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2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8.xml" ContentType="application/vnd.openxmlformats-officedocument.drawing+xml"/>
  <Override PartName="/xl/worksheets/sheet1.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6.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drawings/drawing15.xml" ContentType="application/vnd.openxmlformats-officedocument.drawing+xml"/>
  <Override PartName="/xl/drawings/drawing10.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1.xml" ContentType="application/vnd.openxmlformats-officedocument.drawing+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1315" windowHeight="9915" tabRatio="1000" firstSheet="5" activeTab="8"/>
  </bookViews>
  <sheets>
    <sheet name="INVESTIGACIÓN EN GEO. BÁSICAS" sheetId="15" r:id="rId1"/>
    <sheet name="INV.EVA. Y MONITOREO DE AME.GEO" sheetId="9" r:id="rId2"/>
    <sheet name="INV.EVA.RECURSOS MINERALES" sheetId="20" r:id="rId3"/>
    <sheet name="HIDROCARBUROS" sheetId="22" r:id="rId4"/>
    <sheet name="INV. Y CARACT. MATE, GEOLOGICO" sheetId="21" r:id="rId5"/>
    <sheet name="ASUNTOS NUCLEARES" sheetId="19" r:id="rId6"/>
    <sheet name="LICENCIAMIENTO Y CONTROL" sheetId="27" r:id="rId7"/>
    <sheet name="GES. DE CONOCIMIENTO GEOCIEN." sheetId="13" r:id="rId8"/>
    <sheet name="DIRECCIONAMIENTO" sheetId="18" r:id="rId9"/>
    <sheet name="PLANEACION SIST GESTIO" sheetId="17" r:id="rId10"/>
    <sheet name="COMUNICACIONES Y PART. CIUDA" sheetId="23" r:id="rId11"/>
    <sheet name="CONTRATACION DE BIENES Y SERV" sheetId="24" r:id="rId12"/>
    <sheet name="TECNOLOGIAS DE LA INFORMACION" sheetId="25" r:id="rId13"/>
    <sheet name="ADMINISTRACION DE EQUIPOS" sheetId="26" r:id="rId14"/>
    <sheet name="SERVICIOS ADMINISTRATIVOS" sheetId="16" r:id="rId15"/>
    <sheet name="GESTIÓN DE RECURSOS FINANCIEROS" sheetId="14" r:id="rId16"/>
    <sheet name="TALENTO HUMANO " sheetId="11" r:id="rId17"/>
    <sheet name="GESTION JURIDICA Y LEGAL" sheetId="12" r:id="rId18"/>
    <sheet name="CONTROL DISCIPLINARIO INTERNO" sheetId="3" r:id="rId19"/>
    <sheet name="EVALUACIÓN INDEPENDIENTE" sheetId="5" r:id="rId20"/>
  </sheets>
  <externalReferences>
    <externalReference r:id="rId21"/>
    <externalReference r:id="rId22"/>
  </externalReferences>
  <definedNames>
    <definedName name="_a600028" localSheetId="18">'[1]JUR09-01 - Recursos'!#REF!</definedName>
    <definedName name="_a600028" localSheetId="19">'[1]JUR09-01 - Recursos'!#REF!</definedName>
    <definedName name="_a600028" localSheetId="7">'[1]JUR09-01 - Recursos'!#REF!</definedName>
    <definedName name="_a600028" localSheetId="15">'[1]JUR09-01 - Recursos'!#REF!</definedName>
    <definedName name="_a600028" localSheetId="1">'[1]JUR09-01 - Recursos'!#REF!</definedName>
    <definedName name="_a600028">'[1]JUR09-01 - Recursos'!#REF!</definedName>
    <definedName name="_a600228" localSheetId="18">'[1]JUR09-01 - Recursos'!#REF!</definedName>
    <definedName name="_a600228" localSheetId="19">'[1]JUR09-01 - Recursos'!#REF!</definedName>
    <definedName name="_a600228" localSheetId="7">'[1]JUR09-01 - Recursos'!#REF!</definedName>
    <definedName name="_a600228" localSheetId="15">'[1]JUR09-01 - Recursos'!#REF!</definedName>
    <definedName name="_a600228" localSheetId="1">'[1]JUR09-01 - Recursos'!#REF!</definedName>
    <definedName name="_a600228">'[1]JUR09-01 - Recursos'!#REF!</definedName>
    <definedName name="A1000.">#N/A</definedName>
    <definedName name="a6000228" localSheetId="18">'[1]JUR09-01 - Recursos'!#REF!</definedName>
    <definedName name="a6000228" localSheetId="19">'[1]JUR09-01 - Recursos'!#REF!</definedName>
    <definedName name="a6000228" localSheetId="7">'[1]JUR09-01 - Recursos'!#REF!</definedName>
    <definedName name="a6000228" localSheetId="15">'[1]JUR09-01 - Recursos'!#REF!</definedName>
    <definedName name="a6000228" localSheetId="1">'[1]JUR09-01 - Recursos'!#REF!</definedName>
    <definedName name="a6000228">'[1]JUR09-01 - Recursos'!#REF!</definedName>
    <definedName name="adrga" localSheetId="18">'[1]JUR09-01 - Recursos'!#REF!</definedName>
    <definedName name="adrga" localSheetId="19">'[1]JUR09-01 - Recursos'!#REF!</definedName>
    <definedName name="adrga" localSheetId="7">'[1]JUR09-01 - Recursos'!#REF!</definedName>
    <definedName name="adrga" localSheetId="15">'[1]JUR09-01 - Recursos'!#REF!</definedName>
    <definedName name="adrga" localSheetId="1">'[1]JUR09-01 - Recursos'!#REF!</definedName>
    <definedName name="adrga">'[1]JUR09-01 - Recursos'!#REF!</definedName>
    <definedName name="asrg" localSheetId="18">'[1]JUR09-01 - Recursos'!#REF!</definedName>
    <definedName name="asrg" localSheetId="19">'[1]JUR09-01 - Recursos'!#REF!</definedName>
    <definedName name="asrg" localSheetId="7">'[1]JUR09-01 - Recursos'!#REF!</definedName>
    <definedName name="asrg" localSheetId="15">'[1]JUR09-01 - Recursos'!#REF!</definedName>
    <definedName name="asrg" localSheetId="1">'[1]JUR09-01 - Recursos'!#REF!</definedName>
    <definedName name="asrg">'[1]JUR09-01 - Recursos'!#REF!</definedName>
    <definedName name="dfbsad" localSheetId="7">'[1]JUR09-01 - Recursos'!#REF!</definedName>
    <definedName name="dfbsad" localSheetId="15">'[1]JUR09-01 - Recursos'!#REF!</definedName>
    <definedName name="dfbsad" localSheetId="1">'[1]JUR09-01 - Recursos'!#REF!</definedName>
    <definedName name="dfbsad">'[1]JUR09-01 - Recursos'!#REF!</definedName>
    <definedName name="dfg" localSheetId="7">'[1]JUR09-01 - Recursos'!#REF!</definedName>
    <definedName name="dfg" localSheetId="15">'[1]JUR09-01 - Recursos'!#REF!</definedName>
    <definedName name="dfg" localSheetId="1">'[1]JUR09-01 - Recursos'!#REF!</definedName>
    <definedName name="dfg">'[1]JUR09-01 - Recursos'!#REF!</definedName>
    <definedName name="e5ebt" localSheetId="7">'[1]JUR09-01 - Recursos'!#REF!</definedName>
    <definedName name="e5ebt" localSheetId="15">'[1]JUR09-01 - Recursos'!#REF!</definedName>
    <definedName name="e5ebt" localSheetId="1">'[1]JUR09-01 - Recursos'!#REF!</definedName>
    <definedName name="e5ebt">'[1]JUR09-01 - Recursos'!#REF!</definedName>
    <definedName name="etgwe" localSheetId="7">'[1]JUR09-01 - Recursos'!#REF!</definedName>
    <definedName name="etgwe" localSheetId="15">'[1]JUR09-01 - Recursos'!#REF!</definedName>
    <definedName name="etgwe" localSheetId="1">'[1]JUR09-01 - Recursos'!#REF!</definedName>
    <definedName name="etgwe">'[1]JUR09-01 - Recursos'!#REF!</definedName>
    <definedName name="se5nyaent" localSheetId="7">'[1]JUR09-01 - Recursos'!#REF!</definedName>
    <definedName name="se5nyaent" localSheetId="15">'[1]JUR09-01 - Recursos'!#REF!</definedName>
    <definedName name="se5nyaent" localSheetId="1">'[1]JUR09-01 - Recursos'!#REF!</definedName>
    <definedName name="se5nyaent">'[1]JUR09-01 - Recursos'!#REF!</definedName>
    <definedName name="zfgoi" localSheetId="7">'[1]JUR09-01 - Recursos'!#REF!</definedName>
    <definedName name="zfgoi" localSheetId="15">'[1]JUR09-01 - Recursos'!#REF!</definedName>
    <definedName name="zfgoi" localSheetId="1">'[1]JUR09-01 - Recursos'!#REF!</definedName>
    <definedName name="zfgoi">'[1]JUR09-01 - Recursos'!#REF!</definedName>
  </definedNames>
  <calcPr calcId="145621"/>
</workbook>
</file>

<file path=xl/calcChain.xml><?xml version="1.0" encoding="utf-8"?>
<calcChain xmlns="http://schemas.openxmlformats.org/spreadsheetml/2006/main">
  <c r="B535" i="9" l="1"/>
  <c r="H493" i="9"/>
  <c r="H435" i="9"/>
  <c r="O412" i="9"/>
  <c r="N412" i="9"/>
  <c r="M412" i="9"/>
  <c r="L412" i="9"/>
  <c r="K412" i="9"/>
  <c r="J412" i="9"/>
  <c r="I412" i="9"/>
  <c r="H412" i="9"/>
  <c r="G412" i="9"/>
  <c r="F412" i="9"/>
  <c r="E412" i="9"/>
  <c r="D412" i="9"/>
  <c r="D281" i="9"/>
  <c r="E281" i="9" s="1"/>
  <c r="F281" i="9" s="1"/>
  <c r="G281" i="9" s="1"/>
  <c r="H281" i="9" s="1"/>
  <c r="I281" i="9" s="1"/>
  <c r="J281" i="9" s="1"/>
  <c r="K281" i="9" s="1"/>
  <c r="L281" i="9" s="1"/>
  <c r="D280" i="9"/>
  <c r="E280" i="9" s="1"/>
  <c r="F280" i="9" s="1"/>
  <c r="G280" i="9" s="1"/>
  <c r="H280" i="9" s="1"/>
  <c r="I280" i="9" s="1"/>
  <c r="J280" i="9" s="1"/>
  <c r="K280" i="9" s="1"/>
  <c r="L280" i="9" s="1"/>
  <c r="F242" i="9"/>
  <c r="G242" i="9" s="1"/>
  <c r="H242" i="9" s="1"/>
  <c r="I242" i="9" s="1"/>
  <c r="J242" i="9" s="1"/>
  <c r="K242" i="9" s="1"/>
  <c r="L242" i="9" s="1"/>
  <c r="M242" i="9" s="1"/>
  <c r="N242" i="9" s="1"/>
  <c r="O242" i="9" s="1"/>
  <c r="P242" i="9" s="1"/>
  <c r="E174" i="9"/>
  <c r="F174" i="9" s="1"/>
  <c r="G174" i="9" s="1"/>
  <c r="H174" i="9" s="1"/>
  <c r="I174" i="9" s="1"/>
  <c r="J174" i="9" s="1"/>
  <c r="K174" i="9" s="1"/>
  <c r="L174" i="9" s="1"/>
  <c r="M174" i="9" s="1"/>
  <c r="N174" i="9" s="1"/>
  <c r="O174" i="9" s="1"/>
  <c r="F62" i="9"/>
  <c r="G62" i="9" s="1"/>
  <c r="H62" i="9" s="1"/>
  <c r="I62" i="9" s="1"/>
  <c r="J62" i="9" s="1"/>
  <c r="K62" i="9" s="1"/>
  <c r="L62" i="9" s="1"/>
  <c r="M62" i="9" s="1"/>
  <c r="N62" i="9" s="1"/>
  <c r="O62" i="9" s="1"/>
  <c r="O339" i="21" l="1"/>
  <c r="L339" i="21"/>
  <c r="I339" i="21"/>
  <c r="Q240" i="5" l="1"/>
  <c r="Q238" i="5"/>
  <c r="Q236" i="5"/>
  <c r="Q234" i="5"/>
  <c r="Q232" i="5"/>
  <c r="Q230" i="5"/>
  <c r="Q228" i="5"/>
  <c r="Q226" i="5"/>
  <c r="Q224" i="5"/>
  <c r="Q222" i="5"/>
  <c r="Q220" i="5"/>
  <c r="Q218" i="5"/>
  <c r="R216" i="5"/>
  <c r="S216" i="5" s="1"/>
  <c r="Q216" i="5"/>
  <c r="Q214" i="5"/>
  <c r="Q212" i="5"/>
  <c r="Q210" i="5"/>
  <c r="R208" i="5"/>
  <c r="S208" i="5" s="1"/>
  <c r="Q208" i="5"/>
  <c r="R206" i="5"/>
  <c r="S206" i="5" s="1"/>
  <c r="Q206" i="5"/>
  <c r="Q204" i="5"/>
  <c r="Q199" i="5"/>
  <c r="Q125" i="5"/>
  <c r="Q80" i="5"/>
  <c r="R78" i="5"/>
  <c r="S78" i="5" s="1"/>
  <c r="Q78" i="5"/>
  <c r="Q76" i="5"/>
  <c r="Q74" i="5"/>
  <c r="R72" i="5"/>
  <c r="S72" i="5" s="1"/>
  <c r="Q72" i="5"/>
  <c r="Q70" i="5"/>
  <c r="Q68" i="5"/>
  <c r="R66" i="5"/>
  <c r="S66" i="5" s="1"/>
  <c r="Q66" i="5"/>
  <c r="Q64" i="5"/>
  <c r="Q62" i="5"/>
  <c r="R60" i="5"/>
  <c r="S60" i="5" s="1"/>
  <c r="Q60" i="5"/>
  <c r="R58" i="5"/>
  <c r="S58" i="5" s="1"/>
  <c r="Q58" i="5"/>
  <c r="R56" i="5"/>
  <c r="S56" i="5" s="1"/>
  <c r="Q56" i="5"/>
  <c r="Q54" i="5"/>
  <c r="S52" i="5"/>
  <c r="R52" i="5"/>
  <c r="Q52" i="5"/>
  <c r="R50" i="5"/>
  <c r="S50" i="5" s="1"/>
  <c r="Q50" i="5"/>
  <c r="R48" i="5"/>
  <c r="S48" i="5" s="1"/>
  <c r="Q48" i="5"/>
  <c r="R46" i="5"/>
  <c r="S46" i="5" s="1"/>
  <c r="Q46" i="5"/>
  <c r="Q42" i="5"/>
  <c r="B784" i="15" l="1"/>
  <c r="B312" i="11" l="1"/>
  <c r="O304" i="11"/>
  <c r="L304" i="11"/>
  <c r="F304" i="11"/>
  <c r="E304" i="11"/>
  <c r="L300" i="11"/>
  <c r="K300" i="11"/>
  <c r="F300" i="11"/>
  <c r="E300" i="11"/>
  <c r="D300" i="11"/>
  <c r="J298" i="11"/>
  <c r="L282" i="11"/>
  <c r="K282" i="11"/>
  <c r="H282" i="11"/>
  <c r="O280" i="11"/>
  <c r="N280" i="11"/>
  <c r="M280" i="11"/>
  <c r="L280" i="11"/>
  <c r="K280" i="11"/>
  <c r="J280" i="11"/>
  <c r="I280" i="11"/>
  <c r="H280" i="11"/>
  <c r="G280" i="11"/>
  <c r="F280" i="11"/>
  <c r="E280" i="11"/>
  <c r="D280" i="11"/>
  <c r="O278" i="11"/>
  <c r="N278" i="11"/>
  <c r="M278" i="11"/>
  <c r="L278" i="11"/>
  <c r="K278" i="11"/>
  <c r="J278" i="11"/>
  <c r="I278" i="11"/>
  <c r="H278" i="11"/>
  <c r="G278" i="11"/>
  <c r="F278" i="11"/>
  <c r="E278" i="11"/>
  <c r="D278" i="11"/>
  <c r="A278" i="11"/>
  <c r="B230" i="11"/>
  <c r="B174" i="11"/>
</calcChain>
</file>

<file path=xl/sharedStrings.xml><?xml version="1.0" encoding="utf-8"?>
<sst xmlns="http://schemas.openxmlformats.org/spreadsheetml/2006/main" count="14635" uniqueCount="1991">
  <si>
    <t>SERVICIO GEOLOGICO COLOMBIANO</t>
  </si>
  <si>
    <t>GRUPO DE PLANEACIÓN</t>
  </si>
  <si>
    <t>METAS FÍSICAS</t>
  </si>
  <si>
    <t>PLAN OPERATIVO ANUAL 2016</t>
  </si>
  <si>
    <t>PRODUCTOS E INDICADORES DE LAS ESTRATEGIAS</t>
  </si>
  <si>
    <t>Líder:</t>
  </si>
  <si>
    <t>MARITZA GERARDINO INFANTE</t>
  </si>
  <si>
    <t>Proceso</t>
  </si>
  <si>
    <t>TALENTO HUMANO</t>
  </si>
  <si>
    <t>ESTRATEGIA</t>
  </si>
  <si>
    <t xml:space="preserve">Implementación de estrategias para fortalecer el desarrollo de competencias laborales y capacidades de los servidores públicos </t>
  </si>
  <si>
    <t>Peso de la Estrategia:</t>
  </si>
  <si>
    <t>PRODUCTO # 1</t>
  </si>
  <si>
    <t>PLAN INSTITUCIONAL DE CAPACITACION</t>
  </si>
  <si>
    <t>Peso del producto respecto a la estrategia</t>
  </si>
  <si>
    <t>DEPENDENCIA DE AFECTACIÓN (SIIF)</t>
  </si>
  <si>
    <t>GTH13-01 Capacitación</t>
  </si>
  <si>
    <t>MONTO</t>
  </si>
  <si>
    <t>$205,996,704</t>
  </si>
  <si>
    <t xml:space="preserve">GTH13-01 Prestación de Servicios </t>
  </si>
  <si>
    <t>Entregables</t>
  </si>
  <si>
    <t>PLAN INSTITUCIONAL DE CAPACITACION 2016</t>
  </si>
  <si>
    <t>Nota: Si un producto está financiado por una o mas dependencias de afectación describirlo en las casillas</t>
  </si>
  <si>
    <t>Funcionarios involucrados en el cumplimiento de la meta</t>
  </si>
  <si>
    <t>Funcionario</t>
  </si>
  <si>
    <t>% de dedicación</t>
  </si>
  <si>
    <t>Contratistas involucrados en el cumplimiento de la meta</t>
  </si>
  <si>
    <t>Contratista</t>
  </si>
  <si>
    <t>Profesional 3</t>
  </si>
  <si>
    <t>LIZ SALAMANCA</t>
  </si>
  <si>
    <t>PAULA LAGOS</t>
  </si>
  <si>
    <t xml:space="preserve">ELIANA GARZÓN </t>
  </si>
  <si>
    <t xml:space="preserve">Clase de indicador </t>
  </si>
  <si>
    <t>Peso</t>
  </si>
  <si>
    <t>Nombre del Indicador</t>
  </si>
  <si>
    <t>Tipo de Indicador</t>
  </si>
  <si>
    <t>Nivel del Indicador</t>
  </si>
  <si>
    <t>Categoría del Indicador</t>
  </si>
  <si>
    <t>Fórmula de cálculo</t>
  </si>
  <si>
    <t>Unidad de medida</t>
  </si>
  <si>
    <t>Meta Anual</t>
  </si>
  <si>
    <t>Frecuencia</t>
  </si>
  <si>
    <t>Responsable de reportar el indicador</t>
  </si>
  <si>
    <t>Avance en actividades</t>
  </si>
  <si>
    <t>Grado de cumplimiento</t>
  </si>
  <si>
    <t>Eficiencia-Eficacia</t>
  </si>
  <si>
    <t>Desempeño</t>
  </si>
  <si>
    <t>Operacional</t>
  </si>
  <si>
    <t>('∑Actividades realizadas/ ∑ Actividades programadas) *100</t>
  </si>
  <si>
    <t>PORCENTAJE</t>
  </si>
  <si>
    <t>Periodico</t>
  </si>
  <si>
    <t>Proposito del Indicador</t>
  </si>
  <si>
    <t>Medir el grado de cumplimiento de las metas definidas para alcanzar los objetivos establecidos.</t>
  </si>
  <si>
    <t>ORIGEN DE LOS DATOS</t>
  </si>
  <si>
    <t>RESPONSABLE DEL ANÁLISIS</t>
  </si>
  <si>
    <t>Archivos, bases de datos, informes, documentos</t>
  </si>
  <si>
    <t>Los funcionarios y contratistas de la dependencia</t>
  </si>
  <si>
    <t>Programación de Metas e Informe de Resultados</t>
  </si>
  <si>
    <t>Ene</t>
  </si>
  <si>
    <t>Feb</t>
  </si>
  <si>
    <t>Mar</t>
  </si>
  <si>
    <t>Abr</t>
  </si>
  <si>
    <t>May</t>
  </si>
  <si>
    <t>Jun</t>
  </si>
  <si>
    <t>Jul</t>
  </si>
  <si>
    <t>Ago</t>
  </si>
  <si>
    <t>Sep</t>
  </si>
  <si>
    <t>Oct</t>
  </si>
  <si>
    <t>Nov</t>
  </si>
  <si>
    <t>Dic</t>
  </si>
  <si>
    <t>Programado</t>
  </si>
  <si>
    <t>Ejecutado</t>
  </si>
  <si>
    <t>tareas</t>
  </si>
  <si>
    <t>DIAGNOSTICO NECESIDADES DE CAPACITACION 2016</t>
  </si>
  <si>
    <t>FORMULACION PLAN INSTITUCIONAL DE CAPACITACION  - PIC 2016</t>
  </si>
  <si>
    <t>FORMULACION PLANES DE APRENDIZAJE</t>
  </si>
  <si>
    <t xml:space="preserve">ELABORAR TERMINOS DE REFERENCIA PARA EJECUCION DE LAS ACCIONES DE CAPACITACIÓN </t>
  </si>
  <si>
    <t>PROGRAMA DE INDUCCION Y REINDUCCION</t>
  </si>
  <si>
    <t>PROGRAMA SERVIDORES PÚBLICOS CONSTRUCTORES DE PAZ</t>
  </si>
  <si>
    <t>PROGRAMAR Y COORDINAR LA EJECUCIÓN DEL PLAN DE CAPACITACIÓN</t>
  </si>
  <si>
    <t>ELABORAR INFORME DE EJECUCION DE CAPACITACIÓN</t>
  </si>
  <si>
    <t xml:space="preserve">EVALUACION DE IMPACTO DE LA CAPACITACION </t>
  </si>
  <si>
    <t>Descripción del avance</t>
  </si>
  <si>
    <t>MARZO</t>
  </si>
  <si>
    <t>ABRIL</t>
  </si>
  <si>
    <t>MAYO</t>
  </si>
  <si>
    <t>JUNIO</t>
  </si>
  <si>
    <t>JULIO</t>
  </si>
  <si>
    <t>AGOSTO</t>
  </si>
  <si>
    <t>SEPTIEMBRE</t>
  </si>
  <si>
    <t>OCTUBRE</t>
  </si>
  <si>
    <t>NOVIEMBRE</t>
  </si>
  <si>
    <t>DICIEMBRE</t>
  </si>
  <si>
    <t>Implementación de las estrategias de Bienestar Social</t>
  </si>
  <si>
    <t>PRODUCTO # 2</t>
  </si>
  <si>
    <t xml:space="preserve">PROGRAMA DE BIENESTAR SOCIAL E INCENTIVOS </t>
  </si>
  <si>
    <t>GTH0-13-01 Bienestar Social e Incentivos</t>
  </si>
  <si>
    <t>$309,407,049</t>
  </si>
  <si>
    <t>Maritza Gerardino Infante</t>
  </si>
  <si>
    <t>Eliana Garzon</t>
  </si>
  <si>
    <t>Liz Yaneth Salamanca</t>
  </si>
  <si>
    <t>Paula Lagos</t>
  </si>
  <si>
    <t>Catalina Gutierrez</t>
  </si>
  <si>
    <t>Marleny Sánchez</t>
  </si>
  <si>
    <t>Eficacia</t>
  </si>
  <si>
    <t>Gestión</t>
  </si>
  <si>
    <t>porcentaje</t>
  </si>
  <si>
    <t>mensual</t>
  </si>
  <si>
    <t>Martiza Gerardino Infante</t>
  </si>
  <si>
    <t>Diagnóstico, Archivos, bases de datos, informes, documentos</t>
  </si>
  <si>
    <t xml:space="preserve">Diagnóstico </t>
  </si>
  <si>
    <t>Formulación del programa de Bienestar social</t>
  </si>
  <si>
    <t xml:space="preserve">Ejecución de las actividades establecidas en el programa de Bienestar Social. </t>
  </si>
  <si>
    <t>Plan de Incentivos y Ejecución</t>
  </si>
  <si>
    <t>Apoyo económico para educación formal a los funcionarios que reúnen los requisitos</t>
  </si>
  <si>
    <t>Elaborar terminos de referencia para la contratación del Estudio de Clima y Cultura Organizacional</t>
  </si>
  <si>
    <t xml:space="preserve">Estudio de Clima Organizacional </t>
  </si>
  <si>
    <t>Mantenimiento Sistema de Información de Empleo Público - SIGEP</t>
  </si>
  <si>
    <t>PRODUCTO # 3</t>
  </si>
  <si>
    <t xml:space="preserve">Mantener actualizado el Sistema de Información de Empleo Público - SIGEP </t>
  </si>
  <si>
    <t>GTH13-01 Prestación de Servicios</t>
  </si>
  <si>
    <t>Julian Andrés Martín</t>
  </si>
  <si>
    <t>Marleny Sánchez Archila</t>
  </si>
  <si>
    <t>Neyid Robayo González</t>
  </si>
  <si>
    <t>Formatos, Hoja de Vida, Declaración de Bienes y Rentas, Actos Administrativos(novedades de personal) y Documentación de Hoja de Vida</t>
  </si>
  <si>
    <t>Administración Sistema SIGEP Modulo Hoja de Vida: creación de nuevos usuarios, dar de alta en el portal, verificación y validación de la información cargada por los usuarios, Aprobar y autenticar, requerimientos de soportes que respaldan hoja de vida, asesoria en diligenciamiento y cargue de información.</t>
  </si>
  <si>
    <t>Administración Sistema SIGEP Modulo Bienes y Rentas: Asesoramiento, revisión y verificar  el ingreso de información realizado por los funcionarios y elaborar informe.</t>
  </si>
  <si>
    <t>Administración Sistema SIGEP Modulos de Estructura, Planta y Manual de Funciones:  Ingreso de empleos por dependencias, Grupos de Trabajo, Distribución de planta de personal e Ingreso del manual de funciones de cada uno de los empleos, vinculación</t>
  </si>
  <si>
    <t>Concurso de Carrrera Administrativa</t>
  </si>
  <si>
    <t>PRODUCTO # 4</t>
  </si>
  <si>
    <t>Fases de Concurso de Acuerdo con Requerimiento de Comisión</t>
  </si>
  <si>
    <t>José Vicente Ramirez Mendieta</t>
  </si>
  <si>
    <t>Juan Martínez Cifuentes</t>
  </si>
  <si>
    <t>Julian Martín</t>
  </si>
  <si>
    <t>Neyid Robayo</t>
  </si>
  <si>
    <t>Claudia Yaneth Martínez</t>
  </si>
  <si>
    <t>Eliana Garzón</t>
  </si>
  <si>
    <t>Liz Salamanca</t>
  </si>
  <si>
    <t xml:space="preserve">Hojas de Vida de aspirantes, Publicaciones en web, solicitudes de reclalmación y Derechos de Petición, Resoluciones CNSC, Acuerdos </t>
  </si>
  <si>
    <t>Personal asignado a ésta actividad</t>
  </si>
  <si>
    <t>Actualización OPEC Certificada y de Ejes Temáticos</t>
  </si>
  <si>
    <t>Reuniones de Trabajo Interinstitucional, Ejes, Pruebas y Etapas del Concurso</t>
  </si>
  <si>
    <t>Elaboración Actos Administrativos (oficios, acuerdos, Comunicaciones, Respuestas a Derechos de Petición)</t>
  </si>
  <si>
    <t>Análisis y Verificación de Cumplimiento de Requisitos</t>
  </si>
  <si>
    <t>Inicio Proceso de Vinculación</t>
  </si>
  <si>
    <t>PRODUCTO # 5</t>
  </si>
  <si>
    <t>Rosa Aneix esteban</t>
  </si>
  <si>
    <t>Paula Andrea Lagos</t>
  </si>
  <si>
    <t>Vivian Mayerly Durango</t>
  </si>
  <si>
    <t>Informes de Austeridad, Informes de Ejecución Presupuestal,  Informes Plan de Acción</t>
  </si>
  <si>
    <t xml:space="preserve">Coordinación Aplicación Encuesta de Ambiente y Desempeño Institucional 2015 - DANE. </t>
  </si>
  <si>
    <t xml:space="preserve"> Plan Estratégico de Talento Humano</t>
  </si>
  <si>
    <t>Elaboración y envio de constancias laborales para funcionarios, exfuncionarios y entes de Control</t>
  </si>
  <si>
    <t>Elaboración Actos administrativos: Resoluciones, Actas de Posesión, Comunicaciones de Situaciones Administrativas  y Actualizaciones de Planta.</t>
  </si>
  <si>
    <t xml:space="preserve">Registro Público de Carrera: conformación de expedientes para inscripción, actualización y cancelación que incluye:  Diligenciamiento de formatos de novedades, certificaciones de cargos, funciones y requisitos  y  actos administrativos respectivos. </t>
  </si>
  <si>
    <t>Suministro de guias y formatos para suscripción, informes de seguimiento y evaluación Acuerdos de Gestion,</t>
  </si>
  <si>
    <t>Actualización  proceso de Talento Humano con sus procedimientos, mapa de riesgo, acciones preventivas y correctivas</t>
  </si>
  <si>
    <t xml:space="preserve">Mejoramiento de Historias laborales: apertura de nuevos expedientes de historia laboral,  organización y clasificación de documentación ,archivo diario, foliación, elaboracion hojas de control,  copias de documentos historia laboral, inventario documental de expedientes. </t>
  </si>
  <si>
    <t>Base de datos para Registraduria Nacional del Estado Civil -  Referendo</t>
  </si>
  <si>
    <t xml:space="preserve">Coordinar proceso evaluación del desempeño: Concertación, evaluación semestrales, evaluaciones parciales, calificaciones definitivas, informe de seguimiento. </t>
  </si>
  <si>
    <t>Realizar Estudio de encargos, elaborar  propuesta para publicación individual, publicar y atender posibles requerimientos relacionados.</t>
  </si>
  <si>
    <t>Comisiones al Exterior</t>
  </si>
  <si>
    <t xml:space="preserve">Actualizacion Manual de Funciones </t>
  </si>
  <si>
    <t>Ejercer la secretaria de la Comisión de Personal "Elaboración de actas y preparación de informes a solicitud de la misma".</t>
  </si>
  <si>
    <t>Procesos de Selección de Personal a solicitud</t>
  </si>
  <si>
    <t>JUAN CARLOS MALAGON BASTO</t>
  </si>
  <si>
    <t>CONTROL DISCIPLINARIO INTERNO</t>
  </si>
  <si>
    <t xml:space="preserve">Peso de la Estrategia:  </t>
  </si>
  <si>
    <t>ACTOS ADMINISTRATIVOS QUE DEFINEN EL TRAMITE DISCIPLINARIO</t>
  </si>
  <si>
    <t>CID-13-01</t>
  </si>
  <si>
    <t>64,000,000</t>
  </si>
  <si>
    <t>PASTOR RIAÑO VALENCIA</t>
  </si>
  <si>
    <t>ENRIQUE TORRES CRUZ</t>
  </si>
  <si>
    <t>LYDA CRISTINA DUARTE PEREZ</t>
  </si>
  <si>
    <t>MARIA FERNANDA CASTILLO</t>
  </si>
  <si>
    <t>CANTIDAD DE PRODUCTO</t>
  </si>
  <si>
    <t>Cumplimiento en Actos Administrativos que definen el trámite procesal</t>
  </si>
  <si>
    <t>EFICACIA</t>
  </si>
  <si>
    <t>GESTION</t>
  </si>
  <si>
    <t>Σ (Sumatoria de los Actos Administrativos que definen el trámite Disciplinario)</t>
  </si>
  <si>
    <t>NÚMERO</t>
  </si>
  <si>
    <t>MENSUAL</t>
  </si>
  <si>
    <t xml:space="preserve">PROFESIONAL ESPECIALIZADO </t>
  </si>
  <si>
    <t>REALIZAR LA LABOR PREVENTIVA Y CORRECTIVA DE LA PRESTACION DEL SERVICO PUBLICO POR PARTE DE LOS FUNCIONARIOS AL INTERIOR DE LA ENTIDAD</t>
  </si>
  <si>
    <t xml:space="preserve">El número de procesos en trámite que tiene a cargo el Grupo de Control Disciplinario a es de aproximadamente 75 expedientes, con diferentes etapas procesales, y conforme al reparto mensual entre los tres abogados del grupo, quienes deben iniciar, impulsar y proferir decisiones de fondo dentro de los términos previstos por la Ley 734 de 2002, se calcula la gestión conforme a las actuaciones procesales que deben surtirse </t>
  </si>
  <si>
    <t>PROFESIONAL ESPECIALIZADO</t>
  </si>
  <si>
    <t>Tramitar los asuntos disciplinarios que permitan dar una respuesta clara y oportuna a los interesados</t>
  </si>
  <si>
    <t>OPORTUNIDAD EN EL CUMPLIMIENTO DE LAS ACTUACIONES PROCESALES</t>
  </si>
  <si>
    <t>VALORACION DEL MATERIAL PROBATORIO RECAUDADO</t>
  </si>
  <si>
    <t>Oportunidad en el cumplimiento de la practica de pruebas en las investigaciones</t>
  </si>
  <si>
    <t>(numero de investigaciones con pruebas practicadas oportunamente/numero de investigaciones con terminos vencidos)*100%</t>
  </si>
  <si>
    <t>BIMENSUAL</t>
  </si>
  <si>
    <t>Base de datos de los procesos disciplinarios</t>
  </si>
  <si>
    <t>Numero de investigaciones con pruebas practicadas oportunamente/numero de investigaciones con terminos vencidos</t>
  </si>
  <si>
    <t xml:space="preserve">IMPLEMENTACION Y DIFUSION DEL REGIMEN DISCIPLINARIO CON EL OBJETIVO DE REALIZAR LABORES PREVENTIVAS EN LA INCURSION DE LA VIOLACION DE LA NORMA DISCIPLINARIA </t>
  </si>
  <si>
    <t>CANTIDAD DE PROUCTO</t>
  </si>
  <si>
    <t>SERVIDORES PÚBLICOS ENTRENADOS EN EL PUESTO DE TRABAJO EN LAS NORMAS DEL CÓDIGO DISCIPLINARIO ÚNICO</t>
  </si>
  <si>
    <t>CUMPLIMIENTO</t>
  </si>
  <si>
    <t>NUMERO DE SERVIDORES PÚBLICOS ENTRENADOS EN EL PUESTO DE TRABAJO EN LAS NORMAS DEL CÓDIGO DISCIPLINARIO ÚNICO</t>
  </si>
  <si>
    <t>NUMERO</t>
  </si>
  <si>
    <t>TRIMESTRAL</t>
  </si>
  <si>
    <t>PROFESIONAL ESPECIALILZADO</t>
  </si>
  <si>
    <t>PREVENIR LA INCURSION DE FALTAS DISCIPLINARIAS</t>
  </si>
  <si>
    <t>FABIO ARANGO OSORIO</t>
  </si>
  <si>
    <t>Fabio Arango Osorio</t>
  </si>
  <si>
    <t>Juan Manuel Bello Solano</t>
  </si>
  <si>
    <t>Σ PT/Pp*100</t>
  </si>
  <si>
    <t>Porcentaje</t>
  </si>
  <si>
    <t>Semestral</t>
  </si>
  <si>
    <t>Fabio Arango</t>
  </si>
  <si>
    <t>Coordinador Grupor Servicios Administrativos</t>
  </si>
  <si>
    <t>Dar cumplimiento oportuno al plan de mantenimiento de infraestructura y a las actividades administrativas necesarias para ejecutar cada  proyecto de mantenimiento conforme a la planificación establecida.</t>
  </si>
  <si>
    <t>MANTENIMIENTO DE INFRAESTRUCTURA FISICA</t>
  </si>
  <si>
    <t>ADM13-01</t>
  </si>
  <si>
    <t>Gustavo Diaz</t>
  </si>
  <si>
    <t>Carlos Alexander Larrota</t>
  </si>
  <si>
    <t>Francisco Torres</t>
  </si>
  <si>
    <t>Jhon Altuzarra</t>
  </si>
  <si>
    <t>Adrián Corrales</t>
  </si>
  <si>
    <t>Cantidad de Producto</t>
  </si>
  <si>
    <t>Cumplimiento al plan de mantenimiento de infraestructura.</t>
  </si>
  <si>
    <t>Medir la entrega de los proyectos efectivamente terminados para la vigencia 2016.</t>
  </si>
  <si>
    <t>Formato F-SAD-MIF-004 +  F-SAD-MIF-005</t>
  </si>
  <si>
    <t>Respuesta Servicio</t>
  </si>
  <si>
    <t>Oportunidad en la respuesta a mantenimientos correctivos de infraestructura</t>
  </si>
  <si>
    <t>Tiempo promedio de respuesta expresado en horas</t>
  </si>
  <si>
    <t>Horas</t>
  </si>
  <si>
    <t>8 horas</t>
  </si>
  <si>
    <t>Mensual</t>
  </si>
  <si>
    <t>Medir el tiempo promedio de respuesta de todas las solicitudes de servicio y se contrasta con el tiempo de servicio preestablecido (1 dia habil= 8 horas)</t>
  </si>
  <si>
    <t>Formato F-SAD-INF-003</t>
  </si>
  <si>
    <t>Dirigir y controlar la adecuada prestación de los servicios generales y administrativos necesarios para apoyar la prestación de los servicios.</t>
  </si>
  <si>
    <t xml:space="preserve">Plan de actividades de servicios generales y administrativos (cafetería, vigilancia, aseo, parque automotor) </t>
  </si>
  <si>
    <t>Francisco Javier Torres</t>
  </si>
  <si>
    <t>Georgee Rodriguez Garzón</t>
  </si>
  <si>
    <t>Cumplimiento de servicios administrativos y generales</t>
  </si>
  <si>
    <t>Ae / Ap* 100</t>
  </si>
  <si>
    <t>Medir el avance de todas las actividades involucradas en la ejecución de las actividades de servicios administrativos (cafeteria, vigilancia, aseo y parque automotor).</t>
  </si>
  <si>
    <t>Presupuesto y POA aprobado 2016 + contratos suscritos + seguimiento a contratos tercerizados + informes de servicios internos</t>
  </si>
  <si>
    <t>Coordinador Grupo Servicios Administrativos</t>
  </si>
  <si>
    <t>Seguimiento al plan de actividades de Mantto preventivo de los vehículos</t>
  </si>
  <si>
    <t>Supervisión del contrato de Mantto de vehículos</t>
  </si>
  <si>
    <t>Seguimiento al plan de actividades para la prestación de servicios de vigilancia</t>
  </si>
  <si>
    <t>Seguimiento al plan de actividades para la prestacion de servicios de Cafetería y Aseo</t>
  </si>
  <si>
    <t>Supervisión del contrato de Vigilancia</t>
  </si>
  <si>
    <t>Supervisión del contrato de Cafetería y Aseo</t>
  </si>
  <si>
    <t>Dar respuesta oportuna a las solicitudes de servicio, de acuerdo a los términos de entrega de los mismos.</t>
  </si>
  <si>
    <t>SERVICIOS PRESTADOS OPORTUNAMENTE</t>
  </si>
  <si>
    <t>Oportunidad en la respuesta entre la solicitud del servicio  y el tiempo preestablecido.</t>
  </si>
  <si>
    <t>Tiempo de respuesta promedio expresado en días</t>
  </si>
  <si>
    <t>Dïas</t>
  </si>
  <si>
    <t>Comparar el tiempo efectivo de respuesta a una solicitud de servicio con el tiempo preestablecido para el servicio (3 dias)</t>
  </si>
  <si>
    <t>Solicitudes efectuadas por lo usuarios + informe de actividades de respuesta</t>
  </si>
  <si>
    <t>Coordinar y controlar los inventarios de elementos devolutivos y de consumo, garantizando su adecuada recepción, almacenamiento, conservación, actualización, manejo, avalúo y baja.</t>
  </si>
  <si>
    <t>BIENES DE LA ENTIDAD CONTROLADOS</t>
  </si>
  <si>
    <t>Luis Fernando Montejo</t>
  </si>
  <si>
    <t>Nina Mónica Bareño</t>
  </si>
  <si>
    <t>Edgar Camargo</t>
  </si>
  <si>
    <t>Jeisson Triana</t>
  </si>
  <si>
    <t>Fidel Quiroga Triana</t>
  </si>
  <si>
    <t xml:space="preserve"> Cumplimiento en las acciones de  toma física y actualización de inventario</t>
  </si>
  <si>
    <t>Bi/TB x 100</t>
  </si>
  <si>
    <t>Medir el avance de las actividades realizadas para lograr el 100% de inventario de bienes del Instituto en el nivel central</t>
  </si>
  <si>
    <t>Toma física + bajas de bienes +avaluos</t>
  </si>
  <si>
    <t>Toma física SGC</t>
  </si>
  <si>
    <t>Baja de bienes</t>
  </si>
  <si>
    <t>Avalúo de bienes</t>
  </si>
  <si>
    <t>Mantenimiento y actualización código de barras</t>
  </si>
  <si>
    <t>Movimiento diario de bienes (Ingresos, traslados y salidas)</t>
  </si>
  <si>
    <t xml:space="preserve">Cumplir el plan de manejo ambiental de residuos ordinarios generados por la entidad, de manera que se puedan mitigar posibles impactos negativos al medio ambiente </t>
  </si>
  <si>
    <t>PRODUCTO # 6</t>
  </si>
  <si>
    <t>Ejecución Programa de Gestión para residuos aprovechables y no aprovechables</t>
  </si>
  <si>
    <t>Medir el nivel de cumplimiento del programa de residuos aprovechables y no aprovechales</t>
  </si>
  <si>
    <t>Leyes ambientales vigentes aplicables + Isolución</t>
  </si>
  <si>
    <t>Dar cumplimiento al trámite de pólizas de seguros para cada bien y/o actividad que requieren cobertura contra riesgos</t>
  </si>
  <si>
    <t>PRODUCTO # 7</t>
  </si>
  <si>
    <t>BIENES DE LA ENTIDAD ASEGURADOS</t>
  </si>
  <si>
    <t xml:space="preserve">$ 1.884.006.832
$ 1.884.006.832
</t>
  </si>
  <si>
    <t>Guillermo Castellanos</t>
  </si>
  <si>
    <t>Bienes asegurados en su totalidad</t>
  </si>
  <si>
    <t>Indica el control de los bienes del Instituto</t>
  </si>
  <si>
    <t>SAFI - Informes de levantamiento de inventarios</t>
  </si>
  <si>
    <t>Cumplimiento Actividades de Aseguramiento</t>
  </si>
  <si>
    <t xml:space="preserve"> Cumplimiento en las acciones aseguramiento</t>
  </si>
  <si>
    <t>Ae/Ap x 100</t>
  </si>
  <si>
    <t>Medir el cumplimiento de las actividades realizadas para lograr que el 100% de bienes se encuentren asegurados</t>
  </si>
  <si>
    <t>Informes de actividades mensuales del encargado de inventarios, almacén y seguros</t>
  </si>
  <si>
    <t>Seguros Generales</t>
  </si>
  <si>
    <t>Seguros SOAT</t>
  </si>
  <si>
    <t>Optimizar los procesos de gestión documental enfocados al cumplimiento de las políticas de protección de la información, Cero Papel y Eficiencia Administrativa</t>
  </si>
  <si>
    <t>PRODUCTO # 8</t>
  </si>
  <si>
    <t>Programa de Gestión Documental</t>
  </si>
  <si>
    <t>Luisa Fernanda Suárez</t>
  </si>
  <si>
    <t>Jennifer Ochoa Bermúdez</t>
  </si>
  <si>
    <t>Cumplimiento de las actividades de aprobación y aplicación de las Tablas de Retención Documental</t>
  </si>
  <si>
    <t>Medir el cumplimiento en la Aprobación y Aplicación de las Tablas de Retención Documental</t>
  </si>
  <si>
    <t>Plan Operativo Anual aprobado- Plan de Mejoramiento Archivístico</t>
  </si>
  <si>
    <t>Aprobación de las Tablas de Retención Documental por parte del comité Insititucional de desarrollo administrativo</t>
  </si>
  <si>
    <t>Aprobación de TRD por parte del Archivo General de la Nación</t>
  </si>
  <si>
    <t>Adopción de las TRD con acto administrativo</t>
  </si>
  <si>
    <t>Socializar y Capacitar a los funcionarios sobre aplicación nuevas TRD</t>
  </si>
  <si>
    <t>Aplicación de las nuevas TRD en los la Entidad</t>
  </si>
  <si>
    <t>Seguimiento a la Aplicación de las nuevas TRD en la Entidad</t>
  </si>
  <si>
    <t>PRODUCTO # 9</t>
  </si>
  <si>
    <t xml:space="preserve"> Administración de Archivo Central del Instituto.</t>
  </si>
  <si>
    <t>Oportunidad en la respuesta de prestamos de documentos</t>
  </si>
  <si>
    <t>Tiempo de respuesta promedio expresado en horas</t>
  </si>
  <si>
    <t>Medir los tiempos de respuesta de las solicitudes realizadas por las disitintas dependenciasal Archivo Central</t>
  </si>
  <si>
    <t xml:space="preserve"> Informes de tiempos de respuesta</t>
  </si>
  <si>
    <t>PRODUCTO # 10</t>
  </si>
  <si>
    <t xml:space="preserve"> Administración de Sistema Orfeo</t>
  </si>
  <si>
    <t>César Andrés Lizcano</t>
  </si>
  <si>
    <t>Oportunidad en la respuesta en las solicitudes al sistema Orfeo</t>
  </si>
  <si>
    <t>Medir los tiempos de respuesta de las solicitudes realizadas al sistema Orfeo</t>
  </si>
  <si>
    <t>PRODUCTO # 11</t>
  </si>
  <si>
    <t>Reducción Consumo Papel</t>
  </si>
  <si>
    <t>Medir el porcentaje de reducción de consumo de papel</t>
  </si>
  <si>
    <t>Información de salidas de papel del almacén</t>
  </si>
  <si>
    <t>PRODUCTO # 12</t>
  </si>
  <si>
    <t>CUMPLIMIENTO DE LAS ACTIVIDADES DE GESTIÓN DOCUMENTAL</t>
  </si>
  <si>
    <t>Cumplimiento de actividades del programa de Gestión Documental</t>
  </si>
  <si>
    <t>Medir el avance de  las actividades del programa de Gestión Documental</t>
  </si>
  <si>
    <t>Elaboración del Programa de Gestión Documental</t>
  </si>
  <si>
    <t>Aprobación del Programa de Gestión Documental</t>
  </si>
  <si>
    <t>Socializar Programa de Gestión Documental</t>
  </si>
  <si>
    <t>Ejecución del Programa de Gestión Documental en las Áreas</t>
  </si>
  <si>
    <t xml:space="preserve">Seguimiento a la Ejecución del Programa de Gestión Documental </t>
  </si>
  <si>
    <t>Replanteo según resultados</t>
  </si>
  <si>
    <t xml:space="preserve">Jefe Oficina de Control Interno </t>
  </si>
  <si>
    <t>Evaluación Independiente</t>
  </si>
  <si>
    <t>Realizar evaluación independiente mediante auditorías y seguimientos puntuales.
Asesorar a la alta dirección en la continuidad del proceso administrativo.</t>
  </si>
  <si>
    <t>Actividades por Requerimiento Legal - ARL</t>
  </si>
  <si>
    <t>Informes o reportes elaborados y enviados al destinatario correspondiente, según la norma que lo establece</t>
  </si>
  <si>
    <t>Pablo Enrique  Contreras Ramírez - Administrador Público</t>
  </si>
  <si>
    <t>José Jacobo Pardo Alonso - Contador</t>
  </si>
  <si>
    <t>María Esperanza Pérez Pérez - Administradora de Empresas</t>
  </si>
  <si>
    <t>Porcentaje de cumplimiento de las ARL en un periodo</t>
  </si>
  <si>
    <t>Actividades realizadas / Total de actividades programadas en el periodo</t>
  </si>
  <si>
    <t>María Esperanza Pérez Pérez</t>
  </si>
  <si>
    <t>Determinar el cumplimiento de las Actividades por requerimiento legal incluidas en el Programa Anual de Auditoría de la OCI, dentro del plazo establecido para su realización.</t>
  </si>
  <si>
    <t>Programa Anual de Auditoría de la Oficina de Control Interno - Vigencia 2016</t>
  </si>
  <si>
    <t>Jefe Oficina de Control Interno</t>
  </si>
  <si>
    <t>Seguimiento al Mapa de Riesgos de Corrupción del Servicio Geológico Colombiano</t>
  </si>
  <si>
    <t>Verificación y comunicación de hallazgos relevantes en las auditorías llevadas a cabo periodicamente por la Oficina de Control Interno</t>
  </si>
  <si>
    <t>Seguimiento al Plan de Mejoramiento suscrito con la Contraloría General de la República - Contraloría General de la República</t>
  </si>
  <si>
    <t>Promoción y organización de las reuniones del Comité de Coordinación  del Sistema de Control Interno Institucional y ejercicio de la Secretaría Técnica</t>
  </si>
  <si>
    <t>Seguimiento a la Gestión por Dependencias -Planes de Acción vigencia 2015</t>
  </si>
  <si>
    <t>Verificación de aplicación y cumplimiento de normas de austeridad y eficiencia en el gasto público</t>
  </si>
  <si>
    <t>Eaboración del Informe  de Seguimiento a los avances  del cumplimiento de los compromisos adquiridos en el Plan de Mejoramiento  Archivistico -PMA- (Decreto 0106 de 2015, Art. 18, Parágrafo 2)</t>
  </si>
  <si>
    <t>Auditoría al registro de información litigiosa del SGC en el Sistema E-Kogui</t>
  </si>
  <si>
    <t>Informe Anual del Sistema de Control Interno Contable-CHIP</t>
  </si>
  <si>
    <t>Informe Anual del Sistema de Control Interno</t>
  </si>
  <si>
    <t>Verificación de la atención dada por el SGC a las quejas, reclamos, denuncias y sugerencias recibidas</t>
  </si>
  <si>
    <t xml:space="preserve">Seguimiento a la Implementación del Sistema de Información y Gestión del Empleo Público - SIGEP (Decreto No. 2842 de 2010 DAFP) Componente Hoja de Vida y Bienes y Rentas </t>
  </si>
  <si>
    <t>Verificación cumplimiento sobre Normas de Derecho de Autor Software</t>
  </si>
  <si>
    <t>Elaboración de un informe pormenorizado del estado del control interno del SGC y publicación del mismo en la página Web de la entidad (Ley 1474 del 12 de julio de 2011)</t>
  </si>
  <si>
    <t>Cumplimiento de políticas de seguridad del SIIF</t>
  </si>
  <si>
    <t>Seguimiento a la gestión adelantada para la Evaluación de los Acuerdos de Gestión 2015 y Concertación 2016</t>
  </si>
  <si>
    <t>Seguimiento a la  Estrategia Anticorrupción y Atención al Ciudadano</t>
  </si>
  <si>
    <t>Verificación al cumplimiento de las funciones del Comité de Conciliación (Decreto 1716 de 2007)</t>
  </si>
  <si>
    <t>Auditorías de Gestión - AG</t>
  </si>
  <si>
    <t>Informes de Auditorías de Gestión a procesos, dependencias o contratos</t>
  </si>
  <si>
    <t>Porcentaje de cumplimiento de las AG en un periodo</t>
  </si>
  <si>
    <t>Auditorías realizadas / Total de auditorías programadas en el periodo</t>
  </si>
  <si>
    <t>Determinar el cumplimiento en la realización de las Auditorías de Gestión incluidas en el Programa Anual de Auditoría de la Oficina de Control Interno</t>
  </si>
  <si>
    <t>Auditoría al Proceso de Gestión Jurídica y Legal</t>
  </si>
  <si>
    <t>Auditoria al  Proceso de Investigación, Evaluación y  Monitoreo de Amenazas  Geológicas</t>
  </si>
  <si>
    <t>Auditoría al Proceso de Investigaciones y Aplicaciones Nucleares Radioactivas</t>
  </si>
  <si>
    <t>Auditoría al Proceso Gestión de Tecnologías de la Información y Comunicaciones</t>
  </si>
  <si>
    <t>Auditoría al Proceso de Comunicaciones y Participación Ciudadana</t>
  </si>
  <si>
    <t>Auditoría al Proceso de Recursos Minerales</t>
  </si>
  <si>
    <t>Auditoría al Proceso de Administración de equipos operacionales, de apoyo, seguimiento y medición</t>
  </si>
  <si>
    <t>Auditoría al Grupo de Control Disciplinario Interno</t>
  </si>
  <si>
    <t>Seguimiento al avance en la ejecución de la entrega al SGC del BIP (Convenio entre la ANH y el SGC sobre la Litoteca en Guatiguará, EPIS y Cintoteca)</t>
  </si>
  <si>
    <t>Auditoría a la gestión del OVS Manizalez</t>
  </si>
  <si>
    <t>Auditoría a la gestión del OVS Popayán</t>
  </si>
  <si>
    <t xml:space="preserve">Auditoría a la Gestión del OVS Pasto </t>
  </si>
  <si>
    <t>Auditoría a la gestión a la ejecución del Convenio de Gerencia de Proyectos No. 212071 suscrito entre el SHC y FONADE: Contrato No. 032 de 2012</t>
  </si>
  <si>
    <t>Seguimientos Puntuales - SP</t>
  </si>
  <si>
    <t>Informes de Seguimientos puntuales a temas específicos</t>
  </si>
  <si>
    <t>Porcentaje de cumplimiento de los SP en un periodo</t>
  </si>
  <si>
    <t>Seguimientos puntuales realizados / Total de seguimientos puntuales programadas en el periodo</t>
  </si>
  <si>
    <t>Determinar el cumplimiento en la realización de los Seguimientos Puntuales incluidos en el Programa Anual de Auditoría de la Oficina de Control Interno</t>
  </si>
  <si>
    <t>Seguimiento a la elaboración del Plan Anticorrupción y Atención al Ciudadano 2016</t>
  </si>
  <si>
    <t>Seguimiento reporte de las Metas del Gobierno -SISMEG-SINERGIA-</t>
  </si>
  <si>
    <t>Seguimiento a la implementación de las Normas Internacionales de Contabilidad en el Servicio Geológico Colombiano</t>
  </si>
  <si>
    <t>Verificación a la presentación de Informes  CGN: CGN2015_001_SALDOS_Y_MOVIMIENTOS_CONVERGENCIA; CGN2015_002_OPERACIONES_RECIPROCAS_
CONVERGENCIA;CGN2005_002_OPERACIONES RECIPROCAS</t>
  </si>
  <si>
    <t>Verificación Aplicativos misionales</t>
  </si>
  <si>
    <t>Seguimiento al reporte del SIRECI de gestión contractual y a la publicación en término de los documentos en el SECOP</t>
  </si>
  <si>
    <t>Arqueo de cajas menores</t>
  </si>
  <si>
    <t>Seguimiento a Planes de Manejo Ambiental</t>
  </si>
  <si>
    <t xml:space="preserve">Seguimiento al Modelo Integrado de Planeación y Gestión </t>
  </si>
  <si>
    <t>Verificación gestión contable: Efectivo - Depósitos en Instituciones Financieras,  Inversiones, avances y anticipos; otros deudores; Políticas contables, Manuales, Libros de Contabilidad, Actas,  Comité de Sostenibilidad Contable; Presentación E.F.; Mapa de Riesgos s/n CGN</t>
  </si>
  <si>
    <t>Revisión Centro de Datos Alterno del Servicio Geológico Colombiano</t>
  </si>
  <si>
    <t>Verificación propiedad,planta y equipo (Inventarios, registro, custodia, depreciación, control general)</t>
  </si>
  <si>
    <t>Elaboración del Informe de conclusiones y evaluación a la Audiencia Pública de Rendición de Cuentas del Servicio Geológico Colombiano</t>
  </si>
  <si>
    <t>Seguimiento a la ejecución presupuestal / Cuentas de Gastos e Ingresos</t>
  </si>
  <si>
    <t>Verificación Cuentas: Otros Activos- Intangibles Adquisición de bienes y servicios;  Acreedores e impuestos; salarios y prestaciones; Pasivos estimados</t>
  </si>
  <si>
    <t>Revisión y análisis de los Comités existentes en el Servicio Geológico Colombiano</t>
  </si>
  <si>
    <t>Verificación procedimiento Oficialización de productos</t>
  </si>
  <si>
    <t>Verificación de los Convenios vigentes en el Servicio Geológico Colombiano</t>
  </si>
  <si>
    <t>Seguimiento a los contratos de pólizas, vigilancia y aseo para las vigencias 2015 y 2016</t>
  </si>
  <si>
    <t>Seguimiento a Acciones - SA</t>
  </si>
  <si>
    <t>Informes de Seguimiento a las acciones resultantes de auditorías o seguimientos puntuales realizados con anterioridad</t>
  </si>
  <si>
    <t>Porcentaje de cumplimiento de los SA en un periodo</t>
  </si>
  <si>
    <t>Seguimientos realizados / Total de seguimientos programadas en el periodo</t>
  </si>
  <si>
    <t>Determinar el cumplimiento en la realización de los Seguimientos a acciones incluidos en el Programa Anual de Auditoría de la Oficina de Control Interno</t>
  </si>
  <si>
    <t>Seguimiento a las acciones resultantes de la Auditoría de Calidad 2015 Bureau Veritas</t>
  </si>
  <si>
    <t>Seguimiento Plan de Mejoramiento  Grupo de Trabajo Talento Humano</t>
  </si>
  <si>
    <t xml:space="preserve">Seguimiento al Plan de Mejoramiento resultante de la auditoría al Proceso de Investigación y Caracterización de Materiales Geológicos </t>
  </si>
  <si>
    <t>Seguimiento al Plan de Mejoramiento de GTR Medellin</t>
  </si>
  <si>
    <t>Seguimiento  Plan de Mejoramiento  GTR Cali</t>
  </si>
  <si>
    <t>Seguimiento al Plan de Mejoramiento de la auditoría al Contrato No. 116 de 2015</t>
  </si>
  <si>
    <t>Seguimiento al Plan de Mejoramiento de la auditoría al Contrato SIMMA</t>
  </si>
  <si>
    <t>Fomento a la cultura del control y autocontrol</t>
  </si>
  <si>
    <t>Actividades de Asesoría - ASE</t>
  </si>
  <si>
    <t xml:space="preserve">Documentos resultantes de la labor de Asesoría prestada por la Oficina de Control Interno </t>
  </si>
  <si>
    <t>Porcentaje de cumplimiento de las actividades de ASE en un periodo</t>
  </si>
  <si>
    <t>Asesorías realizadas / Total de asesorías programadas en el periodo</t>
  </si>
  <si>
    <t>Determinar el cumplimiento en la realización de las actividades específicas de asesoría establecidas por la Oficina de Control Interno en el Programa Anual de Auditoría</t>
  </si>
  <si>
    <t>Acompañamiento a la Comisión Auditora de la Contraloría General de la República</t>
  </si>
  <si>
    <t>Asesoría en la suscripción del Plan de Mejoramiento resultante con la Contraloría General de la República</t>
  </si>
  <si>
    <t>INVESTIGACIÓN, EVALUACIÓN Y MONITOREO DE AMENAZAS GEOLÓGICAS</t>
  </si>
  <si>
    <t>Producto</t>
  </si>
  <si>
    <t>Marta Lucia Calvache</t>
  </si>
  <si>
    <t>GeoRED: Infraestructura geodésica espacial para el estudio de la dinámica terrestre</t>
  </si>
  <si>
    <t>GPS13-01</t>
  </si>
  <si>
    <t>INVSGR</t>
  </si>
  <si>
    <t>Definir por parte de la Dirección de Geoamenazas</t>
  </si>
  <si>
    <t>Infraestructura geodésica nacional en operación</t>
  </si>
  <si>
    <t>Héctor Mora Páez</t>
  </si>
  <si>
    <t>Leidy Giraldo</t>
  </si>
  <si>
    <t>Jair Ramírez Cadena</t>
  </si>
  <si>
    <t>Leonardo Cardona</t>
  </si>
  <si>
    <t>Nazario Carrillo Gómez</t>
  </si>
  <si>
    <t>Gina Martínez</t>
  </si>
  <si>
    <t>Edgar Alvarez</t>
  </si>
  <si>
    <t>Yuli Corchuelo</t>
  </si>
  <si>
    <t>Sindy Lizarazo</t>
  </si>
  <si>
    <t>Fredy Díaz</t>
  </si>
  <si>
    <t>Olga Bohórquez</t>
  </si>
  <si>
    <t>Juan Ramón Pelaez</t>
  </si>
  <si>
    <t>Sebastian Cardozo</t>
  </si>
  <si>
    <t>Carlos Enrique Alvarez</t>
  </si>
  <si>
    <t>Hans Diederix</t>
  </si>
  <si>
    <t>Lina Maria Ocampo</t>
  </si>
  <si>
    <t xml:space="preserve">Richard Moreno </t>
  </si>
  <si>
    <t>No. estaciones generando datos</t>
  </si>
  <si>
    <t>NTE = NCORS + NCAMP</t>
  </si>
  <si>
    <t>Estación</t>
  </si>
  <si>
    <t>Anual</t>
  </si>
  <si>
    <t>Coordinador del proyecto</t>
  </si>
  <si>
    <t>El indicador permite conocer la cantidad de estaciones de las redes pasiva y activa con datos adquiridos en el 2016</t>
  </si>
  <si>
    <t>NTE= No. Total estaciones en operación; NCORS = No. estaciones de operación continua; NCAMP = No. estaciones de campo tipo campaña</t>
  </si>
  <si>
    <t>Informes individuales, datos crudos almacenados, Estudios de mercado, contratos similares anteriores, formatos</t>
  </si>
  <si>
    <t>Coordinador Proyecto - Grupo Técnico GeoRED</t>
  </si>
  <si>
    <t>Tareas</t>
  </si>
  <si>
    <t>Instalar estaciones geodésicas satelitales GPS/GNSS de la red activa con propósitos geodinámicos</t>
  </si>
  <si>
    <t xml:space="preserve">Densificar la red pasiva (estaciones nuevas) </t>
  </si>
  <si>
    <t>Tomar datos en estaciones GPS/GNSS bajo la modalidad de campañas de campo de la red pasiva</t>
  </si>
  <si>
    <t>Modelo de deformación y campo de velocidades del territorio Colombiano</t>
  </si>
  <si>
    <t>%</t>
  </si>
  <si>
    <t>Sebastián Cardozo</t>
  </si>
  <si>
    <t>Olga Patricia Bohórquez</t>
  </si>
  <si>
    <t>Leonardo Cardona Piedarhita</t>
  </si>
  <si>
    <t>Yuly Corchuelo</t>
  </si>
  <si>
    <t>Fredy Díaz M.</t>
  </si>
  <si>
    <t>Leidy Giraldo L.</t>
  </si>
  <si>
    <t>Juan Ramón Peláez</t>
  </si>
  <si>
    <t>Sindy Carolina Lizarazo</t>
  </si>
  <si>
    <t>Gina Martinez D.</t>
  </si>
  <si>
    <t>Mapas e informe</t>
  </si>
  <si>
    <t>NTM = Suma (MZ)</t>
  </si>
  <si>
    <t>Informe</t>
  </si>
  <si>
    <t>El indicador permite conocer el avance en la elaboración de mapas e interpretación de resultados del análisis de datos GNSS. Indica el avance en actividades desde la perspectiva técnica individual y por grupos de trabajo dentro del proyecto</t>
  </si>
  <si>
    <t>NTM = Numero total de Mapas, MZ = Mapas Zonales</t>
  </si>
  <si>
    <t>Datos crudos, Logs, Datos estacione sreferencia, informes</t>
  </si>
  <si>
    <t>Generación y actualización de vectores de velocidad por estación (CORS y pasiva)</t>
  </si>
  <si>
    <t>Generación y actualización de series geodésicas de tiempo (CORS)</t>
  </si>
  <si>
    <t xml:space="preserve">Archivos de datos GNSS entregados </t>
  </si>
  <si>
    <t>Generación de interferogramas (geodesia de imágenes)</t>
  </si>
  <si>
    <t>EDGAR GONZALEZ SANGUINO</t>
  </si>
  <si>
    <t>GESTIÓN DE RECURSOS FINANCIEROS</t>
  </si>
  <si>
    <t>INFORMES CONTABLES DE LEY</t>
  </si>
  <si>
    <t>COORDINADOR GRUPO DE CONTABILIDAD</t>
  </si>
  <si>
    <t>CANTIDAD DEL PRODUCTO</t>
  </si>
  <si>
    <t>CUMPLIMIENTO DE LA ENTREGA DE INFORMES CONTABLES</t>
  </si>
  <si>
    <t>OPERACIONAL</t>
  </si>
  <si>
    <t>GESTIÓN</t>
  </si>
  <si>
    <t>Σ ACUMULADA DE INFORMES CONTABLES DE LEY ENTREGADOS</t>
  </si>
  <si>
    <t>ESTE INDICADOR MIDE EL GRADO DE CUMPLIMIENTO DE LAS METAS DEFINIDAS</t>
  </si>
  <si>
    <t>CUADRO DE CONTROL DE CONTABILIDAD/CARPETA CONTABILIDAD/POA</t>
  </si>
  <si>
    <t>COORDINADOR DE GRUPO CONTABILIDAD Y JEFE UNIDAD DE RECURSOS FINANCIEROS</t>
  </si>
  <si>
    <t>LEGALIZACION DE COMISIONES</t>
  </si>
  <si>
    <t>COORDINADOR GRUPO DE PRESUPUESTO</t>
  </si>
  <si>
    <t>AVANCE DE TAREAS</t>
  </si>
  <si>
    <t>CIERRE DE LEGALIZACION EN FINANCIERA</t>
  </si>
  <si>
    <t>N°. DE COMISIONES CERRADAS/N°. DE COMISIONES PROGRAMADAS (X100)</t>
  </si>
  <si>
    <t>EJERCER CONTROL SOBRE LA LEGALIZACIÓN OPORTUNA DE LAS COMISIONES PROGRAMADAS</t>
  </si>
  <si>
    <t>SOPORTES DE LEGALIZACIONES RECIBIDAS Y CERRADAS</t>
  </si>
  <si>
    <t>RESULTADOS DE LAS ACTIVIDADES DE EJECUCIÓN PRESUPUESTAL</t>
  </si>
  <si>
    <t>EFICIENCIA</t>
  </si>
  <si>
    <t>TOTAL ACTIVIDADES DE CONTROL PRESUPUESTAL REALIZADAS/TOTAL ACTIVIDADES DE CONTROL PRESUPUESTAL.</t>
  </si>
  <si>
    <t>MIDE EL CUMPLIMIENTO DE LAS ACTIVIDADES PROPIAS DE LA EJECUCIÓN PRESUPUESTAL</t>
  </si>
  <si>
    <t>INFORMES DEL APLICATIVO SIIF Y WEB-SAFI, CONSOLIDADO DE LOS FORMATOS PARA EL ANTEPROYECTO DE PRESUPUESTO</t>
  </si>
  <si>
    <t>PARTIDAS BANCARIAS DEPURADAS EN EL MES</t>
  </si>
  <si>
    <t>OPORTUNIDAD EN LA DEPURACIÓN DE PARTIDAS POR IDENTIFICAR</t>
  </si>
  <si>
    <t>NÚMERO DE PARTIDAS DEPURADAS OPORTUNAMENTE/NÚMERO DE PARTIDAS IDENTIFICADAS</t>
  </si>
  <si>
    <t>COORDINADOR GRUPO TESORERÍA</t>
  </si>
  <si>
    <t>CONTROL DE LAS PARTIDAS PENDIENTES POR DEPURAR</t>
  </si>
  <si>
    <t>EXTRACTO BANCARIO-REPORTE DE LIBRO BANCOS WEBSAFI-INFORME SIIF</t>
  </si>
  <si>
    <t>PROFESIONAL ESPECIALIZADA</t>
  </si>
  <si>
    <t>PLAN ANUAL DE CAJA -PAC</t>
  </si>
  <si>
    <t>AVANCE DE ACTIVIDADES</t>
  </si>
  <si>
    <t>CUMPLIMIENTO DEL PROGRAMA ANUAL MENSUALIZADO DE CAJA PAC</t>
  </si>
  <si>
    <t>((∑ de los Pagos  de Recusros Propios y Rezago (Cuentas por pagar + Reservas)realizados en el tiempo transcurrido en la Vigecia) / Total del Pac)*100</t>
  </si>
  <si>
    <t>INFORMES PAC SIIF NACIÓN</t>
  </si>
  <si>
    <t>COORDINAL GRUPO DE TESORERIA</t>
  </si>
  <si>
    <t>Peso del producto respecto al proyecto:</t>
  </si>
  <si>
    <t>Tipo</t>
  </si>
  <si>
    <t>Categoria</t>
  </si>
  <si>
    <t>Periodicidad</t>
  </si>
  <si>
    <t>Razonabilidad Financiera</t>
  </si>
  <si>
    <t>Efectividad</t>
  </si>
  <si>
    <t>Grupo de Contabilidad</t>
  </si>
  <si>
    <t>Descripción del Indicador</t>
  </si>
  <si>
    <t>Calificación Anual realizada por la CGR sobre los Estados Financieros.</t>
  </si>
  <si>
    <t>Identificación  de las variables de la fórmula</t>
  </si>
  <si>
    <t>NO APLICA</t>
  </si>
  <si>
    <t>DATOS REQUERIDOS PARA EL CALCULO</t>
  </si>
  <si>
    <t>Informe de la Contraloría General de la Nación</t>
  </si>
  <si>
    <t xml:space="preserve">RESPONSABLE DE LA RECOPILACIÓN DE DATOS </t>
  </si>
  <si>
    <t>Coordinador Grupo de Contabilidad</t>
  </si>
  <si>
    <t>Contraloria General de la República</t>
  </si>
  <si>
    <t>TRANSICION AL NUEVO MARCO DE REGULACION BAJO ESTANDARES INTERNACIONALES DE CONTABILIDAD PARA EL SECTOR PUBLICO</t>
  </si>
  <si>
    <t>Documento Diagnóstico que incluye: Políticas Contables y Administrativas del SGC, Evaluación del Sistema de Información, Cuantificación de Impactos.</t>
  </si>
  <si>
    <t>AVANCE DE LA TAREA</t>
  </si>
  <si>
    <t>CUMPLIMIENTO DE LA ENTREGA DE DOCUMENTOS</t>
  </si>
  <si>
    <t>1.1.1. Marco Conceptual</t>
  </si>
  <si>
    <t>1.1.2. Instrumentos Financieros</t>
  </si>
  <si>
    <t>1.1.3. Cuentas por Cobrar</t>
  </si>
  <si>
    <t>1.1.4. Activos No Financieros</t>
  </si>
  <si>
    <t xml:space="preserve">           * Inventarios</t>
  </si>
  <si>
    <t xml:space="preserve">           * Propiedades, Planta y Equipo</t>
  </si>
  <si>
    <t xml:space="preserve">           * Propiedades de Inversión</t>
  </si>
  <si>
    <t xml:space="preserve">           * Activos Intangibles</t>
  </si>
  <si>
    <t xml:space="preserve">           * Arrendamientos</t>
  </si>
  <si>
    <t>1.1.5. Deterioro del Valor de los Activos</t>
  </si>
  <si>
    <t>1.1.6. Pasivos Financieros</t>
  </si>
  <si>
    <t>1.1.7. Beneficios a Empleados</t>
  </si>
  <si>
    <t>1.1.8. Provisiones, Activos y Pasivos Contingentes</t>
  </si>
  <si>
    <t>1.1.9. Ingresos</t>
  </si>
  <si>
    <t xml:space="preserve">           * Ingresos sin contraprestación</t>
  </si>
  <si>
    <t xml:space="preserve">           * Impuestos</t>
  </si>
  <si>
    <t xml:space="preserve">           * Transferencias</t>
  </si>
  <si>
    <t xml:space="preserve">           * Ingresos con contraprestación</t>
  </si>
  <si>
    <t xml:space="preserve">           * Contratos de Construcción</t>
  </si>
  <si>
    <t xml:space="preserve">           * Subvenciones del Gobierno</t>
  </si>
  <si>
    <t>1.1.10. Presentación de Estados Financieros</t>
  </si>
  <si>
    <t>1.1.11. Cambios en las Políticas Contables</t>
  </si>
  <si>
    <t>1.1.12. Cambios en las estimaciones Contables</t>
  </si>
  <si>
    <t>1.1.13. Corrección de errores</t>
  </si>
  <si>
    <t>1.1.14. Hechos ocurridos después del periodo informado</t>
  </si>
  <si>
    <t>2.1. Diagnóstico y ajuste teconológico - funcional</t>
  </si>
  <si>
    <t>3.1. Generación del Estado Financiero de Apertura - ESFA</t>
  </si>
  <si>
    <t>4.1. Adecuación Tecnológica para el manejo contable bajo NICSP</t>
  </si>
  <si>
    <t>ENERO</t>
  </si>
  <si>
    <t>FEBRERO</t>
  </si>
  <si>
    <t>Avance en Tareas</t>
  </si>
  <si>
    <t>Minimización de Residuos</t>
  </si>
  <si>
    <t>Separación en la Fuente</t>
  </si>
  <si>
    <t>Transporte Interno de Residuos</t>
  </si>
  <si>
    <t>Almacenamiento de Residuos</t>
  </si>
  <si>
    <t>Disposición de Residuos</t>
  </si>
  <si>
    <t>Implementación y mantenimiento del Sistema de Gestión en Seguridad y Salud en el Trabajo - SG-SST</t>
  </si>
  <si>
    <t>SISTEMA DE GESTION DE LA SEGURIDAD Y SALUD EN EL TRABAJO</t>
  </si>
  <si>
    <t>GTH13-02</t>
  </si>
  <si>
    <t>FLOR MARIA SALCEDO SIERRA</t>
  </si>
  <si>
    <t>PSICOLOGA ESPECIALISTA EN SALUD OCUPACIONAL</t>
  </si>
  <si>
    <t>AURA ROSANA TENORIO MORENO</t>
  </si>
  <si>
    <t>ENFERMERA ESPECIALISTA EN SALUD OCUPACIONAL</t>
  </si>
  <si>
    <t>SISTEMA DE GESTIÓN DE LA SEGURIDAD Y SALUD EN EL TRABAJO IMPLEMENTADO</t>
  </si>
  <si>
    <t>EFECTIVIDAD</t>
  </si>
  <si>
    <t>DESEMPEÑO</t>
  </si>
  <si>
    <t>AVSG-SST =  AVANCE DEL SISTEMA DE GESTION DE LA SEGURIDAD Y SALUD EN EL TRABAJO - AP= ACTIVIDADES PROGRAMADAS- AE= ACTIVIDADES EJECUTADAS</t>
  </si>
  <si>
    <t>DOCUMENTO</t>
  </si>
  <si>
    <t>ANUAL</t>
  </si>
  <si>
    <t>MIDE LA ENTREGA DEL SISTEMA DE GESTION DE LA SEGURIDAD Y SALUD EN EL TRABAJO EJECUTADO CON TODAS LOS COMPONENTES PARA LA VIGENCIA 2016</t>
  </si>
  <si>
    <t xml:space="preserve">ACTIVIDADES DE LOS DIFERENTES COMPONENTES QUE HACEN PARTE DEL SISTEMA DE GESTION DE LA SEGURIDAD Y SALUD EN EL TRABAJO COMO: REGISTRO  DE ACTIVIDADES - DATOS DE IMPLEMENTACIÓN DE LOS PROGRAMAS DE VIGILANCIA EPIDEMIOLÓGICA </t>
  </si>
  <si>
    <t>GRADO DE AVANCE EN LA IMPLEMENTACIÓN DEL SISTEMA DE GESTION DE LA SEGURIDAD Y SALUD EN EL TRABAJO</t>
  </si>
  <si>
    <t>AVSG-SST = ∑  AP/AE*100</t>
  </si>
  <si>
    <t>DESCRIBE EL PORCENTAJE DE AVANCE DE TODAS LAS ACTIVIDADES INVOLUCRADAS EN LA EJECUCIÓN DEL SISTEMA DE GESTION DE LA SEGURIDAD Y SALUD EN EL TRABAJO</t>
  </si>
  <si>
    <t xml:space="preserve">ACTIVIDADES PROGRAMADAS Y  EJECUTADAS DE LOS DIFERENTES COMPONENTES QUE HACEN PARTE DEL SISTEMA DE GESTION DE LA SEGURIDAD Y SALUD EN EL TRABAJO. REGISTRO DIARIO DE ACTIVIDADES - DATOS DE IMPLEMENTACIÓN DE LOS PROGRAMAS DE VIGILANCIA EPIDEMIOLÓGICA </t>
  </si>
  <si>
    <t>SEGUIMIENTO A LOS PROGRAMAS DE VIGILANCIA EPIDEMIOLÓGICA</t>
  </si>
  <si>
    <t>IMPLEMENTACIÓN DEL SUBPROGRAMA DE  MEDICINA PREVENTIVA Y DEL TRABAJO</t>
  </si>
  <si>
    <t>IMPLEMENTACIÓN DEL SUBPROGRAMA DE HIGIENE Y SEGURIDAD INDUSTRIAL</t>
  </si>
  <si>
    <t>IMPLEMENTACIÓN DE PLANES DE EMERGENCIA</t>
  </si>
  <si>
    <t>PROGRAMA DE CAPACITACION  Y ENTRENAMIENTO DEL SG-SST</t>
  </si>
  <si>
    <t>Tiempo de Respuesta</t>
  </si>
  <si>
    <t>PERSONAL AUSENTE POR CONDICIONES DE SALUD</t>
  </si>
  <si>
    <t>IMPACTO</t>
  </si>
  <si>
    <t>PA= (NFI)/(NTF)*100</t>
  </si>
  <si>
    <t>MENOR AL 5%</t>
  </si>
  <si>
    <t>DESCRIBE EL PORCENTAJE DE LA PROPORCIÓN DE TRABAJADORES AUSENTES POR ENFERMEDAD COMÚN, ACCIDENTE DE TRABAJO O ENFERMEDAD LABORAL</t>
  </si>
  <si>
    <t>REGISTRO DE INCAPACIDADES MÉDICAS - PLANTA DE PERSONAL. DOCUMENTOS SUMINISTRADOS POR LOS FUNCIONARIOS INCAPACITADOS E INFORMACIÓN ENTREGADA POR EL GRUPO DE NÓMINA</t>
  </si>
  <si>
    <t>&gt;5%</t>
  </si>
  <si>
    <t>Avance en tareas</t>
  </si>
  <si>
    <t>Oficina Asesora Jurídica</t>
  </si>
  <si>
    <t>GESTIÓN JURÍDICA LEGAL</t>
  </si>
  <si>
    <t>ESTRATEGIA 1</t>
  </si>
  <si>
    <t>Realizar seguimiento permanente a la oportunidad de respuesta de los derechos de petición, conceptos y requerimientos de despachos judiciales, de acuerdo a los términos de ley.</t>
  </si>
  <si>
    <r>
      <t>20%</t>
    </r>
    <r>
      <rPr>
        <sz val="12"/>
        <color theme="6"/>
        <rFont val="Arial"/>
        <family val="2"/>
      </rPr>
      <t xml:space="preserve"> .</t>
    </r>
  </si>
  <si>
    <t>Respuesta de conceptos</t>
  </si>
  <si>
    <r>
      <t>6,6%</t>
    </r>
    <r>
      <rPr>
        <sz val="12"/>
        <color theme="6" tint="0.59999389629810485"/>
        <rFont val="Arial"/>
        <family val="2"/>
      </rPr>
      <t xml:space="preserve"> .</t>
    </r>
  </si>
  <si>
    <t>JUR 1301</t>
  </si>
  <si>
    <t>N/A</t>
  </si>
  <si>
    <t xml:space="preserve">DAVID FELIPE FRANCO </t>
  </si>
  <si>
    <r>
      <t xml:space="preserve">4,16% </t>
    </r>
    <r>
      <rPr>
        <sz val="10"/>
        <color theme="0"/>
        <rFont val="Arial"/>
        <family val="2"/>
      </rPr>
      <t>,</t>
    </r>
  </si>
  <si>
    <t>MAYCOL RODRIGUEZ</t>
  </si>
  <si>
    <r>
      <t xml:space="preserve">3 % </t>
    </r>
    <r>
      <rPr>
        <sz val="10"/>
        <color theme="0"/>
        <rFont val="Arial"/>
        <family val="2"/>
      </rPr>
      <t>:</t>
    </r>
  </si>
  <si>
    <t>DIEGO RIVERA</t>
  </si>
  <si>
    <r>
      <t xml:space="preserve">, </t>
    </r>
    <r>
      <rPr>
        <sz val="10"/>
        <rFont val="Arial"/>
        <family val="2"/>
      </rPr>
      <t>5 %</t>
    </r>
  </si>
  <si>
    <t>YULI PAOLA TORRES PARDO</t>
  </si>
  <si>
    <t>ESPERANZA CORREDOR</t>
  </si>
  <si>
    <r>
      <t>,</t>
    </r>
    <r>
      <rPr>
        <sz val="10"/>
        <rFont val="Arial"/>
        <family val="2"/>
      </rPr>
      <t>6,6 %</t>
    </r>
  </si>
  <si>
    <t>NORELLA ANDREA PINEDA</t>
  </si>
  <si>
    <r>
      <t xml:space="preserve">5 % </t>
    </r>
    <r>
      <rPr>
        <sz val="10"/>
        <color theme="0"/>
        <rFont val="Arial"/>
        <family val="2"/>
      </rPr>
      <t>:</t>
    </r>
  </si>
  <si>
    <t>OSCAR DAVID CORTES PEREZ</t>
  </si>
  <si>
    <t>ESTEFANIA INSIGNARES</t>
  </si>
  <si>
    <r>
      <t xml:space="preserve">10% </t>
    </r>
    <r>
      <rPr>
        <sz val="10"/>
        <color theme="0"/>
        <rFont val="Arial"/>
        <family val="2"/>
      </rPr>
      <t>:</t>
    </r>
  </si>
  <si>
    <t>,</t>
  </si>
  <si>
    <r>
      <t xml:space="preserve">6,6% </t>
    </r>
    <r>
      <rPr>
        <b/>
        <sz val="12"/>
        <color theme="0"/>
        <rFont val="Arial"/>
        <family val="2"/>
      </rPr>
      <t>,</t>
    </r>
  </si>
  <si>
    <t>Oportunidad en la respuesta de conceptos</t>
  </si>
  <si>
    <t>No de conceptos respondidos dentro de los términos establecidos</t>
  </si>
  <si>
    <t>Trimestral</t>
  </si>
  <si>
    <t xml:space="preserve">David Franco Santamaría </t>
  </si>
  <si>
    <t>Garantizar la oportunidad en el cumplimiento de los términos legales en los conceptos emitidos interna y externamente</t>
  </si>
  <si>
    <t>Base de datos de la Oficina Asesora Jurídica</t>
  </si>
  <si>
    <t>Jefe Oficina Asesora Jurídica</t>
  </si>
  <si>
    <t>Radicación en la base de datos</t>
  </si>
  <si>
    <t>Evaluación del término u oportunidad para dar respuesta</t>
  </si>
  <si>
    <t>Respuesta pertinente y adecuada de conceptos</t>
  </si>
  <si>
    <t>Revisión de respuesta emitida</t>
  </si>
  <si>
    <t>Respuesta de derechos de petición</t>
  </si>
  <si>
    <r>
      <t xml:space="preserve">4% </t>
    </r>
    <r>
      <rPr>
        <sz val="10"/>
        <color theme="0"/>
        <rFont val="Arial"/>
        <family val="2"/>
      </rPr>
      <t>:</t>
    </r>
  </si>
  <si>
    <t>Oportunidad en la respuesta de los derechos de petición</t>
  </si>
  <si>
    <t>No de derechos de petición respondidos dentro de los términos establecidos</t>
  </si>
  <si>
    <t xml:space="preserve">Porcentaje </t>
  </si>
  <si>
    <t>Garantizar la oportunidad en el cumplimiento de los términos legales en los derechos de petición.</t>
  </si>
  <si>
    <t xml:space="preserve"> </t>
  </si>
  <si>
    <t>Respuesta a los  requerimientos de los despachos judiciales.</t>
  </si>
  <si>
    <r>
      <t xml:space="preserve">4 % </t>
    </r>
    <r>
      <rPr>
        <sz val="10"/>
        <color theme="0"/>
        <rFont val="Arial"/>
        <family val="2"/>
      </rPr>
      <t>:</t>
    </r>
  </si>
  <si>
    <r>
      <t xml:space="preserve">3% </t>
    </r>
    <r>
      <rPr>
        <sz val="10"/>
        <color theme="0"/>
        <rFont val="Arial"/>
        <family val="2"/>
      </rPr>
      <t>:</t>
    </r>
  </si>
  <si>
    <r>
      <t xml:space="preserve">0% </t>
    </r>
    <r>
      <rPr>
        <sz val="10"/>
        <color theme="0"/>
        <rFont val="Arial"/>
        <family val="2"/>
      </rPr>
      <t>:</t>
    </r>
  </si>
  <si>
    <r>
      <t xml:space="preserve">15% </t>
    </r>
    <r>
      <rPr>
        <sz val="10"/>
        <color theme="0"/>
        <rFont val="Arial"/>
        <family val="2"/>
      </rPr>
      <t>:</t>
    </r>
  </si>
  <si>
    <t>Cumplimiento en el término de respuesta a los  requerimientos de los despachos judiciales</t>
  </si>
  <si>
    <t xml:space="preserve">No de requerimientos con el cumplimiento de término definido/No de requerimientos de despachos judiciales radicados en la entidad </t>
  </si>
  <si>
    <t>Dar respuesta oportuna a los requerimientos de los despachos judiciales</t>
  </si>
  <si>
    <t>Respuesta pertinente y adecuada de los requerimientos judiciales</t>
  </si>
  <si>
    <t>ESTRATEGIA 2</t>
  </si>
  <si>
    <t>Realizar la suscripción a un  aplicativo que permita el control de la actualización normativa relacionada con la actividad de la entidad.</t>
  </si>
  <si>
    <r>
      <t>5 %</t>
    </r>
    <r>
      <rPr>
        <sz val="12"/>
        <color theme="6"/>
        <rFont val="Arial"/>
        <family val="2"/>
      </rPr>
      <t xml:space="preserve"> ,</t>
    </r>
  </si>
  <si>
    <t>Control en la actualización normativa de la entidad</t>
  </si>
  <si>
    <r>
      <t>5 %</t>
    </r>
    <r>
      <rPr>
        <sz val="12"/>
        <color theme="6" tint="0.79998168889431442"/>
        <rFont val="Arial"/>
        <family val="2"/>
      </rPr>
      <t xml:space="preserve"> ,</t>
    </r>
  </si>
  <si>
    <r>
      <t xml:space="preserve">12,5 % </t>
    </r>
    <r>
      <rPr>
        <sz val="10"/>
        <color theme="0"/>
        <rFont val="Arial"/>
        <family val="2"/>
      </rPr>
      <t>.</t>
    </r>
  </si>
  <si>
    <r>
      <t xml:space="preserve">0 % </t>
    </r>
    <r>
      <rPr>
        <sz val="10"/>
        <color theme="0"/>
        <rFont val="Arial"/>
        <family val="2"/>
      </rPr>
      <t>.</t>
    </r>
  </si>
  <si>
    <r>
      <t xml:space="preserve">15 % </t>
    </r>
    <r>
      <rPr>
        <sz val="10"/>
        <color theme="0"/>
        <rFont val="Arial"/>
        <family val="2"/>
      </rPr>
      <t>.</t>
    </r>
  </si>
  <si>
    <r>
      <t xml:space="preserve">5 % </t>
    </r>
    <r>
      <rPr>
        <sz val="10"/>
        <color theme="0"/>
        <rFont val="Arial"/>
        <family val="2"/>
      </rPr>
      <t>.</t>
    </r>
  </si>
  <si>
    <r>
      <t xml:space="preserve">5% </t>
    </r>
    <r>
      <rPr>
        <b/>
        <sz val="12"/>
        <color theme="0"/>
        <rFont val="Arial"/>
        <family val="2"/>
      </rPr>
      <t>.</t>
    </r>
  </si>
  <si>
    <t>Actualizaciones normativas realizadas, las cuales deben ser constantes</t>
  </si>
  <si>
    <t>Analizar la vigencia de las normas</t>
  </si>
  <si>
    <t>Actualizar la norma</t>
  </si>
  <si>
    <t>Subir al aplicativo ISOLUCION el normograma actualizado</t>
  </si>
  <si>
    <t>ESTRATEGIA 3</t>
  </si>
  <si>
    <t>Desarrollar una defensa de la entidad realizando una recolección detallada de antecedentes, llegando a la mayor cantidad de conciliaciones positivas para la entidad y dando cumplimiento a la normatividad vigente</t>
  </si>
  <si>
    <r>
      <t xml:space="preserve">20% </t>
    </r>
    <r>
      <rPr>
        <sz val="12"/>
        <color theme="6"/>
        <rFont val="Arial"/>
        <family val="2"/>
      </rPr>
      <t>,</t>
    </r>
  </si>
  <si>
    <r>
      <t xml:space="preserve">20% </t>
    </r>
    <r>
      <rPr>
        <sz val="12"/>
        <color theme="6" tint="0.79998168889431442"/>
        <rFont val="Arial"/>
        <family val="2"/>
      </rPr>
      <t>,</t>
    </r>
  </si>
  <si>
    <r>
      <t xml:space="preserve">0  % </t>
    </r>
    <r>
      <rPr>
        <sz val="10"/>
        <color theme="0"/>
        <rFont val="Arial"/>
        <family val="2"/>
      </rPr>
      <t>.</t>
    </r>
  </si>
  <si>
    <r>
      <t xml:space="preserve">20 % </t>
    </r>
    <r>
      <rPr>
        <sz val="10"/>
        <color theme="0"/>
        <rFont val="Arial"/>
        <family val="2"/>
      </rPr>
      <t>.</t>
    </r>
  </si>
  <si>
    <r>
      <t>20 %</t>
    </r>
    <r>
      <rPr>
        <b/>
        <sz val="12"/>
        <color theme="0"/>
        <rFont val="Arial"/>
        <family val="2"/>
      </rPr>
      <t>,</t>
    </r>
  </si>
  <si>
    <t>Ahorro institucional derivado de la gestión jurídica de la entidad</t>
  </si>
  <si>
    <t xml:space="preserve">Efectividad </t>
  </si>
  <si>
    <t>Gestión y diligencia en los procesos y consecuencial ahorro en las demandas o conciliaciones.</t>
  </si>
  <si>
    <t xml:space="preserve"> Medir la gestión que se realiza  con  los procesos que se inician en contra de la entidad para lograr un nivel de ahorro optimo</t>
  </si>
  <si>
    <t>Verificación de pretensiones.</t>
  </si>
  <si>
    <t>Calificación del riesgo.</t>
  </si>
  <si>
    <t>ESTRATEGIA 4</t>
  </si>
  <si>
    <t>Efectuar los estudios y análisis necesarios con los cuales se determinen las causas generadoras del conflicto que se presenten, permitiendo a la entidad el planteamiento de las acciones correctivas</t>
  </si>
  <si>
    <r>
      <t xml:space="preserve">15% </t>
    </r>
    <r>
      <rPr>
        <sz val="12"/>
        <color theme="6"/>
        <rFont val="Arial"/>
        <family val="2"/>
      </rPr>
      <t>,</t>
    </r>
  </si>
  <si>
    <t xml:space="preserve"> Estudios jurídicos realizados y presentados al Comité de Conciliación del Instituto</t>
  </si>
  <si>
    <r>
      <t xml:space="preserve">15% </t>
    </r>
    <r>
      <rPr>
        <sz val="12"/>
        <color theme="6" tint="0.79998168889431442"/>
        <rFont val="Arial"/>
        <family val="2"/>
      </rPr>
      <t>,</t>
    </r>
  </si>
  <si>
    <r>
      <t xml:space="preserve">10  % </t>
    </r>
    <r>
      <rPr>
        <sz val="10"/>
        <color theme="0"/>
        <rFont val="Arial"/>
        <family val="2"/>
      </rPr>
      <t>.</t>
    </r>
  </si>
  <si>
    <r>
      <t xml:space="preserve">15 % </t>
    </r>
    <r>
      <rPr>
        <b/>
        <sz val="12"/>
        <color theme="0"/>
        <rFont val="Arial"/>
        <family val="2"/>
      </rPr>
      <t>,</t>
    </r>
  </si>
  <si>
    <t xml:space="preserve">Estudios jurídicos realizados </t>
  </si>
  <si>
    <t>No de estudios realizados/ Numero de conciliaciones y pactos de cumplimiento generados en la entidad</t>
  </si>
  <si>
    <t>Asegurar que se realicen los estudios jurídicos necesarios que soporten las conciliaciones y pactos de cumplimiento a favor de la entidad</t>
  </si>
  <si>
    <t>Realizar el análisis y estudio del caso en concreto</t>
  </si>
  <si>
    <r>
      <t xml:space="preserve">15 % </t>
    </r>
    <r>
      <rPr>
        <sz val="12"/>
        <color theme="0"/>
        <rFont val="Arial"/>
        <family val="2"/>
      </rPr>
      <t>,</t>
    </r>
  </si>
  <si>
    <t>ESTRATEGIA 5</t>
  </si>
  <si>
    <t>Implementar lineamientos que permitan el efectivo cobro de obligaciones de terceros a favor de la entidad</t>
  </si>
  <si>
    <r>
      <t>5 %</t>
    </r>
    <r>
      <rPr>
        <sz val="12"/>
        <color theme="6"/>
        <rFont val="Arial"/>
        <family val="2"/>
      </rPr>
      <t xml:space="preserve"> .</t>
    </r>
  </si>
  <si>
    <t>Gestión en el recaudo de cartera, que incluye cobro persuasivo y cobro coactivo.</t>
  </si>
  <si>
    <r>
      <t xml:space="preserve">5 % </t>
    </r>
    <r>
      <rPr>
        <sz val="12"/>
        <color theme="6" tint="0.79998168889431442"/>
        <rFont val="Arial"/>
        <family val="2"/>
      </rPr>
      <t>.</t>
    </r>
  </si>
  <si>
    <r>
      <t xml:space="preserve">5 % </t>
    </r>
    <r>
      <rPr>
        <b/>
        <sz val="12"/>
        <color theme="0"/>
        <rFont val="Arial"/>
        <family val="2"/>
      </rPr>
      <t>,</t>
    </r>
  </si>
  <si>
    <t>Gestión en el recaurdo de cartera, que incluye cobro persuasivo y cobro coactivo.</t>
  </si>
  <si>
    <t>Eficiencia</t>
  </si>
  <si>
    <t>Gestión y diligencia en la recuperación de la cartera de la entidad</t>
  </si>
  <si>
    <t>100.%</t>
  </si>
  <si>
    <t>Garantizar la recuperación de obligaciones de terceros a favor de la entidadd</t>
  </si>
  <si>
    <t>Verificación de obligaciones a favor de la entidad</t>
  </si>
  <si>
    <t>Despliege de acciones de cobro persuasivo</t>
  </si>
  <si>
    <t>Despliege de acciones de cobro coactivo</t>
  </si>
  <si>
    <t>ESTRATEGIA 6</t>
  </si>
  <si>
    <t>Realizar la oportuna defensa de los intereses del intituto</t>
  </si>
  <si>
    <r>
      <t xml:space="preserve">15 % </t>
    </r>
    <r>
      <rPr>
        <sz val="12"/>
        <color theme="6"/>
        <rFont val="Arial"/>
        <family val="2"/>
      </rPr>
      <t>.</t>
    </r>
  </si>
  <si>
    <t>Procesos judiciales atendidos dentro de los términos</t>
  </si>
  <si>
    <r>
      <t xml:space="preserve">15 % </t>
    </r>
    <r>
      <rPr>
        <sz val="12"/>
        <color theme="6" tint="0.79998168889431442"/>
        <rFont val="Arial"/>
        <family val="2"/>
      </rPr>
      <t>,</t>
    </r>
  </si>
  <si>
    <r>
      <t xml:space="preserve">45 % </t>
    </r>
    <r>
      <rPr>
        <sz val="10"/>
        <color theme="0"/>
        <rFont val="Arial"/>
        <family val="2"/>
      </rPr>
      <t>.</t>
    </r>
  </si>
  <si>
    <r>
      <t xml:space="preserve">25 % </t>
    </r>
    <r>
      <rPr>
        <sz val="10"/>
        <color theme="0"/>
        <rFont val="Arial"/>
        <family val="2"/>
      </rPr>
      <t>.</t>
    </r>
  </si>
  <si>
    <r>
      <t xml:space="preserve">10 % </t>
    </r>
    <r>
      <rPr>
        <sz val="10"/>
        <color theme="0"/>
        <rFont val="Arial"/>
        <family val="2"/>
      </rPr>
      <t>.</t>
    </r>
  </si>
  <si>
    <r>
      <t xml:space="preserve">0% </t>
    </r>
    <r>
      <rPr>
        <sz val="10"/>
        <color theme="0"/>
        <rFont val="Arial"/>
        <family val="2"/>
      </rPr>
      <t>.</t>
    </r>
  </si>
  <si>
    <r>
      <t xml:space="preserve">35 % </t>
    </r>
    <r>
      <rPr>
        <sz val="10"/>
        <color theme="0"/>
        <rFont val="Arial"/>
        <family val="2"/>
      </rPr>
      <t>.</t>
    </r>
  </si>
  <si>
    <t>Cumplimiento en los términos de respuesta de los Procesos judiciales</t>
  </si>
  <si>
    <t>No Procesos judiciales atendidos dentro del término legal</t>
  </si>
  <si>
    <t>Dar respuesta oportuna a los procesos judiciales en los que es parte la entidadGarantizar la recuperación de obligaciones de terceros a favor de la entidadd</t>
  </si>
  <si>
    <t>Seguimiento constante al estado de proceso</t>
  </si>
  <si>
    <t>ESTRATEGIA 7</t>
  </si>
  <si>
    <t>Solicitudes de apoyo jurídico atendidas dentro de los procesos de licenciamiento de materiales radiactivos y nucleares</t>
  </si>
  <si>
    <r>
      <t xml:space="preserve">10% </t>
    </r>
    <r>
      <rPr>
        <sz val="12"/>
        <color theme="6"/>
        <rFont val="Arial"/>
        <family val="2"/>
      </rPr>
      <t>,</t>
    </r>
  </si>
  <si>
    <t>No de revisiones realizadas oportunamente</t>
  </si>
  <si>
    <r>
      <t xml:space="preserve">10 % </t>
    </r>
    <r>
      <rPr>
        <sz val="12"/>
        <color theme="6" tint="0.79998168889431442"/>
        <rFont val="Arial"/>
        <family val="2"/>
      </rPr>
      <t>,</t>
    </r>
  </si>
  <si>
    <r>
      <t xml:space="preserve">40 % </t>
    </r>
    <r>
      <rPr>
        <sz val="10"/>
        <color theme="0"/>
        <rFont val="Arial"/>
        <family val="2"/>
      </rPr>
      <t>.</t>
    </r>
  </si>
  <si>
    <r>
      <t xml:space="preserve">10 % </t>
    </r>
    <r>
      <rPr>
        <b/>
        <sz val="12"/>
        <color theme="0"/>
        <rFont val="Arial"/>
        <family val="2"/>
      </rPr>
      <t>,</t>
    </r>
  </si>
  <si>
    <t>Revisión proceso administrativo de autorización de materiales radiactivos</t>
  </si>
  <si>
    <t>No de procesos revisados</t>
  </si>
  <si>
    <t>Realizar revisión oportuna respecto del proceso administrativo e autorización de materiales radiactivos</t>
  </si>
  <si>
    <t>Realización de observaciones al respectivo proceso administrativo de autorización de materiales radiactivos</t>
  </si>
  <si>
    <t>Revision de las mencionadas observaciones.</t>
  </si>
  <si>
    <t>ESTRATEGIA 8</t>
  </si>
  <si>
    <t>Apoyar las labores de evaluación en los procesos de contratación que inicie el instituto y aprobar las garantías de los contratos que suscriba la entidad</t>
  </si>
  <si>
    <t>Número de procesos de contratación evaluados en apoyo a la labores de contratación estatal</t>
  </si>
  <si>
    <r>
      <t xml:space="preserve">50 % </t>
    </r>
    <r>
      <rPr>
        <sz val="10"/>
        <color theme="0"/>
        <rFont val="Arial"/>
        <family val="2"/>
      </rPr>
      <t>.</t>
    </r>
  </si>
  <si>
    <r>
      <t xml:space="preserve">30 % </t>
    </r>
    <r>
      <rPr>
        <sz val="10"/>
        <color theme="0"/>
        <rFont val="Arial"/>
        <family val="2"/>
      </rPr>
      <t>.</t>
    </r>
  </si>
  <si>
    <r>
      <t xml:space="preserve">20 % </t>
    </r>
    <r>
      <rPr>
        <b/>
        <sz val="12"/>
        <color theme="0"/>
        <rFont val="Arial"/>
        <family val="2"/>
      </rPr>
      <t>.</t>
    </r>
  </si>
  <si>
    <t>Número de procesos de selección evaluados en apoyo a la labores de contratación estatal</t>
  </si>
  <si>
    <t>No de procesos de contratación estatal revisados</t>
  </si>
  <si>
    <t>Garantizar la revisión y calificación de los procesos de contratación de la entidad</t>
  </si>
  <si>
    <t>Revisar y aprobar el proyecto de pliego de condiciones, el pliego de condiciones definitivo y las modificaciones a que haya lugar en el proceso de selección</t>
  </si>
  <si>
    <t>Analizar y evaluar las propuestas presentadas por los proponentes y elaborar los informes de calificación y de evaluación, con sujeción a las reglas previstas en el pliego de condiciones.</t>
  </si>
  <si>
    <t xml:space="preserve">Analizar y responder las observaciones a los informes de calificación y de evaluación que se presenten en los proceso de selección </t>
  </si>
  <si>
    <t xml:space="preserve">Recomendar al ordenador de gasto las decisiones a adoptar en el proceso de selección </t>
  </si>
  <si>
    <t>Margarita Bravo Guerrero</t>
  </si>
  <si>
    <t>Gestión del Conocimiento Geocientífico</t>
  </si>
  <si>
    <t>Fortalecimiento de los procesos de apropiación del conocimiento en los fondos documentales (biblioteca, museo geológico Nacional, litoteca, mapoteca, cintoteca) y gestión de la información correspondiente.</t>
  </si>
  <si>
    <t>SERVICIO DE CONSULTA DE  INFORMACIÓN GEOCIENTÍFICA EN LA BIBLIOTECA, MUSEO Y PATRIMONIO GEOLÓGICO Y PALEONTOLÓGICO</t>
  </si>
  <si>
    <t>Informes de Gestión</t>
  </si>
  <si>
    <t>Betty Mayorga</t>
  </si>
  <si>
    <t>Janeth Galvis</t>
  </si>
  <si>
    <t>Gustavo Adolfo Narváez Pérez</t>
  </si>
  <si>
    <t>Derly Andrea Zúñiga</t>
  </si>
  <si>
    <t>Adriana Ivonne Matiz</t>
  </si>
  <si>
    <t>Marlene Melo</t>
  </si>
  <si>
    <t>Mauricio Pardo</t>
  </si>
  <si>
    <t>Juan David Nuñez López</t>
  </si>
  <si>
    <t>Leopoldo Gonzalez</t>
  </si>
  <si>
    <t>Leidy Johana Castaño Vasco</t>
  </si>
  <si>
    <t>Gerardo Vargas</t>
  </si>
  <si>
    <t>Diana Gabriela Quiroz Mejía</t>
  </si>
  <si>
    <t>Margarita Bravo</t>
  </si>
  <si>
    <t>Lise Alejandra Laiton</t>
  </si>
  <si>
    <t>Jhon Enrique González Forero</t>
  </si>
  <si>
    <t>David Alexander Guzmán Ricaurte</t>
  </si>
  <si>
    <t>Marie Joelle Giraud</t>
  </si>
  <si>
    <t>Albeiro Maya  Vallejo</t>
  </si>
  <si>
    <t>Andres Camilo Romero</t>
  </si>
  <si>
    <t>Avance en la apropiacion de procesos</t>
  </si>
  <si>
    <t>(Porcentaje de avance de tarea realizada/ Porcentaje de avance de tarea programada)*100</t>
  </si>
  <si>
    <t>Medir el avance de la gestión para el  fortalecimiento de los procesos de apropiación del conocimiento en los fondos documentales</t>
  </si>
  <si>
    <t>Seguimiento al plan</t>
  </si>
  <si>
    <t>Leopoldo González Oviedo</t>
  </si>
  <si>
    <t>Biblioteca</t>
  </si>
  <si>
    <t>Museo</t>
  </si>
  <si>
    <t>Patrimonio Geológico y Paleontológico</t>
  </si>
  <si>
    <t>SERVICIO DE ADMINISTRACIÓN Y CONSULTA DE INFORMACIÓN GEOCIENTIFICA DE LA LITOTECA</t>
  </si>
  <si>
    <t>Margarita  Bravo</t>
  </si>
  <si>
    <t>Juan Camilo Durán</t>
  </si>
  <si>
    <t>Carlos Eduardo Triana Túquerres</t>
  </si>
  <si>
    <t>Angélica María Parrado Duarte</t>
  </si>
  <si>
    <t>Juan Miguel Vargas Pulido</t>
  </si>
  <si>
    <t>Camilo Andres Gonzalez Cortes</t>
  </si>
  <si>
    <t>Jonathan Leonardo Alonso Martínez</t>
  </si>
  <si>
    <t xml:space="preserve">María Fernanda Roncancio </t>
  </si>
  <si>
    <t>Edgar Daniel Contreras Martinez</t>
  </si>
  <si>
    <t>Avance en el plan de  reorganización y divulgación de la información de la Litoteca</t>
  </si>
  <si>
    <t>Medir el  avance de la ejecución del plan</t>
  </si>
  <si>
    <t>Aplicación de las políticas de gestión para la divulgación de información geocientífica validada y oficializada.</t>
  </si>
  <si>
    <t>CATALOGO DE PRODUCTOS OFICIALIZADOS</t>
  </si>
  <si>
    <t>María Eugenia Chamorro</t>
  </si>
  <si>
    <t>Caren Natalia Nuñez Arevalo</t>
  </si>
  <si>
    <t>Cristian Orlando Hernandez</t>
  </si>
  <si>
    <t>Tatiana Marcela Mora</t>
  </si>
  <si>
    <t>Medir el cumplimiento y  la ejecución de políticas establecidas para la oficialización de productos</t>
  </si>
  <si>
    <t>Medir el cumplimiento y  la ejecución de las actividades</t>
  </si>
  <si>
    <t>Seguimiento sobre actividades</t>
  </si>
  <si>
    <t>Oficialización de productos geocientíficos</t>
  </si>
  <si>
    <t>Mejoramiento y ampliación de los mecanismos de suministro de información geocientífica.</t>
  </si>
  <si>
    <t>SERVICIO DE ADMINISTRACIÓN Y SUMINISTRO DE INFORMACIÓN GEOCIENTÍFICA DIGITAL</t>
  </si>
  <si>
    <t>Ana Alvarado</t>
  </si>
  <si>
    <t>Omar Santafé</t>
  </si>
  <si>
    <t>Gumer Suárez</t>
  </si>
  <si>
    <t>Tatiana Mora</t>
  </si>
  <si>
    <t>Blanca Flor Moreno</t>
  </si>
  <si>
    <t>Omar David Bolivar</t>
  </si>
  <si>
    <t>Héctor Hernando Torres</t>
  </si>
  <si>
    <t>Fernando González Farfán</t>
  </si>
  <si>
    <t>Jairo Rafael Morales Acevedo</t>
  </si>
  <si>
    <t>Jaime Garzón</t>
  </si>
  <si>
    <t>Yaneth Montaña</t>
  </si>
  <si>
    <t>Hugo Forero</t>
  </si>
  <si>
    <t>Lucila Gómez</t>
  </si>
  <si>
    <t>Stella Sandoval</t>
  </si>
  <si>
    <t>Julian Castellanos</t>
  </si>
  <si>
    <t>Yaned Ramirez Lis</t>
  </si>
  <si>
    <t>Pablo Chamorro</t>
  </si>
  <si>
    <t>Avance en el suministro de la información geocientifica</t>
  </si>
  <si>
    <t>(Gestión realizada para el suministro de info/  solicitudes recibidas)*100</t>
  </si>
  <si>
    <t>Lucila Gomez</t>
  </si>
  <si>
    <t>Medir el avance de la gestión en el suministro de información geocientífica</t>
  </si>
  <si>
    <t>Archivo de Registro de solicitudes y respuestas</t>
  </si>
  <si>
    <t>Gestión en la atención de respuestas a solicitudes de usuarios</t>
  </si>
  <si>
    <t>Gestión en la divulgación de información geocientífica a través del SIG</t>
  </si>
  <si>
    <t>Planificación e implementación de la Arquitectura Empresarial Objetivo que garantice la integración de la información geocientífica del territorio, su accesibilidad,  facilite la interoperabilidad y su divulgación.</t>
  </si>
  <si>
    <t>AVANCE EN IMPLEMENTACION DE LA ARQUITECTURA EMPRESARIAL</t>
  </si>
  <si>
    <t>Informe  -  Soporte a cada proyecto relacionado con la Arquitectura Empresarial</t>
  </si>
  <si>
    <t xml:space="preserve">Caren Nuñez </t>
  </si>
  <si>
    <t>Jaime Morales</t>
  </si>
  <si>
    <t>Ana Maria cardona</t>
  </si>
  <si>
    <t>Omar Santafe</t>
  </si>
  <si>
    <t xml:space="preserve">Tatiana Mora </t>
  </si>
  <si>
    <t>Jaime Garzon</t>
  </si>
  <si>
    <t>Julian Escallon</t>
  </si>
  <si>
    <t>Paola Mahecha</t>
  </si>
  <si>
    <t>Ebert Pérez</t>
  </si>
  <si>
    <t>Mercedes Ortíz Montañez</t>
  </si>
  <si>
    <t>Yazmely Saldaña</t>
  </si>
  <si>
    <t>Paola Buriticá</t>
  </si>
  <si>
    <t>Edwin Chavez</t>
  </si>
  <si>
    <t xml:space="preserve">Maria Eugenia Chamorro </t>
  </si>
  <si>
    <t>Catalina Barragán Preciado</t>
  </si>
  <si>
    <t>Deisy Carolina Wilches</t>
  </si>
  <si>
    <t>Jhon Jairo Corredor</t>
  </si>
  <si>
    <t>Ejecucion de la implementación de la arquitectura</t>
  </si>
  <si>
    <t>Actividades realizadas/Actividades programadas</t>
  </si>
  <si>
    <t xml:space="preserve">Margarita Bravo </t>
  </si>
  <si>
    <t>Medir el avance en la implementación de la Arquitectura Empresarial</t>
  </si>
  <si>
    <t>Motor de Integración de Información Geocientífica</t>
  </si>
  <si>
    <t>Portal Institucional y sitios Web</t>
  </si>
  <si>
    <t>ECM</t>
  </si>
  <si>
    <t>WCM</t>
  </si>
  <si>
    <t>Herramienta de Gestión de Proyectos</t>
  </si>
  <si>
    <t xml:space="preserve">Sistema de Alertas </t>
  </si>
  <si>
    <t xml:space="preserve">Suministrar de manera veraz y oportuna  los informes Contables y Financieros de  los hechos económicos de la Entidad de conformidad con lo establecido en la ley. </t>
  </si>
  <si>
    <t>CLAUDIA INES GARCIA COLORADO</t>
  </si>
  <si>
    <t>MARIBEL VILLARRAGA OLAYA</t>
  </si>
  <si>
    <t>EDILCE SANCHEZ</t>
  </si>
  <si>
    <t>CAROL BELTRAN</t>
  </si>
  <si>
    <t>Realizar control al presupuesto</t>
  </si>
  <si>
    <t>MARTHA CAPERA</t>
  </si>
  <si>
    <t>SANTOS ALBADAN</t>
  </si>
  <si>
    <t>SINDY SEPULVEDA</t>
  </si>
  <si>
    <t>JUAN CARLOS  CASTAÑEDA</t>
  </si>
  <si>
    <t>FRANCISCA GUARNIZO</t>
  </si>
  <si>
    <t>FRANCIA ROBAYO</t>
  </si>
  <si>
    <t>ACTIVIDADES DE EJECUCIÓN PRESUPUESTAL</t>
  </si>
  <si>
    <t>Realizar registro y seguimiento oportuno al PAC</t>
  </si>
  <si>
    <t>LYLLAN BERNAL BUITRAGO</t>
  </si>
  <si>
    <t>LUIS ALBERTO ROJAS</t>
  </si>
  <si>
    <t>ANA YIVI GALLEGO FERNANDEZ</t>
  </si>
  <si>
    <t>CATALINA ROMERO</t>
  </si>
  <si>
    <t>ADRIANA MARTINEZ DUQUE</t>
  </si>
  <si>
    <t>RAZONABILIDAD DE LOS ESTADOS FINANCIEROS</t>
  </si>
  <si>
    <t>MARIBEL VILLARRAGA</t>
  </si>
  <si>
    <t>EDILSE SANCHEZ</t>
  </si>
  <si>
    <t>JHON JAIRO LOZADA LOZANO</t>
  </si>
  <si>
    <t>Alberto Ochoa Yarza</t>
  </si>
  <si>
    <t>INVESTIGACIÓN EN GEOCIENCIAS BÁSICAS</t>
  </si>
  <si>
    <t>Conocimiento en  cartografía geológica escala 1:100.000</t>
  </si>
  <si>
    <t xml:space="preserve">CARTOGRAFÍA GEOLÓGICA DE 18.097 Km² ESCALA 1:100.000  EN LOS DEPARTAMENTOS DE ANTIOQUIA-CÓRDOBA Y META-GUAVIARE </t>
  </si>
  <si>
    <t>SGR AMP</t>
  </si>
  <si>
    <t>Mapas y memorias</t>
  </si>
  <si>
    <t>Rosa Amelia Parra</t>
  </si>
  <si>
    <t>Jorge Adrian Oviedo Reyes</t>
  </si>
  <si>
    <t>José Gilberto Bermúdez Cordero</t>
  </si>
  <si>
    <t>Cantidad de producto</t>
  </si>
  <si>
    <t>Mapa y Memoria Técnica</t>
  </si>
  <si>
    <t xml:space="preserve">∑Número de mapas y memorias </t>
  </si>
  <si>
    <t>José Gilberto Bermúdez</t>
  </si>
  <si>
    <t>El indicador se formula con el propósito de realizar el seguimiento al avance de las actividades propuestas en el desarrollo de la cartografía geológica de 18.097 km² escala 1:100.000  en los departamentos de Antioquia-Córdoba y Meta-Guaviare.</t>
  </si>
  <si>
    <t>Grupo de Cartografía e Investigación Geológica y Geomorfológica</t>
  </si>
  <si>
    <t xml:space="preserve">Realizar actualización del estudio de mercado. </t>
  </si>
  <si>
    <t xml:space="preserve">Apertura de licitiación, Evaluación Técnica y adjudicación de contrato. </t>
  </si>
  <si>
    <t>Evaluacion Tecnica Informe de Interventoria. Informe No 1</t>
  </si>
  <si>
    <t>Evaluacion Tecnica Informe de Interventoria. Informe No 2</t>
  </si>
  <si>
    <t>Evaluacion Tecnica Informe de Interventoria. Informe No 3</t>
  </si>
  <si>
    <t>Evaluacion Tecnica Informe de Interventoria. Informe No 4</t>
  </si>
  <si>
    <t>Evaluacion Tecnica Informe de Interventoria. Informe No 5</t>
  </si>
  <si>
    <t>Evaluacion Tecnica Informe de Interventoria. Informe No 6</t>
  </si>
  <si>
    <t>Evaluacion Tecnica Informe de Interventoria. Informe No 7</t>
  </si>
  <si>
    <t>Elaboracion Informe final de la Interventoria.</t>
  </si>
  <si>
    <t>CARTOGRAFÍA GEOLÓGICA DE LA PLANCHA 60-CANALETE</t>
  </si>
  <si>
    <t>SGRAMP</t>
  </si>
  <si>
    <t>Ana Milena Cardozo Ortíz</t>
  </si>
  <si>
    <t>María Alejandra Cetina Tarazona</t>
  </si>
  <si>
    <t>Édgar Joaquín Carrillo Lombana</t>
  </si>
  <si>
    <t>Nelson Ricardo López Herrera</t>
  </si>
  <si>
    <t>Gabriel Ruge Díaz</t>
  </si>
  <si>
    <t>Fabián Saavedra Díaz</t>
  </si>
  <si>
    <t>Mapa</t>
  </si>
  <si>
    <t>El indicador se formula con el propósito de realizar el seguimiento al avance de las actividades propuestas en el desarrollo de laCartografía geológica de la plancha 60-Canalete.</t>
  </si>
  <si>
    <t xml:space="preserve">Backup de la información recolectada en la recopilación bibliográfica. Estructuración de la información digital a través de software disponible en el SGC (Excel, ArcGIS, etc). </t>
  </si>
  <si>
    <t xml:space="preserve">Base de datos o relación bibliográfica de la información inventariada. Dicha base de datos debe cargarse en una geodatabase en plataforma GIS. </t>
  </si>
  <si>
    <t xml:space="preserve">Informe con los resultados de análisis de diagnótico de la información, evaluación y recomendaciones de uso. </t>
  </si>
  <si>
    <t>Trabajo de campo, socialización, control de campo y muestreo</t>
  </si>
  <si>
    <t>Libro índice de las comisiones de campo, libretas de campo digitales e  Integración de la información en un único mapa geológico preliminar del área de interés.</t>
  </si>
  <si>
    <t xml:space="preserve">Mapa geológico de campo, libreta de campo e informe de avance. </t>
  </si>
  <si>
    <t>Gestión de Socialización</t>
  </si>
  <si>
    <t xml:space="preserve"> CARTOGRAFÍA GEOLÓGICA DE 36.000 Km² PUTUMAYO - CAQUETÁ (FINALIZACIÓN CONTRATO 347 DE 2014)
</t>
  </si>
  <si>
    <t>El indicador se formula con el propósito de realizar el seguimiento al avance de las actividades propuestas en el desarrollo de la Cartografía geológica de 36.000 km² Putumayo - Caquetá (finalización contrato 347 de 2014)</t>
  </si>
  <si>
    <t>Alberto Ocho Yarza</t>
  </si>
  <si>
    <t>Avance en la cartografía geologica escala 1:50.000</t>
  </si>
  <si>
    <t xml:space="preserve">MAPA GEOLÓGICO PRELIMINAR ESCALA 1:50.000 DEL ÁREA SINÚ-SAN JACINTO </t>
  </si>
  <si>
    <t>SGR</t>
  </si>
  <si>
    <t>Mapa preliminar</t>
  </si>
  <si>
    <t>Paula Andrea Ríos Blandón</t>
  </si>
  <si>
    <t>Édgar Andrés Martínez Prada</t>
  </si>
  <si>
    <t>Gersom David García Pérez</t>
  </si>
  <si>
    <t>Leixon Alliry Lozano Guierrez</t>
  </si>
  <si>
    <t>Jorge Adrián Oviedo Reyes</t>
  </si>
  <si>
    <t>Luisa Fernanda White Murillo</t>
  </si>
  <si>
    <t>Alejandro Numpaque</t>
  </si>
  <si>
    <t>Flover Gregorio Rodríguez</t>
  </si>
  <si>
    <t>Ingrid Beatriz Bejarano</t>
  </si>
  <si>
    <t>Hugo Alfonso Patiño</t>
  </si>
  <si>
    <t>Nadezhda Sonia Zamora</t>
  </si>
  <si>
    <t>Andrea Carolina Matajira Pabón</t>
  </si>
  <si>
    <t>Georgina Guzmán Ospitia</t>
  </si>
  <si>
    <t>Juan José Villabona Almeyda</t>
  </si>
  <si>
    <t>Mapa preliminar escala 1:50.000 del área Sinú-san Jacinto</t>
  </si>
  <si>
    <t>∑de KM2 de cartografía 1:50.000 levantados</t>
  </si>
  <si>
    <t>Km2</t>
  </si>
  <si>
    <t>El indicador se formula con el propósito de realizar el seguimiento al avance de las actividades propuestas en el desarrollo de la cartografía del área Sinú-San Jacinto</t>
  </si>
  <si>
    <t>Análisis de la información recolectada y montaje en el SIG</t>
  </si>
  <si>
    <t>Elaboración mapa fotogeológico</t>
  </si>
  <si>
    <t>Procesamieto e integración de datos, análisis de laboratorio e interpretación de la información</t>
  </si>
  <si>
    <t xml:space="preserve">Elaboración de mapa geológico preliminar, base de datos, libro índice, columnas estratigráficas, informes de avnce, </t>
  </si>
  <si>
    <t>Edición y presentación de productos</t>
  </si>
  <si>
    <t>Gestión de socialización</t>
  </si>
  <si>
    <t>Avanzar en la formulación de modelos hidrogeológicos
conceptuales</t>
  </si>
  <si>
    <t>Caracterización Hidrogeológica para la Formulación de Modelos Hidrogeológicos de Sistemas Acuíferos Estratégicos en el Territorio Colombiano.</t>
  </si>
  <si>
    <t>Informe Técnico</t>
  </si>
  <si>
    <t>Hugo Cañas Cervantes</t>
  </si>
  <si>
    <t>Sonia Pacheco</t>
  </si>
  <si>
    <t>Carlos Julio Morales</t>
  </si>
  <si>
    <t>Diego Ruiz</t>
  </si>
  <si>
    <t>Miguel Garzón</t>
  </si>
  <si>
    <t>Alvaro Elorza</t>
  </si>
  <si>
    <t>Joel Rivas Cortes</t>
  </si>
  <si>
    <t>German Camargo</t>
  </si>
  <si>
    <t>José Vicete Franco</t>
  </si>
  <si>
    <t>Johanna Gutierrez</t>
  </si>
  <si>
    <t>Julio Becerra</t>
  </si>
  <si>
    <t>Andres Cardona</t>
  </si>
  <si>
    <t>Sonia Alvarado</t>
  </si>
  <si>
    <t>Jairo Veloza</t>
  </si>
  <si>
    <t>Profesional 0</t>
  </si>
  <si>
    <t>Porcentaje de avance en la ejecución de las actividades</t>
  </si>
  <si>
    <t>∑(Actividades ejecutadas acumuladas/Actividades programadas acumuladas)*peso de la actividad</t>
  </si>
  <si>
    <t>El indicador se formula con el propósito de realizar el seguimiento al avance de las actividades propuestas en el desarrollo de la Caracterización Hidrogeológica para la Formulación de Modelos Hidrogeológicos de Sistemas Acuíferos Estratégicos en el Territorio Colombiano.</t>
  </si>
  <si>
    <t>Captura de datos en campo y generación de información a través del análisis de los mismos los cuales se encuentran en los discos duros de los computadores del grupo de exploración de aguas subterráneas</t>
  </si>
  <si>
    <t>Hugo Cañas Cervantes, Carlos Julío Morales, Miguel Garzón, José Vicente Franco</t>
  </si>
  <si>
    <t>Cartografia Hidrogeológica de Sistemas Acuíferos Estratégico para el país . ( Eje Cafetero, Zona Centro de Boyacá, Zona Alta y Media y Baja de La Guajira, Zona de Morroa, Zona de Uraba, Piedemonte Llanero )</t>
  </si>
  <si>
    <t>Mapas</t>
  </si>
  <si>
    <t>José Vicente Franco</t>
  </si>
  <si>
    <t>El indicador se formula con el propósito de realizar el seguimiento al avance de las actividades propuestas en el desarrollo de la cartografia Hidrogeológica de Sistemas Acuíferos Estratégico para el país . ( Eje Cafetero, Zona Centro de Boyacá, Zona Alta y Media y Baja de La Guajira, Zona de Morroa, Zona de Uraba, Piedemonte Llanero).</t>
  </si>
  <si>
    <t>PERFORACION POZOS EXPLORATORIOS DE AGUAS SUBTERRÁNEAS</t>
  </si>
  <si>
    <t>Informe técnico</t>
  </si>
  <si>
    <t>El indicador se formula con el propósito de realizar el seguimiento al avance de las actividades propuestas en el desarrollo de la perforación de pozos exploratorios de agusas subterráneas.</t>
  </si>
  <si>
    <t xml:space="preserve">Generar conocimiento sobre evolución tectónica
de la corteza </t>
  </si>
  <si>
    <t>Profundizar Análisis Estructural y SismoTectónico del sector Norte Valle Medio del Magdalena.</t>
  </si>
  <si>
    <t>Mapa y memoria</t>
  </si>
  <si>
    <t>Jaime A. Romero L.</t>
  </si>
  <si>
    <t>Carlos Arturo Alfonso Pava</t>
  </si>
  <si>
    <t>John  Makario Londoño</t>
  </si>
  <si>
    <t>Laura Cartellanos</t>
  </si>
  <si>
    <t>Oscar F. Muñoz</t>
  </si>
  <si>
    <t>Diego Navarrete</t>
  </si>
  <si>
    <t>Francisco Muñoz</t>
  </si>
  <si>
    <t>Andrés Melo</t>
  </si>
  <si>
    <t>Sleyde Quintero</t>
  </si>
  <si>
    <t>Hernan Alvarado</t>
  </si>
  <si>
    <t>Danny León</t>
  </si>
  <si>
    <t>Elaboración de Mapa Sismo-Tectónico</t>
  </si>
  <si>
    <t>Mapa y Memoria</t>
  </si>
  <si>
    <t>El indicador se formula con el propósito de realizar el seguimiento al avance de las actividades propuestas en el desarrollo del Análisis Estructural y SismoTectónico del sector Norte Valle Medio del Magdalena.</t>
  </si>
  <si>
    <t>Datos adquiridos y compilados en desarrollo de la actividad. Base de Datos Cartografía Geológica Básica y Base de Datos información petrolera - ANH + reconocimientos de campo, SINGEO y Biblioteca. Base de Datos RSNC-SGC.</t>
  </si>
  <si>
    <t>Convocatoria, selección y contratación de los profesionales requeridos</t>
  </si>
  <si>
    <t>Recolección y revisión información disponible. Implementar germen del SIG de la actividad</t>
  </si>
  <si>
    <t>Socialización y reconocimiento de la infraestructura de transporte</t>
  </si>
  <si>
    <t>Interpretación de información, mapa preliminar y plan de reconocimiento</t>
  </si>
  <si>
    <r>
      <t xml:space="preserve">Ejecución del plan de </t>
    </r>
    <r>
      <rPr>
        <b/>
        <sz val="11"/>
        <rFont val="Arial"/>
        <family val="2"/>
      </rPr>
      <t>trabajo de campo</t>
    </r>
    <r>
      <rPr>
        <sz val="10"/>
        <rFont val="Arial"/>
        <family val="2"/>
      </rPr>
      <t xml:space="preserve">, recolección y organización de </t>
    </r>
    <r>
      <rPr>
        <b/>
        <sz val="11"/>
        <rFont val="Arial"/>
        <family val="2"/>
      </rPr>
      <t>datos</t>
    </r>
    <r>
      <rPr>
        <sz val="10"/>
        <rFont val="Arial"/>
        <family val="2"/>
      </rPr>
      <t>. Tablas Excel.</t>
    </r>
  </si>
  <si>
    <t>Alimentar SIG y Base de Datos. procesar, integración de datos y análisis de información.</t>
  </si>
  <si>
    <t>Elaboración del mapa Tectónico preliminar</t>
  </si>
  <si>
    <t>Revisión Bases de datos RSNC. Descargar señales, reprocesar parámetros sismológicos y catálogo de sismicidad estudiada.</t>
  </si>
  <si>
    <t xml:space="preserve">Elaboración del producto: Mapa Tectónico con control de campo. Integración información de subsuelo. </t>
  </si>
  <si>
    <t>Edición y presentación final de productos.</t>
  </si>
  <si>
    <t>Exploración detallada de localicades neotectónicas para aportar a Base de Datos s.l. de Fallas Cuaternarias &amp; Mapa Tectónico Asociado.</t>
  </si>
  <si>
    <t>Myriam C. López</t>
  </si>
  <si>
    <t>Luis Miguel Aguirre</t>
  </si>
  <si>
    <t>Alejandra Amaya</t>
  </si>
  <si>
    <t>Danny León Ing. Experto. ArcGis</t>
  </si>
  <si>
    <t xml:space="preserve">Eliana Torres </t>
  </si>
  <si>
    <t>%?</t>
  </si>
  <si>
    <t xml:space="preserve">Jaime A. Romero L. </t>
  </si>
  <si>
    <t>Una Base de Datos s.l. y un Mapa Tectónico del Cuaternario  asociado.</t>
  </si>
  <si>
    <t>Número de mapas obtenidos/número de mapas programados</t>
  </si>
  <si>
    <t>El indicador se formula con el propósito de realizar el seguimiento al avance de las actividades propuestas en el desarrollo de Exploración detallada de localicades neotectónicas para aportar a Base de Datos s.l. de Fallas Cuaternarias &amp; Mapa Tectónico Asociado.</t>
  </si>
  <si>
    <t>Base de Datos existentes en el SGC y publicas de Universidades Cartografía Geológica Básica del S.G.C. y reconocimientos de Campo</t>
  </si>
  <si>
    <t xml:space="preserve"> Myriam López   &amp;  Alejandra Amaya</t>
  </si>
  <si>
    <t xml:space="preserve">Recolección y análisis de información preliminar disponible. </t>
  </si>
  <si>
    <t>Reconocimiento previo y socialización ante autoridades locales  y comunidad</t>
  </si>
  <si>
    <t>Interpretación de información existente y mapa preliminar. Plan de trabajo de campo.</t>
  </si>
  <si>
    <t>Ejecución de trabajo de campo, colección y organización de datos. Tablas Excel. Exploración Paleosismologica</t>
  </si>
  <si>
    <t>Revisión de la Base de Datos SARA. Proyección de acciones para complementar o agregar valor.</t>
  </si>
  <si>
    <t>Elaboración de mapa preliminar</t>
  </si>
  <si>
    <t xml:space="preserve">Elaboración de producto final. Base de Datos &amp; Mapa, con informe de ejecución </t>
  </si>
  <si>
    <t>Revisión, edición y verificación. Producto final.</t>
  </si>
  <si>
    <t>Generar conocimiento sobre el magmatismo en Colombia en temas de petrografía geocronología, química de rocas, geología regional y evolución geológica del territorio</t>
  </si>
  <si>
    <t>Memoria Magmatismo Jurásico Macizo de Santander y  Serranía de Perijá; Memoria Plancha 130, Inicio Fase de Campo plancha 146-borde occidental escala 1:50.000</t>
  </si>
  <si>
    <t>Memorias</t>
  </si>
  <si>
    <t>Gabriel Rodríguez</t>
  </si>
  <si>
    <t>1- Profesional 4</t>
  </si>
  <si>
    <t>Gilberto Zapata</t>
  </si>
  <si>
    <t>2- Profesional 3</t>
  </si>
  <si>
    <t>Maria Isabel Arango</t>
  </si>
  <si>
    <t>2-Profesional 1</t>
  </si>
  <si>
    <t>Gloria Obando</t>
  </si>
  <si>
    <t>1- Profesional 2</t>
  </si>
  <si>
    <t>Faustino Mosquera</t>
  </si>
  <si>
    <t>Manuel Castro</t>
  </si>
  <si>
    <t>Cantidad de prducto</t>
  </si>
  <si>
    <t>Memoria Magmatismo Jurásico Macizo de Santander y  Serranía de Perijá y Memoria Plancha 130-borde occidental</t>
  </si>
  <si>
    <t>Nx M</t>
  </si>
  <si>
    <t>Memorias (M)</t>
  </si>
  <si>
    <t>anual</t>
  </si>
  <si>
    <t>El indicador se formula con el propósito de realizar el seguimiento al avance de las actividades propuestas en el desarrollo de la Memoria Magmatismo Jurásico Macizo de Santander y  Serranía de Perijá; Memoria Plancha 130, Inicio Fase de Campo plancha 146-borde occidental escala 1:50.000.</t>
  </si>
  <si>
    <t>Informes entregado a subdirección para revisión</t>
  </si>
  <si>
    <t>Grupo de trabajo</t>
  </si>
  <si>
    <t>Recolección y análisis de información preliminar</t>
  </si>
  <si>
    <t>Socialización</t>
  </si>
  <si>
    <t xml:space="preserve">Interpretación de información y mapa preliminar </t>
  </si>
  <si>
    <t>Ejecución de trabajo de campo, selección y organización de muestras</t>
  </si>
  <si>
    <t>Procesamiento, integración de datos y análisis de información</t>
  </si>
  <si>
    <t>Elaboración de productos</t>
  </si>
  <si>
    <t>Revisión y verificación</t>
  </si>
  <si>
    <t>Entrega para oficialización y ajustes</t>
  </si>
  <si>
    <t>Mantener una versión actualizada del mapa geológico de Colombia con base en la información producida por el SGC y publicaciones científicas.</t>
  </si>
  <si>
    <t>Mapa Geológico de Suramérica a escala 1:5 000 000 (Avance de un 100%)</t>
  </si>
  <si>
    <t>Geodatabase con el Mapa Geológico de Suramérica y notas explicativas del mapa</t>
  </si>
  <si>
    <t>Jorge Gómez Tapias</t>
  </si>
  <si>
    <t>Mónica Alejandra Gómez Correa</t>
  </si>
  <si>
    <t>Nohora Emma Montes Ramírez</t>
  </si>
  <si>
    <t>César Augusto Madrid Montoya</t>
  </si>
  <si>
    <t>Fernando Alirio Alcárcel Gutiérrez</t>
  </si>
  <si>
    <t>Avance</t>
  </si>
  <si>
    <r>
      <rPr>
        <sz val="12"/>
        <rFont val="Calibri"/>
        <family val="2"/>
      </rPr>
      <t>∑</t>
    </r>
    <r>
      <rPr>
        <sz val="9.6"/>
        <rFont val="Arial"/>
        <family val="2"/>
      </rPr>
      <t>(Actividades ejecutadas acumuladas/Actividades programadas acumuladas)*peso de la actividad</t>
    </r>
  </si>
  <si>
    <t>Compilación realizada por el grupo compilador con la ayuda de todo los participantes de los servicios geológicos y universidades de Suramérica</t>
  </si>
  <si>
    <t>Empalme de la geología de los Andes de Suramérica y la Plataforma Suramericana</t>
  </si>
  <si>
    <t>Cobertura de astroblemas (cráteres de impacto) del Mapa Geológico de Suramérica a escala 1:5 M</t>
  </si>
  <si>
    <t>Cobertura de corteza oceánica del Mapa Geológico de Suramérica a escala 1:5 M</t>
  </si>
  <si>
    <t>Data Frame de placas tectónicas del Mapa Geológico de Suramérica a escala 1:5 M.</t>
  </si>
  <si>
    <t>Edición final del del Mapa Geológico de Suramérica a escala 1:5 M.</t>
  </si>
  <si>
    <t>Realización del informe</t>
  </si>
  <si>
    <t>Versión conmemorativa del Mapa Geológico de Colombia a escala 1:2 M en el marco de las actividades de los 100 años del SGC</t>
  </si>
  <si>
    <t>El indicador se formula con el propósito de realizar el seguimiento al avance de las actividades propuestas en el desarrollo del Mapa Geológico de Suramérica a escala 1:5 000 000 (Avance de un 100%).</t>
  </si>
  <si>
    <t>Generalización del Mapa Geológico de Suramérica de escala 1:1 M a escala 1:2 M.</t>
  </si>
  <si>
    <t>Digitalización del Mapa Geológico de Colombia a escala 1:2 M en Corel Draw.</t>
  </si>
  <si>
    <t>Actualización de las edades de las Unidades Cronoestratigráficas del Mapa Geológico de Colombia a escala 1:2 M.</t>
  </si>
  <si>
    <t>Edición final del del Mapa Geológico de Colombia a escala 1:2 M.</t>
  </si>
  <si>
    <t>PRODUCTO # 13</t>
  </si>
  <si>
    <t xml:space="preserve">Guía de campo "Corte Geológico de los Andes Colombianos a 4° de Latitud Norte (Bogotá–Armenia)" en el marco de la conmemoración de los 100 años del Servicio Geológico Colombiano. </t>
  </si>
  <si>
    <t>Laura Sofía Ortiz Blanco</t>
  </si>
  <si>
    <t>Fernando Alirio Alcárcel</t>
  </si>
  <si>
    <t xml:space="preserve">El indicador se formula con el propósito de realizar el seguimiento al avance de las actividades propuestas en el desarrollo de la Guía de campo "Corte Geológico de los Andes Colombianos a 4° de Latitud Norte (Bogotá–Armenia)" en el marco de la conmemoración de los 100 años del Servicio Geológico Colombiano. </t>
  </si>
  <si>
    <t>Compilación de la información geológica publicada del área de la excursión geológica</t>
  </si>
  <si>
    <t>Selección de las estaciones de campo, descripción de los afloramientos y preparación de los aforamientos</t>
  </si>
  <si>
    <t>Realización de los mapas geológicos que seran usados en la excursión</t>
  </si>
  <si>
    <t>Redacción de la guía de campo</t>
  </si>
  <si>
    <t>Avanzar en la formulación de modelos conceptuales de áreas geotérmicas en exploración.</t>
  </si>
  <si>
    <t>PRODUCTO # 14</t>
  </si>
  <si>
    <t>Investigación y exploración de recursos geotérmicos. Fase 2016</t>
  </si>
  <si>
    <t>Informes técnicos</t>
  </si>
  <si>
    <t>Claudia Alfaro Valero</t>
  </si>
  <si>
    <t>Jesús Bernardo Rueda Gutierrez</t>
  </si>
  <si>
    <t>Miguel Angel Beltrán</t>
  </si>
  <si>
    <t>Edwin Vallejo Rodríguez</t>
  </si>
  <si>
    <t>Jaison Malo</t>
  </si>
  <si>
    <t>Gina Zulay Rodríguez Ospina</t>
  </si>
  <si>
    <t>Gilbert Fabian Rodríguez Rodríguez</t>
  </si>
  <si>
    <t>Jhon Camilo Matiz León</t>
  </si>
  <si>
    <t>Iván Adarme</t>
  </si>
  <si>
    <t>Informes técnicos de actividades de exploración: Modelo conceptual área de Paipa, modelo resistivo área del Azufral, Geología estructural Azufral, Emisiones de radon en Paipa, Línea meteórica isotópica Boyacá Zona Centro</t>
  </si>
  <si>
    <t>IE *100/IP</t>
  </si>
  <si>
    <t>Número de informes</t>
  </si>
  <si>
    <t>Claudia Alfaro</t>
  </si>
  <si>
    <t>El indicador se formula con el propósito de realizar el seguimiento al avance de las actividades propuestas en la Investigación y exploración de recursos geotérmicos Fase 2016.</t>
  </si>
  <si>
    <t xml:space="preserve">Adquiridos por el grupo de trabajo. </t>
  </si>
  <si>
    <t>Grupo Técnico</t>
  </si>
  <si>
    <t>Modelos  geológico - geofísicos 3D. preliminares: áreas geotérmicas de San Diego y Nevado del Ruiz</t>
  </si>
  <si>
    <r>
      <rPr>
        <b/>
        <sz val="10"/>
        <rFont val="Arial"/>
        <family val="2"/>
      </rPr>
      <t>Exploración del área geotérmica de Paipa:</t>
    </r>
    <r>
      <rPr>
        <sz val="10"/>
        <rFont val="Arial"/>
        <family val="2"/>
      </rPr>
      <t xml:space="preserve">
Verificación modelo resistivo
Modelo conceptual integrado a partir de los modelos geologico - geofísico y resistivo. Selección de blancos de perforación de pozos de gradiente geotérmico. Revisión con expertos.
Cartografía de domos, geología y  geofísica de detalle en áreas blanco. 
Actualización del </t>
    </r>
    <r>
      <rPr>
        <sz val="10"/>
        <color theme="1"/>
        <rFont val="Arial"/>
        <family val="2"/>
      </rPr>
      <t>modelo geofísico 3D a partir de mediciones de densidad y susceptibilidad magnética en núcleos de pozos perforación</t>
    </r>
    <r>
      <rPr>
        <sz val="10"/>
        <rFont val="Arial"/>
        <family val="2"/>
      </rPr>
      <t xml:space="preserve">
Preparación de estudios previos definitivos para  perforación de gradiente geotérmico.
Continuidad a la construcción de línea meteórica local
Estudio de emisiones de radón en aire del suelo</t>
    </r>
  </si>
  <si>
    <r>
      <rPr>
        <b/>
        <sz val="10"/>
        <rFont val="Arial"/>
        <family val="2"/>
      </rPr>
      <t xml:space="preserve">Exploración del área geotérmica del Volcán Azufral: </t>
    </r>
    <r>
      <rPr>
        <sz val="10"/>
        <rFont val="Arial"/>
        <family val="2"/>
      </rPr>
      <t>Modelo resistivo (2D, 2.5D e informe).
Geología estructural 
Terminación de sondeos superficiales de temperatura
Reconocimiento geológico y diagnóstico de información para evaluación de viabilidad de modelación geológica-geofísica 3D
Primera fase estudio de emisiones de radón en aire del suelo.</t>
    </r>
  </si>
  <si>
    <r>
      <rPr>
        <b/>
        <sz val="10"/>
        <rFont val="Arial"/>
        <family val="2"/>
      </rPr>
      <t xml:space="preserve">Exploración del área geotérmica de San Diego: </t>
    </r>
    <r>
      <rPr>
        <sz val="10"/>
        <rFont val="Arial"/>
        <family val="2"/>
      </rPr>
      <t xml:space="preserve">
Análisis petrográfico, revisión de informe final de cartografía geológica y oficialización.
Modelo geológico 3D preliminar
Geofísica de métodos potenciales
Batimetría de la Laguna de San Diego</t>
    </r>
  </si>
  <si>
    <r>
      <rPr>
        <b/>
        <sz val="10"/>
        <rFont val="Arial"/>
        <family val="2"/>
      </rPr>
      <t>Exploración del área geotérmica del Nevado del Ruiz:</t>
    </r>
    <r>
      <rPr>
        <sz val="10"/>
        <rFont val="Arial"/>
        <family val="2"/>
      </rPr>
      <t xml:space="preserve">
Organización e Integración de información en borrador de modelo geológico-geofísico 3D.
Continuidad en la adquisición de información magnetotelúrica. Procesamiento. </t>
    </r>
  </si>
  <si>
    <r>
      <rPr>
        <b/>
        <sz val="10"/>
        <rFont val="Arial"/>
        <family val="2"/>
      </rPr>
      <t>Inventario de manantiales termales:</t>
    </r>
    <r>
      <rPr>
        <sz val="10"/>
        <rFont val="Arial"/>
        <family val="2"/>
      </rPr>
      <t xml:space="preserve">
Cierre del inventario nacional, avance en actualización del inventario de Cundinamarca y actualización y soporte de aplicativo web de termales</t>
    </r>
  </si>
  <si>
    <r>
      <rPr>
        <b/>
        <sz val="10"/>
        <rFont val="Arial"/>
        <family val="2"/>
      </rPr>
      <t xml:space="preserve">Otras actividades:
</t>
    </r>
    <r>
      <rPr>
        <sz val="10"/>
        <rFont val="Arial"/>
        <family val="2"/>
      </rPr>
      <t>Conclusión de Implementación de mediciones de radón en aire del suelo y ensayos para implementación de la medición en fases líquida y gas en manantiales termales
Trabajos geológicos complementarios</t>
    </r>
  </si>
  <si>
    <t>Generar conocimiento en geología de volcanes.</t>
  </si>
  <si>
    <t>PRODUCTO # 15</t>
  </si>
  <si>
    <t xml:space="preserve">Mapa geológico (escala de elaboracion 1:25.000) y levantamiento volcano-estratigráfico en el área de influencia del volcán Paramillo de Santa Rosa (Fase III – 2016: Mapa geológico de la zona distal del volcán, Abaniconico del Quindío Risaralda).      </t>
  </si>
  <si>
    <t>Mapa e informe</t>
  </si>
  <si>
    <t>Ana María Correa Tamayo</t>
  </si>
  <si>
    <t>Luis Gerónimo Valencia Ramírez</t>
  </si>
  <si>
    <t>Bernardo Pulgarín Alzate (Coord GGV)</t>
  </si>
  <si>
    <t>Mauricio Tamayo Alzate</t>
  </si>
  <si>
    <t>Julian Andrés Ceballos Hernández</t>
  </si>
  <si>
    <t>Yeny Cruz Toro</t>
  </si>
  <si>
    <t>Ricardo Méndez Fajuri (de Dirección de Amenazas)</t>
  </si>
  <si>
    <t>Julían Andrés Mejía Rodríguez</t>
  </si>
  <si>
    <t>∑Número de mapas e informes obtenídos</t>
  </si>
  <si>
    <t>Bernardo Alonso Pulgarín Alzate</t>
  </si>
  <si>
    <t>El indicador se formula con el propósito de realizar el seguimiento al avance de las actividades propuestas en la fase III del Mapa geológico (escala de elaboracion 1:25.000) y levantamiento volcano-estratigráfico en el área de influencia del volcán Paramillo de Santa Rosa</t>
  </si>
  <si>
    <t>Trabajo de investigación individual y grupal de los integrantes del grupo</t>
  </si>
  <si>
    <t>Bernardo Alonso Pulgarín Alzate y Grupo de Trabajo involucrado en esta actividad</t>
  </si>
  <si>
    <t>Recolección de información preliminar  e insumos iniciales requeridos (solicitud-adquisicion planchas topográficas, geológicas, sensores remotos, DEM, bibliografía).</t>
  </si>
  <si>
    <t xml:space="preserve">Elaboración mapa preliminar: análisis de sensores remotos, DEM, planchas y geomorfología. </t>
  </si>
  <si>
    <t xml:space="preserve">Ejecución de trabajo de campo y reconocimiento preliminar. </t>
  </si>
  <si>
    <r>
      <t xml:space="preserve">Procesamiento , análisis, interpretación e integración de información:  </t>
    </r>
    <r>
      <rPr>
        <sz val="10"/>
        <color rgb="FFFF0000"/>
        <rFont val="Arial"/>
        <family val="2"/>
      </rPr>
      <t>d</t>
    </r>
    <r>
      <rPr>
        <sz val="10"/>
        <rFont val="Arial"/>
        <family val="2"/>
      </rPr>
      <t>e bibliografía, morfología, sensores remotos, petrografía, componentes, geoquímica, geocronología,  preparación y envío de muestras</t>
    </r>
    <r>
      <rPr>
        <sz val="10"/>
        <color rgb="FFFF0000"/>
        <rFont val="Arial"/>
        <family val="2"/>
      </rPr>
      <t xml:space="preserve"> a laboratorios.</t>
    </r>
  </si>
  <si>
    <r>
      <t xml:space="preserve">Elaboración de productos (bases de datos, tablas, gráficos, figuras, columnas, informes parciales, alimentación y manejo del SIG, mapas geológicos y otros temáticos e informe final). Informe de avance sobre elaboración </t>
    </r>
    <r>
      <rPr>
        <sz val="10"/>
        <color rgb="FFFF0000"/>
        <rFont val="Arial"/>
        <family val="2"/>
      </rPr>
      <t xml:space="preserve">de guía </t>
    </r>
    <r>
      <rPr>
        <sz val="10"/>
        <rFont val="Arial"/>
        <family val="2"/>
      </rPr>
      <t xml:space="preserve">de estandares cartográficos y estratigráficos para  geología y estratigrafía volcánica (1:50000). </t>
    </r>
  </si>
  <si>
    <t xml:space="preserve">Revisión y verificación </t>
  </si>
  <si>
    <r>
      <t xml:space="preserve">Divulgación y socialización: </t>
    </r>
    <r>
      <rPr>
        <sz val="10"/>
        <color rgb="FFFF0000"/>
        <rFont val="Arial"/>
        <family val="2"/>
      </rPr>
      <t>i</t>
    </r>
    <r>
      <rPr>
        <sz val="10"/>
        <rFont val="Arial"/>
        <family val="2"/>
      </rPr>
      <t>ncluida la preparación de la presentación para la celebración d</t>
    </r>
    <r>
      <rPr>
        <sz val="10"/>
        <color rgb="FFFF0000"/>
        <rFont val="Arial"/>
        <family val="2"/>
      </rPr>
      <t>e l</t>
    </r>
    <r>
      <rPr>
        <sz val="10"/>
        <rFont val="Arial"/>
        <family val="2"/>
      </rPr>
      <t>os 100 años del SGC (13 al 18 Jun-2016).</t>
    </r>
  </si>
  <si>
    <t>PRODUCTO # 16</t>
  </si>
  <si>
    <t xml:space="preserve">Modelo evolutivo del Complejo Volcánico Doña Juana: integración del análisis de litofacies, geocronología y petrología - Continuación (Fase II)  </t>
  </si>
  <si>
    <t>Informe-mapa</t>
  </si>
  <si>
    <t>Natalia Pardo Villaveces</t>
  </si>
  <si>
    <t>Julián  Mejía Rodríguez</t>
  </si>
  <si>
    <t>Bernardo Pulgarín (coord GGV)</t>
  </si>
  <si>
    <t>Valentina Betancourt</t>
  </si>
  <si>
    <t>∑Número de Informes-mapas obtenídos</t>
  </si>
  <si>
    <t>Natalia Pardo Villaveces, Ana Maria Correa Tamayo y Bernardo Alonso Pulgarín Alzate</t>
  </si>
  <si>
    <t>Análisis, Procesamiento, discusión e interpretación de la petrografía de las secciones delgadas existentes correspondientes a las unidades litoestratigráficas del Holoceno.</t>
  </si>
  <si>
    <t>Generación de mapas temáticos de distribución de litosomas</t>
  </si>
  <si>
    <t>Recolección de  información geoquímica:  Búsqueda y organización de Información bibliográfica  existente y de apoyo sobre geoquímica de roca total, organización de los datos existentes y estandarización de las bases de datos correspondientes.</t>
  </si>
  <si>
    <t>Ejecución trabajo de campo, preparación y envío de muestras faltantes</t>
  </si>
  <si>
    <r>
      <t>Procesamiento , análisis, interpretación e integración de información:  De bibliografía, geoquímica de roca total, microsonda electrónica (análisis de resultados geoquímicos y cálculo e interpretación de termobarómetros), geocronología C</t>
    </r>
    <r>
      <rPr>
        <vertAlign val="superscript"/>
        <sz val="10"/>
        <color rgb="FFFF0000"/>
        <rFont val="Arial"/>
        <family val="2"/>
      </rPr>
      <t>14</t>
    </r>
    <r>
      <rPr>
        <sz val="10"/>
        <color rgb="FFFF0000"/>
        <rFont val="Arial"/>
        <family val="2"/>
      </rPr>
      <t xml:space="preserve"> y Ar/Ar.</t>
    </r>
  </si>
  <si>
    <r>
      <t xml:space="preserve">Elaboración de productos: Bases de datos, alimentación y manejo del SIG,  tablas, formatos, gráficos, figuras, revisión de </t>
    </r>
    <r>
      <rPr>
        <sz val="10"/>
        <color rgb="FFFF0000"/>
        <rFont val="Arial"/>
        <family val="2"/>
      </rPr>
      <t xml:space="preserve">correlación de </t>
    </r>
    <r>
      <rPr>
        <sz val="10"/>
        <rFont val="Arial"/>
        <family val="2"/>
      </rPr>
      <t xml:space="preserve">columnas estratigráficas con base en datos geocronológicos, informes de avance y final (y otros), mapa geológico </t>
    </r>
    <r>
      <rPr>
        <sz val="10"/>
        <color rgb="FFFF0000"/>
        <rFont val="Arial"/>
        <family val="2"/>
      </rPr>
      <t xml:space="preserve">y mapas </t>
    </r>
    <r>
      <rPr>
        <sz val="10"/>
        <rFont val="Arial"/>
        <family val="2"/>
      </rPr>
      <t xml:space="preserve">temáticos. Informe de avance sobre elaboración  de estandares de cartografía Vulcanológica y estratigrafía de volcanes escala </t>
    </r>
    <r>
      <rPr>
        <sz val="10"/>
        <color rgb="FFFF0000"/>
        <rFont val="Arial"/>
        <family val="2"/>
      </rPr>
      <t xml:space="preserve">1:50000. </t>
    </r>
  </si>
  <si>
    <t>Revisión y verificación.</t>
  </si>
  <si>
    <t>Divulgación y socialización: incluyendo la preparacion y  presentación de ponencia (del GGV) para la celebración de los 100 años del SGC .</t>
  </si>
  <si>
    <t>Tiempo de respuesta</t>
  </si>
  <si>
    <t>Avance en taeras</t>
  </si>
  <si>
    <t>Cumplimiento de Actividades Administración y Gestión del Talento Humano</t>
  </si>
  <si>
    <t>Procedimientos de Administración y Gestión del Talento Humano</t>
  </si>
  <si>
    <t>Aplicar la normatividad procesal especial de conformidad con los asuntos disciplinarios.</t>
  </si>
  <si>
    <t xml:space="preserve">Orientar y acompañar los procesos de entrenamientos en puesstos de trabajo, inducción y reinducción institucional </t>
  </si>
  <si>
    <t>Servicios Generales, Inventarios e Insumos</t>
  </si>
  <si>
    <t>Cumplimientode las actividades del Plan Sectorial de Gestión Documental</t>
  </si>
  <si>
    <t>Reducción de Papel Mensual</t>
  </si>
  <si>
    <t>Promedio (1-(Cantidad de Resmas consumidas 2016 / Cantidad de Resmas consumidas 2015))</t>
  </si>
  <si>
    <t>Plan Sectorial de Gestión Documental</t>
  </si>
  <si>
    <t>Cumplimiento de las actividades del Plan Sectorial de Gestión Documental</t>
  </si>
  <si>
    <t>Operación de las redes de monitoreo e instalación nuevas estaciones para el monitoreo volcánico</t>
  </si>
  <si>
    <t>PGN: Inventario y Monitoreo</t>
  </si>
  <si>
    <t>1´133.000 millones</t>
  </si>
  <si>
    <t>Regalias</t>
  </si>
  <si>
    <t>Indeterminado (por definir)</t>
  </si>
  <si>
    <t>Informes de instalación de nuevas estaciones de monitoreo en los diferentes centro volcanicos de Colombia, deacuerdo a su actividad</t>
  </si>
  <si>
    <t>LUIS EDUARDO VELEZ</t>
  </si>
  <si>
    <t>Beatriz Elena Galvis Arenas</t>
  </si>
  <si>
    <t>BETTY SILVA PARRA</t>
  </si>
  <si>
    <t>Carolina Acosta Muñoz</t>
  </si>
  <si>
    <t>JAIME RAIGOSA</t>
  </si>
  <si>
    <t>Julieth Buitrago Bedoya</t>
  </si>
  <si>
    <t>CRISTIAN CAMILO SANTACOLOMA</t>
  </si>
  <si>
    <t>Oscar Hernán Montes</t>
  </si>
  <si>
    <t>LOURDES NARVAEZ MEDINA</t>
  </si>
  <si>
    <t>Lina Constanza García Cano</t>
  </si>
  <si>
    <t>MILTON IVAN ORDOÑEZ</t>
  </si>
  <si>
    <t>Luis Fernando López Florez</t>
  </si>
  <si>
    <t>JHON MAKARIO LONDOÑO</t>
  </si>
  <si>
    <t>Julian Orlando Peña</t>
  </si>
  <si>
    <t>ROBERTO ARMANDO TORRES</t>
  </si>
  <si>
    <t>Lina Marcela Castaño</t>
  </si>
  <si>
    <t>ANITA PATRICIA PONCE</t>
  </si>
  <si>
    <t>Andrés Felipe Valencia</t>
  </si>
  <si>
    <t>ADRIANA MICAELA ORTEGA</t>
  </si>
  <si>
    <t>Elkin Javier Montoya Arias</t>
  </si>
  <si>
    <t>PAOLA  ANDREA NARVAEZ</t>
  </si>
  <si>
    <t>Ariel Portocarrero</t>
  </si>
  <si>
    <t>JORGE ARMANDO ALPALA</t>
  </si>
  <si>
    <t>Marlon Marin</t>
  </si>
  <si>
    <t>CRISTIAN MAURICIO LÓPEZ VÉLEZ</t>
  </si>
  <si>
    <t>Andrés Hernando Narvaéz Zuñiga</t>
  </si>
  <si>
    <t>David Santiago Corchuelo Castro</t>
  </si>
  <si>
    <t>Diana Marcela Quintero García</t>
  </si>
  <si>
    <t>Nicolás Antonio Oliveras Mercado</t>
  </si>
  <si>
    <t>Rosa Liliana Alpala Aguilar</t>
  </si>
  <si>
    <t>Carlos Alberto Ospina Caicedo</t>
  </si>
  <si>
    <t>Iván Darío Corchuelo</t>
  </si>
  <si>
    <t>Jose Eduardo Gomez Daza</t>
  </si>
  <si>
    <t>Wilson Andrés Cobo Pinto</t>
  </si>
  <si>
    <t>Julián Andrés Sanchez Vargas</t>
  </si>
  <si>
    <t>Dario Fernando Arcos Guerrero</t>
  </si>
  <si>
    <t>Edgar Antonio Muñoz Hidalgo</t>
  </si>
  <si>
    <t>Jairo Antonio Ortiz Valencia</t>
  </si>
  <si>
    <t>John Jehu Meneses</t>
  </si>
  <si>
    <t>Jorge Edison Mora</t>
  </si>
  <si>
    <t>Richard Andrés Mier Portilla</t>
  </si>
  <si>
    <t>Raul Armando Puetaman</t>
  </si>
  <si>
    <t>Carlos Laverde</t>
  </si>
  <si>
    <t>Número de estaciones nuevas instaladas por los OVS</t>
  </si>
  <si>
    <t>∑ acumulado (Numero Estaciones instaladas / mes OVS)</t>
  </si>
  <si>
    <t xml:space="preserve">Número de nuevas estaciones </t>
  </si>
  <si>
    <t>Coordinador de Monitoreo Volcánico</t>
  </si>
  <si>
    <t>Instalación de nuevas estaciones de monitoreo volcánico en los segmentos volcanicos Norte, Centro y Sur del territorio Nacional, deacuerdo a la actividad de cada una de las estructuras volcánicas.</t>
  </si>
  <si>
    <t>Bases de datos de monitoreo volcánico (Informes mensuales de instalación y funcionamiento de estaciones en los OVS)</t>
  </si>
  <si>
    <t>Durante este periodo no se realizaron avances en este sub-producto</t>
  </si>
  <si>
    <t>Informes técnicos y boletines informativos de actividad volcánica, informes  mensuales de funcionamiento de estaciones, informes de investigaciones científicas</t>
  </si>
  <si>
    <t>12.5%</t>
  </si>
  <si>
    <t>Informes técnicos y boletines de actividad volcánica mensual, reportes de actividad volcánica semanal para volcanes en nivel amarillo o III, e investigaciones cientificas finalizadas a diciembre de 2016</t>
  </si>
  <si>
    <t>Número de infomes técnicos de actividad, boletines informativos e investigaciones cientificas</t>
  </si>
  <si>
    <t>∑ (Numero de Informes técnicos, boletines y reportes informativos  mensuales)</t>
  </si>
  <si>
    <t>Número de informes, boletines y reportes elaborados/mes</t>
  </si>
  <si>
    <t>Se contabiliza el número de informes técnicos, boletines y reportes informativos elaborados durante el año en los OVS, asi como las investigaciones cientificas finalizadas en diciembre de cada vigencia</t>
  </si>
  <si>
    <t>Bases de datos de monitoreo volcánico (Informes técnicos, boletines, reportes e investigaciones cientificas realizadas por los OVS y publicados en el portal web del Servicio Geologico Colombiano)</t>
  </si>
  <si>
    <t>Evaluación de amenaza por movimientos en masa.</t>
  </si>
  <si>
    <t>Mapa de Amenazas por Movimientos en Masa</t>
  </si>
  <si>
    <t>70,000,000,000 equipos de computo</t>
  </si>
  <si>
    <t>EL PERSONAL DE CONTRATO SE ENCUENTRA CONTRATADO HASTA EL MES DE MARZO CON RECURSOS DE REGALÍAS, SE REQUIERE QUE SE CONTRATE EL PERSONAL POR EL RESTO DEL AÑO</t>
  </si>
  <si>
    <t>LOS MAPAS SE GENERAN EN EL MARCO DE LOS CONVENIOS FIRMADOS CON UNIVERSIDADES EL AÑO 2015 CON RECURSOS DE REGALÍAS</t>
  </si>
  <si>
    <t>Entregable 1</t>
  </si>
  <si>
    <t>3 Mapas discriminados asi: un (1) de geomorfología, un (1) susceptibilidad y un (1) amenaza por Movimientos en Masa 1:100.000 - Costa Caribe</t>
  </si>
  <si>
    <t>GLORIA RUIZ</t>
  </si>
  <si>
    <t>JUAN MONTERO</t>
  </si>
  <si>
    <t>SOFÍA NAVARRO</t>
  </si>
  <si>
    <t>ANIBAL LOPEZ</t>
  </si>
  <si>
    <t>ROSALBINA PÉREZ</t>
  </si>
  <si>
    <t>CARLOS GAMBOA</t>
  </si>
  <si>
    <t>BRYI CAMRAGO</t>
  </si>
  <si>
    <t>KAROL RAMIREZ</t>
  </si>
  <si>
    <t>JORGE CASTRO</t>
  </si>
  <si>
    <t>LEONARDO MENDEZ</t>
  </si>
  <si>
    <t>ANDRÉS REYES</t>
  </si>
  <si>
    <t>MILENA POLO</t>
  </si>
  <si>
    <t>LUIS BARRERA</t>
  </si>
  <si>
    <t>ANGELA GALINDO</t>
  </si>
  <si>
    <t>JESUS SANDOVAL</t>
  </si>
  <si>
    <t>FRANCISCO URIBE</t>
  </si>
  <si>
    <t>GUSTAVO TREJOS</t>
  </si>
  <si>
    <t>Porcentaje de avance</t>
  </si>
  <si>
    <t>Ejecutado/Programado *100</t>
  </si>
  <si>
    <t>Gloria Lucía Ruiz Peña</t>
  </si>
  <si>
    <t xml:space="preserve"> Cuantificar el avance de manera porcentual con respecto a las actividades programadas</t>
  </si>
  <si>
    <t>Informes de avance de los convenios y Actas de Reunión</t>
  </si>
  <si>
    <t>Seguimiento a convenios</t>
  </si>
  <si>
    <t>Genración de variables temáticas</t>
  </si>
  <si>
    <t xml:space="preserve">Generación de planchas geomorfologicas </t>
  </si>
  <si>
    <t xml:space="preserve">Generación de planchas de susceptibilidad y amenaza </t>
  </si>
  <si>
    <t>Construción de los Modelos de deformación y campo de velocidades geodésicas</t>
  </si>
  <si>
    <t>Numero de nuevas estaciones de monitoreo sísmico</t>
  </si>
  <si>
    <t>Amparo Coral</t>
  </si>
  <si>
    <t>Jhonatan Fernandez</t>
  </si>
  <si>
    <t>Danilo Leon</t>
  </si>
  <si>
    <t>Byron Serrano</t>
  </si>
  <si>
    <t>Juan Carlos Bermudez</t>
  </si>
  <si>
    <t>Edgar Gil</t>
  </si>
  <si>
    <t>Ruth Emilse Bolaños</t>
  </si>
  <si>
    <t>Andres Gomez</t>
  </si>
  <si>
    <t>Patricia Pedraza</t>
  </si>
  <si>
    <t>Jorge A De La Rosa</t>
  </si>
  <si>
    <t>Gustavo Redondo</t>
  </si>
  <si>
    <t>Juan Carlos Lizcano</t>
  </si>
  <si>
    <t>Luisa Castillo</t>
  </si>
  <si>
    <t>Robert A Prada</t>
  </si>
  <si>
    <t>Viviana Dionicio</t>
  </si>
  <si>
    <t>Orlando Chamorro</t>
  </si>
  <si>
    <t>Monica J Acosta</t>
  </si>
  <si>
    <t>Oscar Higuera</t>
  </si>
  <si>
    <t>Profesional - Sistemas</t>
  </si>
  <si>
    <t>Lina P Aguirre</t>
  </si>
  <si>
    <t>Nelson D Perez</t>
  </si>
  <si>
    <t>Faustino Blanco</t>
  </si>
  <si>
    <t>Camilo Muñoz López</t>
  </si>
  <si>
    <t>Juan Santiago Velasquez</t>
  </si>
  <si>
    <t>Andrea Katherine Vallejo</t>
  </si>
  <si>
    <t>Carlos Araujo</t>
  </si>
  <si>
    <t>Daniel Siervo</t>
  </si>
  <si>
    <t>Adolfo David Robayo</t>
  </si>
  <si>
    <t>Oscar David Riobamba</t>
  </si>
  <si>
    <t>Miguel Edgardo Hernandez</t>
  </si>
  <si>
    <t>Helber Garcia</t>
  </si>
  <si>
    <t>Elizabeth Mazo</t>
  </si>
  <si>
    <t>Diana Carolina Puentes</t>
  </si>
  <si>
    <t>Doris Maria Gonzalez Larios</t>
  </si>
  <si>
    <t>Sleydi Quintero</t>
  </si>
  <si>
    <t>Alba Estella Ordoñez</t>
  </si>
  <si>
    <t>Porcentaje de avance en las actividades desarrolladas</t>
  </si>
  <si>
    <t>∑ acumulado (Numero Estaciones instaladas)</t>
  </si>
  <si>
    <t>Numero Estaciones instalada</t>
  </si>
  <si>
    <t>Coordinadores Red Sismológica Nacional y Red Nacional de Acelerografos de Colombia, RSNC y RNAC</t>
  </si>
  <si>
    <t>Base de datos del grupo de evaluacion y monitoreo de la actividad sísmica "sismologia1"</t>
  </si>
  <si>
    <t xml:space="preserve"> Red Sismológica Nacional y Red Nacional de Acelerografos de Colombia, RSNC y RNAC</t>
  </si>
  <si>
    <t>Monitoreo e información de la actividad símica</t>
  </si>
  <si>
    <t>∑ acumulado (Número de informes de instalacion/retiro, formatos diligenciados de mantenimiento y/o recoleccion de datos)/mes)</t>
  </si>
  <si>
    <t>Número de informes de instalacion/retiro, formatos diligenciados de mantenimiento y/o recoleccion de datos</t>
  </si>
  <si>
    <t>Red Sismológica Nacional y Red Nacional de Acelerografos de Colombia, RSNC y RNAC</t>
  </si>
  <si>
    <t>Investigaciones científicas</t>
  </si>
  <si>
    <t>Manuales de procedimientos, protocolos, formatos, fichas técnicas y otros necesarios para estandarización de procesos y calidad de datos</t>
  </si>
  <si>
    <t>Número de manuales de procedimientos, protocolos, formatos e informes de investigación nuevos y/o actualiazados.</t>
  </si>
  <si>
    <t>∑ acumulado (Numero de manuales de procedimientos, protocolos, formatos y otros necesarios para estandarización de procesos y calidad de datos elaborados y/o actualiazados por mes)</t>
  </si>
  <si>
    <t>Numero de manuales de procedimientos, protocolos, formatos y otros necesarios para estandarización de procesos y calidad de datos elaborados y/o actualiazados por mes</t>
  </si>
  <si>
    <t>semestral</t>
  </si>
  <si>
    <t>Grupo de evaluación y monitoreo de la actividad sísmica</t>
  </si>
  <si>
    <t>Isolucion, Base de datos del grupo de evaluacion y monitoreo de la actividad sísmica "sismologia1", repositorio local, otro si aplica</t>
  </si>
  <si>
    <t>Informes técnicos de Investigación de la evaluación de la actividad sísmica</t>
  </si>
  <si>
    <t>Informes técnicos de Investigación de la actividad sísmica</t>
  </si>
  <si>
    <t>∑ acumulado (Numero de Informes técnicos de Investigación de la actividad sísmica)</t>
  </si>
  <si>
    <t>SICAT, repositorio local, pagina web, otro si aplica</t>
  </si>
  <si>
    <t>Aumento de las estaciones de monitoreo sísmico, volcánico y de deformación de la corteza terrestre en el territorio Nacional.</t>
  </si>
  <si>
    <t>Edgar González Sanguino</t>
  </si>
  <si>
    <t>Planeación de Sistemas de Gestión</t>
  </si>
  <si>
    <t>MODERNIZACION DEL ESTADO</t>
  </si>
  <si>
    <t>Implementación, Mantenimiento y Mejora del Sistema de Gestión Institucional</t>
  </si>
  <si>
    <t>SGI1302</t>
  </si>
  <si>
    <t>300'000,000</t>
  </si>
  <si>
    <t>Informes de avance de las actividades de implementación, mantemimiento y mejora  del Sistema de Gestión Institucional - GP1000:2009</t>
  </si>
  <si>
    <t>Edgar Gonzalez Sanguino</t>
  </si>
  <si>
    <t>Monica Marquez</t>
  </si>
  <si>
    <t>Francisco Lastra</t>
  </si>
  <si>
    <t xml:space="preserve">Nayla Isaza </t>
  </si>
  <si>
    <t>Martha Isabel Rivera</t>
  </si>
  <si>
    <t>Jose Maria Portilla</t>
  </si>
  <si>
    <t>Luz Angela Andrare</t>
  </si>
  <si>
    <t>AVANCE EN TAREAS</t>
  </si>
  <si>
    <t>Cumplimiento de las actividades de Mantenimiento  GP 1000:2009 e integración (Diagnóstico, plan de acción, integración)</t>
  </si>
  <si>
    <t>(Actividades ejecutadas/Actividades programadas)*100</t>
  </si>
  <si>
    <t>Grupo de Trabajo Planeación</t>
  </si>
  <si>
    <t>Medir el avance en el mantenimiento y mejora del  sistema de gestión bajo la GP1000:2009</t>
  </si>
  <si>
    <t>Plan de trabajo - Cronograma de actividades</t>
  </si>
  <si>
    <t>Actualización de Documentos</t>
  </si>
  <si>
    <t>Divulgaciones</t>
  </si>
  <si>
    <t>Entrenamiento en la Norma ISO 9001:2015</t>
  </si>
  <si>
    <t>Asesorias y acompañamientos en Isolucion</t>
  </si>
  <si>
    <t>Informes de avance de las actividades de implementación, mantemimiento y mejora  del Sistema de Gestión Institucional - MECI 2014</t>
  </si>
  <si>
    <t>Cumplimiento de las actividades de Implementación MECI 2014 e integración (Diagnóstico, plan de acción, integración)</t>
  </si>
  <si>
    <t>Medir el avance en el mantenimiento y mejora del  sistema MECI 2014</t>
  </si>
  <si>
    <t>Divulgación</t>
  </si>
  <si>
    <t>Actualización del Mapa de Riesgos</t>
  </si>
  <si>
    <t>Informes de avance de las actividades de implementación, mantemimiento y mejora  del Sistema de Gestión Institucional - ISO 14001 Ambiental</t>
  </si>
  <si>
    <t>Cumplimiento de las actividades de Implementación ISO - 14001
(Diagnóstico, plan de acción, integración y actualización a versión 2015)</t>
  </si>
  <si>
    <t>Medir el avance en el implementación del  sistema d gestión ambiental bajo la Norma ISO 14001:2015</t>
  </si>
  <si>
    <t>Elaboración de Planes de Manejo Ambiental</t>
  </si>
  <si>
    <t>Formulación de Programas de Manejo Ambiental</t>
  </si>
  <si>
    <t>Entrenamiento en la Norma ISO 14001:2015</t>
  </si>
  <si>
    <t>Asistencia al Nivel 2 del Programa de Gestión Ambiental Empresariál, Producción Sostenible</t>
  </si>
  <si>
    <t>Realización de talleres de cumplimianto al Nivel 2 Producción Sostenible</t>
  </si>
  <si>
    <t>Seguimiento a la implementación de las NTC 17025, NTC27001  y al Sistema de Gestión en Seguridad y Salud en el Trabajo - SG-SST</t>
  </si>
  <si>
    <t>Cumplimiento de las actividades de Implementación OHSAS - 18001, ISO 27001 e ISO/IEC 17025
(Diagnóstico, plan de acción, integración)</t>
  </si>
  <si>
    <t>Medir el avance del cumplimiento de actvidades para la realización de la Auditoria Interna del Sistema de Gestión Institucional</t>
  </si>
  <si>
    <t>Acompañamiento a la implementación de la NTC 17025, sgun plan de trabajo</t>
  </si>
  <si>
    <t>3.5%</t>
  </si>
  <si>
    <t>Acompañamiento a la implementación de la NTC 27001, según plan de trabajo</t>
  </si>
  <si>
    <t>Acompañamiento a la implementación de al Sistema de Gestión en Seguridad y Salud en el Trabajo - SG-SST, según plan de trabajo</t>
  </si>
  <si>
    <t>Auditoria Interna al Sistema de Gestión Institucional</t>
  </si>
  <si>
    <t>Cumplimiento de las actividades de realización de Auditoria interna del Sistema de Gestón Intitucional</t>
  </si>
  <si>
    <t>Elaboración de justificación y estudio de mercado.</t>
  </si>
  <si>
    <t>proceso de contratación</t>
  </si>
  <si>
    <t>Realización de auditoria</t>
  </si>
  <si>
    <t>Entrega de informe</t>
  </si>
  <si>
    <t>Informes de seguimiento sobre las acciones correctivas, preventivas y de mejora del Sistema de Gestión Institucional.</t>
  </si>
  <si>
    <t>Acciones de Mejoramiento cerradas oportunamente</t>
  </si>
  <si>
    <t>(N° de acciones de mejora cerradas eficazmente / N° total de acciones por cerrar en el periodo)  * 100</t>
  </si>
  <si>
    <t>GlORIA PRIETO RINCÓN</t>
  </si>
  <si>
    <t>INVESTIGACIÓN Y EXPLORACIÓN DE MINERALES METÁLICOS</t>
  </si>
  <si>
    <t>MAPA DE ANOMALÍAS GEOQUÍMICAS PARA RECURSOS MINERALES</t>
  </si>
  <si>
    <t>4856079984 + costo contratistas (241543518,25) + costo comisiones contratistas + transportes comisiones (549603333)</t>
  </si>
  <si>
    <t>PGN</t>
  </si>
  <si>
    <t>costo comisiones funcionarios</t>
  </si>
  <si>
    <t>GLORIA PRIETO</t>
  </si>
  <si>
    <t>FABIO CASTELLANOS  (Por SGR)</t>
  </si>
  <si>
    <t xml:space="preserve">MARÍA STELLA JIMENEZ </t>
  </si>
  <si>
    <t>JUAN CARLOS FONSECA  (Por SGR)</t>
  </si>
  <si>
    <t>JANETH SEPÚLVEDA</t>
  </si>
  <si>
    <t>GILBERTO CASTAÑEDA  (Por SGR)</t>
  </si>
  <si>
    <t xml:space="preserve">CARLOS MARIO CELADA </t>
  </si>
  <si>
    <t>OMAR MENDOZA  (Por SGR)</t>
  </si>
  <si>
    <t>GIOVANNY BALCERO</t>
  </si>
  <si>
    <t>ANDREY RINCON  (Por SGR)</t>
  </si>
  <si>
    <t>OLGER GIOVANNY  MENDOZA</t>
  </si>
  <si>
    <t>LICETH CARINA ALVAREZ  (Por SGR)</t>
  </si>
  <si>
    <t>CATALINA SANCHEZ CABALLERO</t>
  </si>
  <si>
    <t>LADY MARCELA GOMEZ  (Por SGR)</t>
  </si>
  <si>
    <t>DANIEL PRIETO</t>
  </si>
  <si>
    <t>CARLOS ANDRES PACHON  (Por SGR)</t>
  </si>
  <si>
    <t>JUAN FERNANDO JIMENEZ</t>
  </si>
  <si>
    <t>NATALY CRUZ  (Por SGR)</t>
  </si>
  <si>
    <t>MAYELY GOMEZ CASALLAS</t>
  </si>
  <si>
    <t>ROBINSON PATIÑO  (Por SGR)</t>
  </si>
  <si>
    <t xml:space="preserve">GIOVANNY PEÑA </t>
  </si>
  <si>
    <t>LUIS VELASQUEZ  (Por SGR)</t>
  </si>
  <si>
    <t xml:space="preserve">HERNANDO MURILLO </t>
  </si>
  <si>
    <t>CAMILA LUENGAS  (Por SGR)</t>
  </si>
  <si>
    <t>ISMAEL MOYANO</t>
  </si>
  <si>
    <t>MARIA ALEXANDRA AGUJA</t>
  </si>
  <si>
    <t>Recolección y análisis de información preliminar - Términos de Referencia y documentación contrataciones</t>
  </si>
  <si>
    <t>Interpretación de información y mapa preliminar</t>
  </si>
  <si>
    <t>Divulgación y socialización</t>
  </si>
  <si>
    <t>MAPA DE ANOMALÍAS GEOFÍSICAS PARA RECURSOS MINERALES</t>
  </si>
  <si>
    <t>5763105721 + costo contratistas (212143029) + costo comisiones contratistas + transportes comisiones</t>
  </si>
  <si>
    <t>MARCELA LARA (Por SGR)</t>
  </si>
  <si>
    <t>LORENA CARDENAS  (Por SGR)</t>
  </si>
  <si>
    <t>MANUEL PUENTES (Por SGR)</t>
  </si>
  <si>
    <t>OSCAR ROJAS (Por SGR)</t>
  </si>
  <si>
    <t>MAPA METALOGÉNICO DE COLOMBIA</t>
  </si>
  <si>
    <t>597000000 + costo contratistas (121543518,25) + costo comisiones contratistas + transportes comisiones</t>
  </si>
  <si>
    <t>CAMILA LUENGAS</t>
  </si>
  <si>
    <t>CARLOS MARIO CELADA</t>
  </si>
  <si>
    <t>LUIS VELÁSQUEZ</t>
  </si>
  <si>
    <t>ANDRÉS CÁCERES</t>
  </si>
  <si>
    <t>AREAS CON POTENCIAL PARA RECURSOS MINERALES</t>
  </si>
  <si>
    <t>1487404470 + costo contratistas (453087036,5) + costo comisiones contratistas + transportes comisiones (549603333)</t>
  </si>
  <si>
    <t>TEREZA DUQUE</t>
  </si>
  <si>
    <t>GEODATABASE - GEOLOGÍA,  GEOQUÍMICA, GEOFÍSICA, METALOGENIA PARA RECURSOS MINERALES</t>
  </si>
  <si>
    <t xml:space="preserve">725100000 + costo contratistas ( 50000000) + costo comisiones contratistas + transportes comisiones </t>
  </si>
  <si>
    <t>OMAR MENDOZA</t>
  </si>
  <si>
    <t>MAYELY GOMEZ</t>
  </si>
  <si>
    <t>ANDREY RINCON</t>
  </si>
  <si>
    <t>CATALINA SANCHEZ</t>
  </si>
  <si>
    <t>JUAN CARLOS FONSECA</t>
  </si>
  <si>
    <t>MARCELA LARA</t>
  </si>
  <si>
    <t>NN</t>
  </si>
  <si>
    <t>OLGER GIOVANI MENDOZA</t>
  </si>
  <si>
    <t>INVESTIGACIÓN Y EXPLORACIÓN DE MINERALES ENERGÉTICOS</t>
  </si>
  <si>
    <t>EXPLORACIÓN Y EVALUACIÓN DE RECURSOS CARBONÍFEROS</t>
  </si>
  <si>
    <t>66047616 + costo contratistas (148612372,5) + costo comisiones contratistas + transportes comisiones (274801666)</t>
  </si>
  <si>
    <t>MARCO ANTONIO RINCÓN</t>
  </si>
  <si>
    <t>IVONE JINETH AVILA  (Por SGR)</t>
  </si>
  <si>
    <t>WILLIAM ORLANDO MONROY</t>
  </si>
  <si>
    <t>MANUEL SANDOVAL</t>
  </si>
  <si>
    <t>Kms cubiertos por la exploración de carbones</t>
  </si>
  <si>
    <t>(Km2 cubiertos/meta anual)*100</t>
  </si>
  <si>
    <t>Marco Antonio Rincón M.</t>
  </si>
  <si>
    <t>Kilómetros cuadrados  de exploración y evaluación de recursos carboníferos</t>
  </si>
  <si>
    <t>Grupo de trabajo de la actividad de Exploración de Recursos Energéticos e información disponible en SINGEO</t>
  </si>
  <si>
    <t>(Estrategias del plan estrategico y del plan de acción)</t>
  </si>
  <si>
    <t>EXPLORACIÓN DE GAS METANO ASOCIADO AL CARBÓN</t>
  </si>
  <si>
    <t>801446256 + costo contratistas (148612372,5) + costo comisiones contratistas + transportes comisiones</t>
  </si>
  <si>
    <t xml:space="preserve">MARCO ANTONIO RINCÓN </t>
  </si>
  <si>
    <t>FERNANDO A. PARRA (Por SGR)</t>
  </si>
  <si>
    <t>CLAUDIA INES DUARTE</t>
  </si>
  <si>
    <t>LUIS FERNANDO ORTIZ (Por SGR)</t>
  </si>
  <si>
    <t>Km2 de cubrimiento en exploración de Gas metano</t>
  </si>
  <si>
    <t>Marco Antono Rincón M</t>
  </si>
  <si>
    <t xml:space="preserve"> kilómetros cuadrados de exploración de  gas metano asociado a los mantos de carbón.</t>
  </si>
  <si>
    <t>Grupo de trabajo de la actividad de Exploración de Recursos Energéticos e información en SINGEO</t>
  </si>
  <si>
    <t>EXPLORACIÓN DE URANIO (anomalías de Uranio, Torio y Potasio)</t>
  </si>
  <si>
    <t>costo contratistas (148612372,5) + costo comisiones contratistas + transportes comisiones</t>
  </si>
  <si>
    <t>MARCO RINCÓN</t>
  </si>
  <si>
    <t>ANDREA ZAMORA (Por SGR)</t>
  </si>
  <si>
    <t xml:space="preserve">GIOVANI MORENO </t>
  </si>
  <si>
    <t>SERGIO YAIR BAUTISTA (Por SGR)</t>
  </si>
  <si>
    <t>ANDRES CACERES</t>
  </si>
  <si>
    <t>FREDY ROMERO</t>
  </si>
  <si>
    <t>LUIS FERNANDO ZAPPA</t>
  </si>
  <si>
    <t>Km2 cubiertos con exploración de uranio</t>
  </si>
  <si>
    <t>Kilómetros cuadrados de exploración de anomalías de uranio, torio y potasio</t>
  </si>
  <si>
    <t>INVESTIGACION Y EXPLORACIÓN DE MINERALES NO METALICOS E INDUSTRIALES</t>
  </si>
  <si>
    <t>EXPLORACION DE MINERALES NO METALICOS E INDUSTRIALES - FOSFATOS Y MAGNESIO</t>
  </si>
  <si>
    <t>60964000 + costo contratistas  (149959235) + costo comisiones contratistas + transportes comisiones (274801666)</t>
  </si>
  <si>
    <t>ROBERTO TERRAZA</t>
  </si>
  <si>
    <t>ERNESTO GOMEZ LONDOÑO (Por SGR)</t>
  </si>
  <si>
    <t>TERESA DUQUE</t>
  </si>
  <si>
    <t>HERNAN GUILLERMO CIFUENTES AVENDAÑO (Por SGR)</t>
  </si>
  <si>
    <t>NADIA ROCIO ROJAS PARRA</t>
  </si>
  <si>
    <t>CARMEN ROSA CASTIBLANCO</t>
  </si>
  <si>
    <t>CLAUDIA LILIANA MARTIN RINCON</t>
  </si>
  <si>
    <t>GERMAN ALONSO MARTINEZ APARICO</t>
  </si>
  <si>
    <t>SANDRA TERESA ROJAS</t>
  </si>
  <si>
    <t>JUAN SEBASTIAN HERNANDEZ</t>
  </si>
  <si>
    <t>Km2 de exploración para fosfatos y magnesio</t>
  </si>
  <si>
    <t>(km2 cubiertos/meta anual)*100</t>
  </si>
  <si>
    <t>km2</t>
  </si>
  <si>
    <t>300 km2</t>
  </si>
  <si>
    <t>Roberto Terraza</t>
  </si>
  <si>
    <t>Presentar los kilómetros cuadrados de exploración de fosfatos y magnesio</t>
  </si>
  <si>
    <r>
      <t>km</t>
    </r>
    <r>
      <rPr>
        <vertAlign val="superscript"/>
        <sz val="11"/>
        <rFont val="Calibri"/>
        <family val="2"/>
        <scheme val="minor"/>
      </rPr>
      <t>2</t>
    </r>
  </si>
  <si>
    <t>Gloria Stella Torres Rivera</t>
  </si>
  <si>
    <t>GESTIÓN DE TECNOLOGÍAS DE INFORMACIÓN Y COMUNICACIONES - TIC´S</t>
  </si>
  <si>
    <t>Número de trámites y OPAS (Otros procedimientos administrativos)  racionalizados en el SGC</t>
  </si>
  <si>
    <t>Sistemas de información  administrativos intervenidos e implementados</t>
  </si>
  <si>
    <t>Gloria Torres</t>
  </si>
  <si>
    <t>José Dario Forero</t>
  </si>
  <si>
    <t>Pedro García</t>
  </si>
  <si>
    <t>Carlos Eduardo Alfonso</t>
  </si>
  <si>
    <t>Jorge Retamozo</t>
  </si>
  <si>
    <t>José Luis Galvis</t>
  </si>
  <si>
    <t>Raúl Soto</t>
  </si>
  <si>
    <t>Jhon Jairo García</t>
  </si>
  <si>
    <t>Oscar Manzo</t>
  </si>
  <si>
    <t>William Clavijo</t>
  </si>
  <si>
    <t>Cesar Vega</t>
  </si>
  <si>
    <t>Diego Gerena</t>
  </si>
  <si>
    <t>Adrián Sotelo</t>
  </si>
  <si>
    <t>Mercedes Corredor</t>
  </si>
  <si>
    <t>Juan Carlos Sandoval</t>
  </si>
  <si>
    <t>Orlando Valbuena</t>
  </si>
  <si>
    <t>Geovanni Maldonado</t>
  </si>
  <si>
    <t>Rafael Uribe</t>
  </si>
  <si>
    <t>Andersson León</t>
  </si>
  <si>
    <t>Luis Miguel Pérez</t>
  </si>
  <si>
    <t>Fabián Ceferino</t>
  </si>
  <si>
    <t>Sergio Andrés García</t>
  </si>
  <si>
    <t>Cantidad</t>
  </si>
  <si>
    <t>(Cantidad de sistemas intervenidos/Meta anual) * 100</t>
  </si>
  <si>
    <t>Mantener actualizados los sistemas de información de apoyo</t>
  </si>
  <si>
    <t>Cronograma - Reuniones de seguimiento</t>
  </si>
  <si>
    <t>Formulación y/o actualización, e implementación del PETIC, vigencia 2016 - 2018</t>
  </si>
  <si>
    <t>Capacidad de almacenamiento y respaldo fortalecida</t>
  </si>
  <si>
    <t>Tecnologías de Información</t>
  </si>
  <si>
    <t>Cumplimiento en la ampliación de la capacidad de almacenamiento y respaldo</t>
  </si>
  <si>
    <t>(actividades ejecutadas/actividades programadas) * 100</t>
  </si>
  <si>
    <t>Pemite medir la ejecución de las actividades programadas para  asegurar la disponibilidad de los sistemas de almacenamiento y  de respaldo para los usuarios y las aplicaciones.</t>
  </si>
  <si>
    <t>José Luis Galvis - Gloria Torres</t>
  </si>
  <si>
    <t>Infraestructura telefónica actualizada</t>
  </si>
  <si>
    <t>Cumplimiento en la actualización de la infraestructura telefónica</t>
  </si>
  <si>
    <t>Pedro García - Jorge Retamozo</t>
  </si>
  <si>
    <t>Pemite medir la ejecución de las actividades programadas para  asegurar la disponibilidad dela plataforma telefónica</t>
  </si>
  <si>
    <t>Formulación e Implementación del SGSI</t>
  </si>
  <si>
    <t>Aseguramiento de la capacidad eléctrica OVS Popayán</t>
  </si>
  <si>
    <t>Cumplimiento en el aseguramiento de la capacidad eléctrica OVS Popayán</t>
  </si>
  <si>
    <t>Impacto</t>
  </si>
  <si>
    <t>Pedro García - Oscar Manzo</t>
  </si>
  <si>
    <t>Pemite medir la ejecución de las actividades programadas para  asegurar la capacidad eléctrica  del OVS Popayán</t>
  </si>
  <si>
    <t>Aseguramiento de la capacidad eléctrica OVS Manizales</t>
  </si>
  <si>
    <t>Cumplimiento en el aseguramiento de la capacidad eléctrica OVS Manizales</t>
  </si>
  <si>
    <t>Pedro García - César Vega</t>
  </si>
  <si>
    <t>Programa Gobierno En Línea (GEL)</t>
  </si>
  <si>
    <t>Avance del cumplimiento del plan de acción</t>
  </si>
  <si>
    <t>Cumplimiento en el desarrollo del plan de acción GEL</t>
  </si>
  <si>
    <t>Estratégico</t>
  </si>
  <si>
    <t>Carlos Alfonso</t>
  </si>
  <si>
    <t>Pemite medir la ejecución de las actividades programadas para asegurar el cumplimiento del desarrollo del plan de acción GEL</t>
  </si>
  <si>
    <t>Carlos Alfonso - Gloria Torres</t>
  </si>
  <si>
    <t>Cumplir con los programas de mantenimiento  de la plataforma tecnológica, de sistemas de información y de la infraestructura de comunicaciones utilizada en la Entidad</t>
  </si>
  <si>
    <t>Plataforma tecnológica operando adecuadamente</t>
  </si>
  <si>
    <t>Cumplimiento en el programa Mantenimiento de la plataforma tecnológica, de sistemas de información y de infraestructura de comunicaciones</t>
  </si>
  <si>
    <t>Pemite medir la ejecución de las actividades programadas para asegurar la disponibilidad de la plataforma tecnológica</t>
  </si>
  <si>
    <t>Reuniones de Seguimiento</t>
  </si>
  <si>
    <t>HÉCTOR MANUEL ENCISO PRIETO</t>
  </si>
  <si>
    <t>ADMINISTRACIÓN DE EQUIPOS OPERACIONALES, DE SEGUIMIENTO Y MEDICIÓN</t>
  </si>
  <si>
    <t>Identificar todos los equipos operacionales de la entidad y  determinar sus necesidades de mantenimiento preventivo gestionando la ejecución de las mismas de acuerdo con las necesidades operacionales de los procesos</t>
  </si>
  <si>
    <t xml:space="preserve">PLAN DE MANTENIMIENTO PREVENTIVO </t>
  </si>
  <si>
    <t>GISELA GUIJARRO CARDOZO</t>
  </si>
  <si>
    <t>MARIA EUGENIA TOVAR CELIS</t>
  </si>
  <si>
    <t>MERY DOREYA MORENO VELÁSQUEZ</t>
  </si>
  <si>
    <t>PERSONAL ASIGNADO POR CADA DIRECCIÓN</t>
  </si>
  <si>
    <t>Número de planes de mantenimiento preventivo ejecutados</t>
  </si>
  <si>
    <t>Sumatoria de planes generados</t>
  </si>
  <si>
    <t>Número</t>
  </si>
  <si>
    <t>Responsable cada Dirección</t>
  </si>
  <si>
    <t>Mide el número de planes  de mantenimiento preventivo elaborados y ejecutados por cada Dirección del Servicio Geológico Colombiano (Geociencias Básicas - Recursos Minerales - Geoamenazas - Asuntos Nucleares - Laboratorios)</t>
  </si>
  <si>
    <t>INFORMES ENTREGADOS POR CADA DIRECCIÓN</t>
  </si>
  <si>
    <t>DIRECTOR TÉCNICO DE LABORATORIOS</t>
  </si>
  <si>
    <t>Elaboración del plan de mantenimiento preventivo</t>
  </si>
  <si>
    <t>Ejecución del plan de mantenimiento preventivo</t>
  </si>
  <si>
    <t>Seguimiento del plan de mantenimiento preventivo</t>
  </si>
  <si>
    <t>Identificar los equipos utilizados para el seguimiento y medición determinando  las intervenciones metrológicas necesarias para garantizar su confiabilidad.</t>
  </si>
  <si>
    <t>PLAN DE CALIBRACIÓN Y/O VERIFICACIÓN</t>
  </si>
  <si>
    <t>Número de planes de calibración y/o verificación ejecutados</t>
  </si>
  <si>
    <t>Mide el número de planes  de calibración y/o verificación  elaborados y ejecutados por cada Dirección del Servicio Geológico Colombiano (Geociencias Básicas - Recursos Minerales - Geoamenazas - Asuntos Nucleares - Laboratorios)</t>
  </si>
  <si>
    <t>Elaboración del plan de calibración y/o verificación</t>
  </si>
  <si>
    <t>Ejecución del plan de calibración y/o verificación</t>
  </si>
  <si>
    <t>Seguimiento del plan de calibración y/o verificación</t>
  </si>
  <si>
    <t>Consolidar, priorizar y cuantificar anualmente las necesidades  de renovación y/o reposición de equipos operacionales de apoyo, seguimiento y medición</t>
  </si>
  <si>
    <t>Elaboración del plan de renovación y reposición de equipos operacionales de apoyo,  seguimiento y medición</t>
  </si>
  <si>
    <t>Número de planes de renovación y reposición de equipos</t>
  </si>
  <si>
    <t>Mide el número de planes  de renovación y reposición de equipos  elaborados por cada Dirección del Servicio Geológico Colombiano (Geociencias Básicas - Recursos Minerales - Geoamenazas - Asuntos Nucleares - Laboratorios)</t>
  </si>
  <si>
    <t>Feb.</t>
  </si>
  <si>
    <t>Mar.</t>
  </si>
  <si>
    <t>Abr.</t>
  </si>
  <si>
    <t>May.</t>
  </si>
  <si>
    <t>Jun.</t>
  </si>
  <si>
    <t>Jul.</t>
  </si>
  <si>
    <t>Ago.</t>
  </si>
  <si>
    <t>Sep.</t>
  </si>
  <si>
    <t>Oct.</t>
  </si>
  <si>
    <t>Nov.</t>
  </si>
  <si>
    <t>Dic.</t>
  </si>
  <si>
    <t>Definición de la política de renovación y reposición de equipos</t>
  </si>
  <si>
    <t>Divulgación  política de renovación y reposicion de equipos</t>
  </si>
  <si>
    <t>Elaboración del plan de renovación y reposicion de equipos</t>
  </si>
  <si>
    <t>Implementar un mecanismo de comunicación que permita centralizar el reporte de daño o falla en equipos, permitiendo la programación de las reparaciones necesarias</t>
  </si>
  <si>
    <t>Definición de la oportunidad de respuesta promedio de mantenimiento correctivo</t>
  </si>
  <si>
    <t>Tiempo de respuesta promedio de mantenimiento preventivo</t>
  </si>
  <si>
    <t>Sumatoria de tiempos de respuesta para cada equipo/Número de equipos con daños reportados</t>
  </si>
  <si>
    <t>Tiempo</t>
  </si>
  <si>
    <t>15 días</t>
  </si>
  <si>
    <t>Mide el tiempo de respuesta promedio para la realización del mantenimiento correctivo de los equipos  de cada Dirección del Servicio Geológico Colombiano (Geociencias Básicas - Recursos Minerales - Geoamenazas - Asuntos Nucleares - Laboratorios)</t>
  </si>
  <si>
    <t>&lt; 15</t>
  </si>
  <si>
    <t>Establecimiento de canales de comunicación efectivos</t>
  </si>
  <si>
    <t>Definición en los contratos de mantenimiento de un requirimiento expreso relacionado con los tiempos de respuesta para los mantenimientos correctivos</t>
  </si>
  <si>
    <t>Solicitud del mantenimiento correctivo cuando aplique a través del personal asignado</t>
  </si>
  <si>
    <t>Respuesta pertinente y adecuada de los derechos de petición</t>
  </si>
  <si>
    <t>Actualización normativa de la entidad</t>
  </si>
  <si>
    <t xml:space="preserve">Gestión jurídica para lograr procesos y conciliaciones favorables a la entidad
</t>
  </si>
  <si>
    <t>Alba Liliana Moreno Paloma - Abogada</t>
  </si>
  <si>
    <t>Vanessa Barreneche Samur - Abogada</t>
  </si>
  <si>
    <t>Sandra Milena Espinel Plazas - Ingeniera Química</t>
  </si>
  <si>
    <t>Juan Carlos Malagón</t>
  </si>
  <si>
    <t>Proceso de Contratación de bienes y Servicios</t>
  </si>
  <si>
    <t>CUMPLIR LA EJECUCION CONTRACTUAL Y FINANCIERA DE ACUERDO CON LAS METAS ESTABLECIDAS</t>
  </si>
  <si>
    <t>CUMPLIMIENTO PLAN DE ADQUISICIONES</t>
  </si>
  <si>
    <t>MONICA PONGUTA</t>
  </si>
  <si>
    <t>ANA MERCEDES PARRA</t>
  </si>
  <si>
    <t>SOLICITUDES DE CONTRATACIÓN</t>
  </si>
  <si>
    <t>NUMERO DE SOLICITUDES RADICADAS / NUMERO DE TRÁMITES O PROCESOS ADELANTADOS</t>
  </si>
  <si>
    <t>COORDINADOR GRUPO DE CONTRATOS Y CONVENIOS</t>
  </si>
  <si>
    <t>Medir la eficiencia en los tramites contractuales</t>
  </si>
  <si>
    <t>BASE DE DATOS DEL GRUPO DE CONTRATOS Y CONVENIOS</t>
  </si>
  <si>
    <t>(Productos de acuerdo a las fichas de producto de los procesos misionales)</t>
  </si>
  <si>
    <t>Sandra Ortiz Angel</t>
  </si>
  <si>
    <t>Comunicaciones y Participación Ciudadana</t>
  </si>
  <si>
    <t>Lucha contra la corrupción, transparencia y rendición de cuentas</t>
  </si>
  <si>
    <t>Plan de rendición de cuentas y anticorrupción y atención al ciudadano</t>
  </si>
  <si>
    <t>Com13-01</t>
  </si>
  <si>
    <t>Documento de estrategia de rendición de cuentas, anticorrupción y atención al ciudadano</t>
  </si>
  <si>
    <t>Sandra Victoria Ortiz Angel</t>
  </si>
  <si>
    <t>Luis Eduardo Vásquez</t>
  </si>
  <si>
    <t>Gina Paola Montoya</t>
  </si>
  <si>
    <t>Raúl Mauricio Gómez</t>
  </si>
  <si>
    <t>Lilia Milena Castelblanco Cárdenas</t>
  </si>
  <si>
    <t>José David Palacios</t>
  </si>
  <si>
    <t>Gonzalo Romero</t>
  </si>
  <si>
    <t>Adriana Carolona Mogollón</t>
  </si>
  <si>
    <t>Libardo Rivas</t>
  </si>
  <si>
    <t>Andrés Esneider Ochoa Carrillo</t>
  </si>
  <si>
    <t>Fanny Salazar</t>
  </si>
  <si>
    <t>Diego Fernando Serrano</t>
  </si>
  <si>
    <t>Angi Mancipe</t>
  </si>
  <si>
    <t>Cantida de producto</t>
  </si>
  <si>
    <t>Elaboración del plan de rendicón de cuentas; y anticorrupción y atención al ciudadano</t>
  </si>
  <si>
    <t>Numero de documento elaborado</t>
  </si>
  <si>
    <t xml:space="preserve">Unidad  </t>
  </si>
  <si>
    <t>Milena Castelblanco Cardenas</t>
  </si>
  <si>
    <t>Elaborar el plan de rención de cuentas, así como el plan anticorrupción y atencón al ciudadano</t>
  </si>
  <si>
    <t>Grupo de Participación Ciudadana y Comunicaciones</t>
  </si>
  <si>
    <t>Sandra Ortiz Ángel</t>
  </si>
  <si>
    <t>Elaborar y aprobar el plan de rendición de cuentas</t>
  </si>
  <si>
    <t>Elaborar y aprobar el plan anticorrupción y altención al ciudadano</t>
  </si>
  <si>
    <t>Eventos de participación ciudadana, rendición de cuentas y apropiación del conocimiento geocientífico</t>
  </si>
  <si>
    <t>Eventos de participación ciudadana, rendición de cuentas y apropiación del conocimiento geocientífico través de diferentes canales o medios comunicación e interacción</t>
  </si>
  <si>
    <t>(No. De eventos realizados/ No. de eventos programados)*100</t>
  </si>
  <si>
    <t>Con este indicador se busca medir el avance en la realización de eventos programados por la en la entidad.</t>
  </si>
  <si>
    <t>Porgramación de la actividad a participar</t>
  </si>
  <si>
    <t>Organización contractual de la participación</t>
  </si>
  <si>
    <t>Organización logistica previa al evento</t>
  </si>
  <si>
    <t>Ejecucuión y acompañamiento a la actividad</t>
  </si>
  <si>
    <t>Organización logistica posterior al evento</t>
  </si>
  <si>
    <t>Medición de la satisfacción al evento</t>
  </si>
  <si>
    <t>Elaboración de informe</t>
  </si>
  <si>
    <t>Modernización del Estado</t>
  </si>
  <si>
    <t>Medición de la satisfación de los servicos prestados por la entidad</t>
  </si>
  <si>
    <t>Estudios de satisfacción al cliente</t>
  </si>
  <si>
    <t>(No. de estudios de satisfación al cliente ejecutados/ No. de estudios de satisfación al cliente  programados)*100</t>
  </si>
  <si>
    <t>Semenstral</t>
  </si>
  <si>
    <t>Diseño de la herramienta</t>
  </si>
  <si>
    <t>Aplicación de herramientas de medición</t>
  </si>
  <si>
    <t>Recolección de datos</t>
  </si>
  <si>
    <t>tabulación de la información</t>
  </si>
  <si>
    <t>Elaboración de informe y recomendaciones</t>
  </si>
  <si>
    <t>Actividades sectoriales de fortalecimiento de cultura del servicio a los funcionarios</t>
  </si>
  <si>
    <t>fortalecimiento de cultura del servicio a los funcionarios</t>
  </si>
  <si>
    <t>Participación sectorial en las Ferias Nacionales de Servicio al Ciudadano</t>
  </si>
  <si>
    <t>(No. De ferias en la que participa la entidad/ No. de ferias programadas)*100</t>
  </si>
  <si>
    <t xml:space="preserve">Eficiencia administrativa y uso racional del papel </t>
  </si>
  <si>
    <t>Plan de eficiencia administrativa y cero papel de la entidad</t>
  </si>
  <si>
    <t>Elaboración del plan de eficiencia adiministrativa y cero papel</t>
  </si>
  <si>
    <t>Elaborar el plan de eficiencia administrativa y cero papel en cumplimiento a la Directiva Presidencia No. 04 de 2012</t>
  </si>
  <si>
    <t>Elaboración del plan</t>
  </si>
  <si>
    <t>Seguimiento al cumplimiento de las actividades del plan</t>
  </si>
  <si>
    <t xml:space="preserve">Plan de participación ciudadana y comunicaciones </t>
  </si>
  <si>
    <t>Elaboración del plan de participación ciudadana y comunicaciones</t>
  </si>
  <si>
    <t>Boletín Geoflash</t>
  </si>
  <si>
    <t>Desarrollo e implementación de campañas institucionales internas</t>
  </si>
  <si>
    <t>Desarrollo e implementación de campañas institucionalesexternas</t>
  </si>
  <si>
    <t xml:space="preserve">Actualización de la pagina Web de la entidad </t>
  </si>
  <si>
    <t xml:space="preserve">Actualización de la pagina Web interna de la entidad </t>
  </si>
  <si>
    <t>Monitoreo permanente de los medios de comunicación</t>
  </si>
  <si>
    <t>Elaboración y edición de publicaciones instutucionales</t>
  </si>
  <si>
    <t>Seguimiento a mecanismos de participación ciudadana PQRD</t>
  </si>
  <si>
    <t>Cumplimiento a las políticas sectoriales</t>
  </si>
  <si>
    <t>Comunicados de prensa y boletines informativos</t>
  </si>
  <si>
    <t>INVESTIGACIÓN Y CARACTERIZACIÓN DE MATERIALES GEOLÓGICOS</t>
  </si>
  <si>
    <t>Investigaciones en los campos de nuestra competencia mediante proyectos propios, intra o interinstitucionales.</t>
  </si>
  <si>
    <t>FORMULACIÓN DE CINCO (5) PROYECTOS DE INVESTIGACIÓN ASOCIADOS AL PLAN ÚNICO DE MERCURIO Y NUEVAS METODOLOGÍAS</t>
  </si>
  <si>
    <t>ALICIA MONTES ÁLVAREZ</t>
  </si>
  <si>
    <t>MARCELA HERNANDEZ SABOGAL</t>
  </si>
  <si>
    <t>EDITH JOHANNA MUÑOZ SÁNCHEZ</t>
  </si>
  <si>
    <t>JAVIER QUINTERO PÉREZ</t>
  </si>
  <si>
    <t>CONSTANZA MARTÍNEZ ORTÍZ</t>
  </si>
  <si>
    <t xml:space="preserve">ROBERTO BERNARDO OBANDO DÍAZ </t>
  </si>
  <si>
    <t>WILMAR HERRERA GIL</t>
  </si>
  <si>
    <t>JORGE IVAN LONDOÑO ESCOBAR</t>
  </si>
  <si>
    <t>MADELEN PEREZ CANO</t>
  </si>
  <si>
    <t>NOHORA MARIBEL BARAJAS QUITIAN</t>
  </si>
  <si>
    <t>CARLOS JULIO ESPITIA ECHEVERRIA</t>
  </si>
  <si>
    <t>SONIA LUCIA GUERRA LEMOINE</t>
  </si>
  <si>
    <t>BILLY ALEXANDER RODRIGUEZ CASTELLANOS</t>
  </si>
  <si>
    <t>MANUEL HERNANDO ROMERO MORENO</t>
  </si>
  <si>
    <t>GISELA GUIJARO CARDOZO</t>
  </si>
  <si>
    <t>VICTOR DANIEL BALLÉN CUBILLOS</t>
  </si>
  <si>
    <t>LINA PATRICIA PEÑA HURTADO</t>
  </si>
  <si>
    <t>ALEXANDER SALINAS RUÍZ</t>
  </si>
  <si>
    <t>VERÓNICA RUIZ SOLANO</t>
  </si>
  <si>
    <t>HÉCTOR FELIPE DIAZ MORENO</t>
  </si>
  <si>
    <t>Proyectos de investigación formulados</t>
  </si>
  <si>
    <t>Número de proyectos de investigación formulados</t>
  </si>
  <si>
    <t>Director Técnico</t>
  </si>
  <si>
    <t>ESTABLECE EL NÚMERO DE PROYECTOS DE INVESTIGACIÓN FORMULADOS  EN ESPERA DE SER FINANCIADOS ADECUADAMENTE</t>
  </si>
  <si>
    <t>PLAN  ESTRATÉGICO INSTITUCIONAL Y LÍNEAS DEFINIDAS POR LA DIRECCIÓN DE LABORATORIOS</t>
  </si>
  <si>
    <t>Definición de metas y alcance de los proyectos</t>
  </si>
  <si>
    <t>Definición de metodologías específicas</t>
  </si>
  <si>
    <t>Definición de recursos humanos, físicos, tecnológicos y presupuestales</t>
  </si>
  <si>
    <t xml:space="preserve">Formulación en plataforma PlanView </t>
  </si>
  <si>
    <t>Evaluación del depósito, aprovechamiento metalúrgico y tratamiento ambiental de una zona aurífera</t>
  </si>
  <si>
    <t>HAROLD IVÁN CONCHA RODRÍGUEZ</t>
  </si>
  <si>
    <t>WILMAR DAVID MONTENEGRO GONZÁLEZ</t>
  </si>
  <si>
    <t>VIVIANA FERNANDA PÉREZ RUIZ</t>
  </si>
  <si>
    <t>GIOVANNI ANDRÉS ALARCÓN</t>
  </si>
  <si>
    <t>ANDRÉS FELIPE CASTRILLÓN</t>
  </si>
  <si>
    <t>Resultados de las investigaciones</t>
  </si>
  <si>
    <t>∑ Informes entregados</t>
  </si>
  <si>
    <t>Informes</t>
  </si>
  <si>
    <t>Cuatrimestral</t>
  </si>
  <si>
    <t>Profesional especializado</t>
  </si>
  <si>
    <t>Los resultados obtenidos corresponden a los informes generados por el estudio de caso de la zona aurífera productiva en una Provincia Minera que describe, analiza, concluye y prueba soluciones prácticas para solucionar los problemas planteados en el uso de mercurio.</t>
  </si>
  <si>
    <t>INFORMACIÓN PRIMARIA Y SECUNDARIA</t>
  </si>
  <si>
    <t>DIRECTOR TÉCNICO</t>
  </si>
  <si>
    <t>Reconocimiento de la zona y muestreo</t>
  </si>
  <si>
    <t>Ensayos químicos, petrográficos y metalúrgicos a escala laboratorio</t>
  </si>
  <si>
    <t>Aplicación de carbón activado en el tratamiento de soluciones de cianuración y uso técnicas de descomposición de cianuro libre y sus complejos</t>
  </si>
  <si>
    <t>Ensayos en planta piloto</t>
  </si>
  <si>
    <t>Análisis de los datos y generación de información</t>
  </si>
  <si>
    <t>Redacción de informes</t>
  </si>
  <si>
    <t>Adquisición de insumos y equipos de laboratorios</t>
  </si>
  <si>
    <t>Implementación del Sistema de Gestión de la Calidad de la Dirección de Laboratorios</t>
  </si>
  <si>
    <t>Sistema de Gestión de la Calidad de la Dirección de Laboratorios implementado según la NTC ISO/IEC 17025</t>
  </si>
  <si>
    <t>GELFI NELSON BELTRÁN TOBÓN</t>
  </si>
  <si>
    <t>LADY VIVIANA BURBANO RUALES</t>
  </si>
  <si>
    <t>ROMEL HERNANDO CAMPOS</t>
  </si>
  <si>
    <t>CAROLINA CASTRO ESPAÑA</t>
  </si>
  <si>
    <t>LEONEL CORREA CASTAÑO</t>
  </si>
  <si>
    <t>CLAUDIA PATRICIA DURÁN ARDILA</t>
  </si>
  <si>
    <t xml:space="preserve">ZORAIDA CHACÓN ORTIZ,  </t>
  </si>
  <si>
    <t>CARLOS ANDRÉS GARCIA PÉREZ</t>
  </si>
  <si>
    <t>LAURA XIMENA GIRALDO</t>
  </si>
  <si>
    <t>HARRY GONZALEZ</t>
  </si>
  <si>
    <t>LIDA CONSTANZA HERNANDEZ PEÑA</t>
  </si>
  <si>
    <t>AURA MARÍA LOZANO JARA</t>
  </si>
  <si>
    <t>DIEGO ALEXANDER MARIN CALDERON</t>
  </si>
  <si>
    <t>JOHN EDISON MEDINA RUEDA</t>
  </si>
  <si>
    <t>LUISA FERNANDA MEZA MALDONADO</t>
  </si>
  <si>
    <t>EDGAR ALFREDO OCHOA CASTRO</t>
  </si>
  <si>
    <t>EDWIN ALEXANDER PALACIOS VARGAS</t>
  </si>
  <si>
    <t>INGRID KELLY ROMERO ZAMUDIO</t>
  </si>
  <si>
    <t>YENY PAOLA ARISMENDI BELTRÁN</t>
  </si>
  <si>
    <t>JULIAN FELIPE RODRIGUEZ BEJARANO</t>
  </si>
  <si>
    <t>LORENA BECERRA ESTUPIÑAN</t>
  </si>
  <si>
    <t>MIGUEL ANTONIO VARGAS ALFONSO</t>
  </si>
  <si>
    <t>MARIA ALEXANDRA PATRICIA CALDERON MORALES</t>
  </si>
  <si>
    <t>DAGOBERTO VERGARA MAYORGA</t>
  </si>
  <si>
    <t>JOHN MAURO CASTAÑO DUQUE</t>
  </si>
  <si>
    <t>PROFESIONAL ADMINISTRACIÓN</t>
  </si>
  <si>
    <t xml:space="preserve">PROFESIONAL GEOLOGÍA </t>
  </si>
  <si>
    <t>ENRIQUE NICOLAS LALLEMAND NAJAR</t>
  </si>
  <si>
    <t>AUXILIAR SECCIONES DELGADAS</t>
  </si>
  <si>
    <t>WILSON LEONARDO NIÑO</t>
  </si>
  <si>
    <t>TECNÓLOGO QUÍMICO</t>
  </si>
  <si>
    <t>LUIS CARLOS OSPINA</t>
  </si>
  <si>
    <t>FREDY ALEJANDRO RODRIGUEZ</t>
  </si>
  <si>
    <t>ROBIN RENE RAYO RAMIREZ</t>
  </si>
  <si>
    <t>RUDY DE JESUS SALCEDO LOPEZ</t>
  </si>
  <si>
    <t>ESPERANZA SANABRIA ORTIZ</t>
  </si>
  <si>
    <t>JOSÉ FRANCISCO SANTAELLA BECERRA</t>
  </si>
  <si>
    <t>GUSTAVO GARZÓN VALENCIA</t>
  </si>
  <si>
    <t>Avance en la implementación de la NTC ISO/IEC 17025</t>
  </si>
  <si>
    <t>(Σ(Porcentaje de avance obtenido a la fecha x Peso de la actividad)/
∑ (Porcentaje de avance Programado a la fecha x Peso de la actividad))*100</t>
  </si>
  <si>
    <t>Grupo Gestión de la Calidad</t>
  </si>
  <si>
    <t>REGISTROS ANÁLOGOS Y DIGITALES</t>
  </si>
  <si>
    <t>PTROFESIONAL ESPECIALIZADO Y DIRECTOR TÉCNICO</t>
  </si>
  <si>
    <t>Apr</t>
  </si>
  <si>
    <t>Aug</t>
  </si>
  <si>
    <t>Dec</t>
  </si>
  <si>
    <t>Elaboración, ejecución y seguimiento del Plan de Trabajo para la implementación de los requisitos de la Norma NTC ISO/IEC 17025..</t>
  </si>
  <si>
    <t>Elaboración, ejecución y seguimiento del Plan de actualización documental.</t>
  </si>
  <si>
    <t>Divulgación del Sistema de Gestión de la Calidad</t>
  </si>
  <si>
    <t>Verificación de la implementación de los requisitos de la Norma NTC ISO/IEC 17025</t>
  </si>
  <si>
    <t>Participación en programas interlaboratorios</t>
  </si>
  <si>
    <t>Adqusición de materiales de referencia y materiales de referencia certificados</t>
  </si>
  <si>
    <t>Elaboración y ejecución del Plan de trabajo de la Subred de Minería de la Red Colombiana de Metrología</t>
  </si>
  <si>
    <t>Ejecución plan de acreditación tres ensayos Laboratorios sede Cali</t>
  </si>
  <si>
    <t>Caracterización de materiales geológicos</t>
  </si>
  <si>
    <t>Preparación de muestras geológicas</t>
  </si>
  <si>
    <t>Número de muestras preparadas para análisis</t>
  </si>
  <si>
    <t>Σ de muestras procesadas</t>
  </si>
  <si>
    <t>Medir la cantidad de muestras  preparadas para la realización de ensayos de laboratorio</t>
  </si>
  <si>
    <t>REGISTROS GENERADOS EN EL ÁREA DE PREPARACIÓN DE MUESTRAS</t>
  </si>
  <si>
    <t>PROFESIONAL ESPECIALIZADO Y DIRECTOR TÉCNICO</t>
  </si>
  <si>
    <t>Recepción y verificación de muestras</t>
  </si>
  <si>
    <t>Ingreso al sistema de la Dirección de laboratorios</t>
  </si>
  <si>
    <t>Secado</t>
  </si>
  <si>
    <t>Conminución</t>
  </si>
  <si>
    <t>Entrega de la muestra preparada a los laboratorios para la realización de los ensayos</t>
  </si>
  <si>
    <t>Ensayos físicos, químicos, mecánicos, petrográficos, mineralógicos y metalúrgicos</t>
  </si>
  <si>
    <t>Número de ensayos realizados</t>
  </si>
  <si>
    <t>Σ de ensayos</t>
  </si>
  <si>
    <t>Mide el número de ensayos realizados en todos los materiales geológicos que ingresan a la Dirección de Laboratorios</t>
  </si>
  <si>
    <t>Recibo de la muestra preparada</t>
  </si>
  <si>
    <t>Digestión ácida, fusión o adecuación de la muestra para el ensayo</t>
  </si>
  <si>
    <t>Realización del ensayo</t>
  </si>
  <si>
    <t>Reporte de resultados</t>
  </si>
  <si>
    <t>Gestión ambiental (disposición de residuos peligrosos y monitoreo)</t>
  </si>
  <si>
    <t>Adquisición de insumos y equipos de laboratorio</t>
  </si>
  <si>
    <t>HARRY GONZÁLEZ</t>
  </si>
  <si>
    <t>JOHN MEDINA</t>
  </si>
  <si>
    <t>Número de informes técnicos generados</t>
  </si>
  <si>
    <t>Σ de informes</t>
  </si>
  <si>
    <t>Mide el número de informes técnicos específicos solicitados por diversos entes gubernamentales en campos de la competencia de la Dirección de Laboratorios</t>
  </si>
  <si>
    <t>RESULTADOS DE ENSAYOS Y ANÁLISIS DE INFORMACIÓN PRIMARIA Y SECUNDARIA</t>
  </si>
  <si>
    <t>Solicitud específica del ente gubernamental</t>
  </si>
  <si>
    <t>Recopilación de información primaria y secundaria</t>
  </si>
  <si>
    <t>Realización de ensayos, si aplica</t>
  </si>
  <si>
    <t>Análisis de la información y generación de informe técnico</t>
  </si>
  <si>
    <t>Avance de tareas</t>
  </si>
  <si>
    <t>AVANCE DE tareas</t>
  </si>
  <si>
    <t>Fernando Mosos</t>
  </si>
  <si>
    <t xml:space="preserve"> INVESTIGACIONES Y APLICACIONES NUCLEARES Y RADIACTIVAS</t>
  </si>
  <si>
    <t>Acreditación de ensayos en técnicas nucleares, isotópicas y de metrología de radiaciones.</t>
  </si>
  <si>
    <t xml:space="preserve">Certificados -Informes de resultados
</t>
  </si>
  <si>
    <t>Ensayos acreditados</t>
  </si>
  <si>
    <t>Implementar la estructura para apropiación social del conocimiento en investigación nuclear.</t>
  </si>
  <si>
    <t xml:space="preserve">Informes de Investigación y aplicación de técnicas - Publicaciones con resultados de los proyectos de investigación
</t>
  </si>
  <si>
    <t>Trabajos de investigación divulgados</t>
  </si>
  <si>
    <t>Consolidación de desechos radiactivos generados en el país.</t>
  </si>
  <si>
    <t xml:space="preserve">Gestión de desechos radiactivos - Visita de inspección para gestionar desechos radiactivos
</t>
  </si>
  <si>
    <t>desechos radiactivos de alta peligrosidad consolidados</t>
  </si>
  <si>
    <t>LICENCIAMIENTO Y CONTROL DE INSTALACIONES RADIACTIVAS</t>
  </si>
  <si>
    <t>Licenciamiento y control de las instalaciones usuarias de material radiactivo a nivel nacional</t>
  </si>
  <si>
    <t xml:space="preserve">Autorización para instalación radiactiva </t>
  </si>
  <si>
    <t>Trámites de nueva normativa para autorización de instalaciones radiactivas</t>
  </si>
  <si>
    <t>Formulación y seguimiento a los proyectos de inversión</t>
  </si>
  <si>
    <t>Fichas BPIN actualizadas</t>
  </si>
  <si>
    <t>Marta Calvache</t>
  </si>
  <si>
    <t>Laura Riveros</t>
  </si>
  <si>
    <t>Héctor Mora Paez</t>
  </si>
  <si>
    <t>Mónica Márquez</t>
  </si>
  <si>
    <t>Laura Córdoba</t>
  </si>
  <si>
    <t>Alberto Ochoa</t>
  </si>
  <si>
    <t>Cumplimiento de los indicadores SUIFP</t>
  </si>
  <si>
    <t>Cantidad de fichas Actualizadas</t>
  </si>
  <si>
    <t>Unidad</t>
  </si>
  <si>
    <t>Coordinador Grupo de Planeación</t>
  </si>
  <si>
    <t>Contavilizar la fichas BPIN que deben estar actualizadas</t>
  </si>
  <si>
    <t>Correos de registro y actualización BPIN</t>
  </si>
  <si>
    <t>Ejecución presupuestal</t>
  </si>
  <si>
    <t>Plan de Acción y Metas Físicas</t>
  </si>
  <si>
    <t>Director General</t>
  </si>
  <si>
    <t>Nayla Izasa</t>
  </si>
  <si>
    <t>José María Portilla</t>
  </si>
  <si>
    <t>Jenny Patricia Puentes</t>
  </si>
  <si>
    <t xml:space="preserve">Cumplimiento al Plan de Acción </t>
  </si>
  <si>
    <t>(Reportes entregados a Tiempo / Total de Reportes a entregar) *100</t>
  </si>
  <si>
    <t>Medir el cumplimiento de la entraga oportuna del reporte del Plan de Acción</t>
  </si>
  <si>
    <t>Reportes entregados por los procesos</t>
  </si>
  <si>
    <t>Coordinador Grupo de Trabajo Planeación</t>
  </si>
  <si>
    <t>Formulación y Consolidación del Plan de Acción</t>
  </si>
  <si>
    <t>Seguimiento Trimestral del Plan de Acción</t>
  </si>
  <si>
    <t>Catalina Valencia</t>
  </si>
  <si>
    <t>Cumplimiento a las Metas Físicas</t>
  </si>
  <si>
    <t>Medir el cumplimiento de la entraga oportuna del reporte de las Metas Físicas</t>
  </si>
  <si>
    <t>Formulación y Consolidación de las Metas Físicas</t>
  </si>
  <si>
    <t>Seguimiento Mensual de las Metas Físicas</t>
  </si>
  <si>
    <t>Anteproyecto de Presupuesto 2017</t>
  </si>
  <si>
    <t xml:space="preserve">Coordinador Grupo de Planeación </t>
  </si>
  <si>
    <t>Miguel Terraza</t>
  </si>
  <si>
    <t>María Eugenia Borrero</t>
  </si>
  <si>
    <t>Anteproyecto de Presupuesto</t>
  </si>
  <si>
    <t>Estrategico</t>
  </si>
  <si>
    <t>Coordinado Grupo de Trabajo Planeación</t>
  </si>
  <si>
    <t>Entregar el Anteproyecto de Presupuesto 2017</t>
  </si>
  <si>
    <t>Cumplimiento de actividades de implementación de Plan View</t>
  </si>
  <si>
    <t>(Tareas realizadas / Tareas programadas) *100</t>
  </si>
  <si>
    <t>Porcentajes</t>
  </si>
  <si>
    <t>Directora de Gestión de Información
Coordinador Grupo de Trabajo de Planeación</t>
  </si>
  <si>
    <t>Planes Institucionales</t>
  </si>
  <si>
    <t>Informe del Plan de Austeridad</t>
  </si>
  <si>
    <t>Mónica Marquez</t>
  </si>
  <si>
    <t>Luz Angela Andrade</t>
  </si>
  <si>
    <t>Cumplimiento del plan de austeridad</t>
  </si>
  <si>
    <t>Informe Trimestral</t>
  </si>
  <si>
    <t>Generar ahorros adicionales al recorte del 10% en gastos generales aprobado en la Ley de Presupuesto 2016.</t>
  </si>
  <si>
    <t>Reporte por proceso</t>
  </si>
  <si>
    <t>Coordinador Grupo de Trabajo Plaenación</t>
  </si>
  <si>
    <t>Plan Anticorrupción y Ley de Transparecia</t>
  </si>
  <si>
    <t>Cumplimiento a las actividades de formulación y seguimiento del plan anticorrupción y Ley de Transparencia</t>
  </si>
  <si>
    <t>(Tareas realizadas/Tareas programadas) * 100</t>
  </si>
  <si>
    <t>Coodinador Grupo de Planeación</t>
  </si>
  <si>
    <t>Construcción Plan de acción para la implementación de  estrategia institucional de lucha contra la corrupción y atención al ciudadano</t>
  </si>
  <si>
    <t xml:space="preserve">Diagnóstico de trámites y servicios de la entidad </t>
  </si>
  <si>
    <t>Elaboración Plan de acción para la implementación de la estrategia de racionalización de trámites.</t>
  </si>
  <si>
    <t xml:space="preserve">Ejecución del plan de acción </t>
  </si>
  <si>
    <t xml:space="preserve">Ejecución, divulgación y seguimiento a los planes de acción. </t>
  </si>
  <si>
    <t>Realizar Rendición de Cuentas Internas de acuerdo a los lineamientos establecidos por DAFP y Transparencia por Colombia</t>
  </si>
  <si>
    <t xml:space="preserve">Diagnostico de acuerdo a la guía para el cumplimiento de la ley de transparencia activa. </t>
  </si>
  <si>
    <t>Implementación de acciones de mejora de la guía para el cumplimiento de la ley de transparencia activa.</t>
  </si>
  <si>
    <t>Elaboración, suscripción del acto administrativo y publicación del documento que contiene el inventario de activos de información, el esquema de publicación de información y el índice de información clasificada y reservada. (Elaboración de los instrumentos de gestión de la información.)</t>
  </si>
  <si>
    <t>Implementación de mecanismos que faciliten la accesibilidad de la información. (criterio diferencial de la información)</t>
  </si>
  <si>
    <t>Divulgación del Código de Buen Gobierno.</t>
  </si>
  <si>
    <t>Actividades de promoción de acuerdo de compromiso y protocolos éticos. (incluir establecer mecanismos de divulgación y apropiación</t>
  </si>
  <si>
    <t>Implementación de la Herramienta Plan View</t>
  </si>
  <si>
    <t>Nayla Isaza</t>
  </si>
  <si>
    <t>DIRECTOR DE HIDROCARBUROS</t>
  </si>
  <si>
    <t>Investigación y Evaluación de Hidrocarburos</t>
  </si>
  <si>
    <t>INVESTIGACIÓN Y EXPLORACIÓN DE HIDROCARBUROS CONVENCIONALES</t>
  </si>
  <si>
    <t>Evaluación del potencial de hidrocarburos convencionales en un área de la cuenca Sinú-SanJacinto</t>
  </si>
  <si>
    <t>Juan Manuel Herrera</t>
  </si>
  <si>
    <t>PROFESIONAL 4</t>
  </si>
  <si>
    <t>Nehify Andrea Pablos</t>
  </si>
  <si>
    <t>PROFESIONAL 3</t>
  </si>
  <si>
    <t>Oscar Romero Ballen</t>
  </si>
  <si>
    <t>PROFESIONAL 1</t>
  </si>
  <si>
    <t>Frank Solano S.</t>
  </si>
  <si>
    <t>PROFESIONAL 0</t>
  </si>
  <si>
    <t>TECNICO</t>
  </si>
  <si>
    <t>ASISTENCIAL</t>
  </si>
  <si>
    <t>Km² de exploración para hidrocarburos convencionales</t>
  </si>
  <si>
    <t>(Km cubiertos/meta anual)*100</t>
  </si>
  <si>
    <t>Presenta los kilómetros cuadrados de exploración y evaluación de hidrocarburos convencionales</t>
  </si>
  <si>
    <t>Evaluación y análisis de núcleos</t>
  </si>
  <si>
    <t>Evaluación del potencial de hidrocarburos convencionales en un área de la cuenca Valle Medio del Magdalena (VMM)</t>
  </si>
  <si>
    <t>INVESTIGACIÓN Y EXPLORACIÓN DE HIDROCARBUROS NO CONVENCIONALES</t>
  </si>
  <si>
    <t>Evaluación del potencial de hidrocarburos NO convencionales en un área de la cuenca Sinú-SanJacinto</t>
  </si>
  <si>
    <t>Km² de exploración para hidrocarburos no convencionales</t>
  </si>
  <si>
    <t>Evaluación del potencial de hidrocarburos NO convencionales en un área de la cuenca Valle Medio del Magdalena (VMM)</t>
  </si>
  <si>
    <t>TRANSFERENCIA DEL BANCO DE INFORMACION PETROLERA AL SGC</t>
  </si>
  <si>
    <t>Transferencia de activos, información y servicios del BIP, desde la ANH al SGC</t>
  </si>
  <si>
    <t>Alberto Garcia Bolivar</t>
  </si>
  <si>
    <t>PROFESIONAL 2</t>
  </si>
  <si>
    <t>% Transferido</t>
  </si>
  <si>
    <t>(Unidad Transferida/meta propuesta)*100</t>
  </si>
  <si>
    <t>Unidad Transferida</t>
  </si>
  <si>
    <t>Actividades Preliminares</t>
  </si>
  <si>
    <t>Transferencia Activos BIP</t>
  </si>
  <si>
    <t>Transferencia Información BIP</t>
  </si>
  <si>
    <t>Transferencia Servicios BIP</t>
  </si>
  <si>
    <t>Apropiación Administrativa &amp; Operativa</t>
  </si>
  <si>
    <t xml:space="preserve">Investigación y monitoreo de la actividad sísmica </t>
  </si>
  <si>
    <t>Cantidad producto</t>
  </si>
  <si>
    <t>Evaluación de amenaza volcánica.</t>
  </si>
  <si>
    <t>Producto # 1</t>
  </si>
  <si>
    <t>Reuniones con las áres</t>
  </si>
  <si>
    <t>Reuniones de Asesoría MinTIc</t>
  </si>
  <si>
    <t>Reuniones con el Sector</t>
  </si>
  <si>
    <t>Estudios Previos</t>
  </si>
  <si>
    <t>Proceso de Contratación</t>
  </si>
  <si>
    <t>Recepción de Equipos</t>
  </si>
  <si>
    <t>Instalación y Configuración</t>
  </si>
  <si>
    <t>Obras Civiles</t>
  </si>
  <si>
    <t>Reuniones con las áreas involucradas</t>
  </si>
  <si>
    <t>Estudios previos de mantenimiento</t>
  </si>
  <si>
    <t>Proceso de contratación</t>
  </si>
  <si>
    <t>Ejecución de mantenimiento</t>
  </si>
  <si>
    <t>Solución a requerimientos</t>
  </si>
  <si>
    <t>Reuniones de seguimiento</t>
  </si>
  <si>
    <t>Luz Ángela Andrade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</si>
</sst>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 #,##0_);[Red]\(&quot;$&quot;\ #,##0\)"/>
    <numFmt numFmtId="8" formatCode="&quot;$&quot;\ #,##0.00_);[Red]\(&quot;$&quot;\ #,##0.00\)"/>
    <numFmt numFmtId="44" formatCode="_(&quot;$&quot;\ * #,##0.00_);_(&quot;$&quot;\ * \(#,##0.00\);_(&quot;$&quot;\ * &quot;-&quot;??_);_(@_)"/>
    <numFmt numFmtId="43" formatCode="_(* #,##0.00_);_(* \(#,##0.00\);_(* &quot;-&quot;??_);_(@_)"/>
    <numFmt numFmtId="164" formatCode="&quot;$&quot;\ #,##0.00"/>
    <numFmt numFmtId="165" formatCode="_-* #,##0.00\ &quot;€&quot;_-;\-* #,##0.00\ &quot;€&quot;_-;_-* &quot;-&quot;??\ &quot;€&quot;_-;_-@_-"/>
    <numFmt numFmtId="166" formatCode="_ [$€-2]\ * #,##0.00_ ;_ [$€-2]\ * \-#,##0.00_ ;_ [$€-2]\ * &quot;-&quot;??_ "/>
    <numFmt numFmtId="167" formatCode="#,##0.00\ &quot;€&quot;"/>
    <numFmt numFmtId="168" formatCode="_ * #,##0.00_ ;_ * \-#,##0.00_ ;_ * &quot;-&quot;??_ ;_ @_ "/>
    <numFmt numFmtId="169" formatCode="_-* #,##0.00\ _€_-;\-* #,##0.00\ _€_-;_-* &quot;-&quot;??\ _€_-;_-@_-"/>
    <numFmt numFmtId="170" formatCode="_-* #,##0.00\ _P_t_s_-;\-* #,##0.00\ _P_t_s_-;_-* &quot;-&quot;??\ _P_t_s_-;_-@_-"/>
    <numFmt numFmtId="171" formatCode="_ &quot;$&quot;\ * #,##0_ ;_ &quot;$&quot;\ * \-#,##0_ ;_ &quot;$&quot;\ * &quot;-&quot;_ ;_ @_ "/>
    <numFmt numFmtId="172" formatCode="_-* #,##0.00_-;\-* #,##0.00_-;_-* &quot;-&quot;??_-;_-@_-"/>
    <numFmt numFmtId="173" formatCode="_ &quot;$&quot;\ * #,##0_ ;_ &quot;$&quot;\ * \-#,##0_ ;_ &quot;$&quot;\ * &quot;-&quot;??_ ;_ @_ "/>
    <numFmt numFmtId="174" formatCode="_ &quot;$&quot;\ * #,##0.00_ ;_ &quot;$&quot;\ * \-#,##0.00_ ;_ &quot;$&quot;\ * &quot;-&quot;??_ ;_ @_ "/>
    <numFmt numFmtId="175" formatCode="0.0%"/>
    <numFmt numFmtId="176" formatCode="_(* #,##0_);_(* \(#,##0\);_(* &quot;-&quot;??_);_(@_)"/>
    <numFmt numFmtId="177" formatCode="_(&quot;$&quot;\ * #,##0_);_(&quot;$&quot;\ * \(#,##0\);_(&quot;$&quot;\ * &quot;-&quot;??_);_(@_)"/>
  </numFmts>
  <fonts count="75" x14ac:knownFonts="1">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b/>
      <sz val="12"/>
      <color rgb="FF002060"/>
      <name val="Arial"/>
      <family val="2"/>
    </font>
    <font>
      <b/>
      <sz val="12"/>
      <color theme="1"/>
      <name val="Arial"/>
      <family val="2"/>
    </font>
    <font>
      <b/>
      <sz val="12"/>
      <color rgb="FFFF0000"/>
      <name val="Arial"/>
      <family val="2"/>
    </font>
    <font>
      <b/>
      <i/>
      <u/>
      <sz val="12"/>
      <color rgb="FFFF0000"/>
      <name val="Arial"/>
      <family val="2"/>
    </font>
    <font>
      <b/>
      <sz val="10"/>
      <name val="Arial"/>
      <family val="2"/>
    </font>
    <font>
      <sz val="11"/>
      <name val="Arial"/>
      <family val="2"/>
    </font>
    <font>
      <sz val="11"/>
      <color theme="1"/>
      <name val="Arial"/>
      <family val="2"/>
    </font>
    <font>
      <sz val="11"/>
      <color indexed="8"/>
      <name val="Calibri"/>
      <family val="2"/>
    </font>
    <font>
      <sz val="11"/>
      <color indexed="9"/>
      <name val="Calibri"/>
      <family val="2"/>
    </font>
    <font>
      <u/>
      <sz val="6"/>
      <color indexed="12"/>
      <name val="Arial"/>
      <family val="2"/>
    </font>
    <font>
      <u/>
      <sz val="12"/>
      <color rgb="FFFF0000"/>
      <name val="Calibri"/>
      <family val="2"/>
      <scheme val="minor"/>
    </font>
    <font>
      <sz val="11"/>
      <name val="Calibri"/>
      <family val="2"/>
      <scheme val="minor"/>
    </font>
    <font>
      <b/>
      <sz val="11"/>
      <name val="Calibri"/>
      <family val="2"/>
      <scheme val="minor"/>
    </font>
    <font>
      <b/>
      <sz val="11"/>
      <color rgb="FF002060"/>
      <name val="Calibri"/>
      <family val="2"/>
      <scheme val="minor"/>
    </font>
    <font>
      <b/>
      <sz val="11"/>
      <color rgb="FFFF0000"/>
      <name val="Calibri"/>
      <family val="2"/>
      <scheme val="minor"/>
    </font>
    <font>
      <b/>
      <i/>
      <u/>
      <sz val="11"/>
      <color rgb="FFFF0000"/>
      <name val="Calibri"/>
      <family val="2"/>
      <scheme val="minor"/>
    </font>
    <font>
      <sz val="11"/>
      <name val="Calibri"/>
      <family val="2"/>
    </font>
    <font>
      <sz val="12"/>
      <name val="Calibri"/>
      <family val="2"/>
      <scheme val="minor"/>
    </font>
    <font>
      <sz val="10"/>
      <color theme="1"/>
      <name val="Calibri"/>
      <family val="2"/>
      <scheme val="minor"/>
    </font>
    <font>
      <sz val="10"/>
      <name val="Calibri"/>
      <family val="2"/>
      <scheme val="minor"/>
    </font>
    <font>
      <b/>
      <sz val="10"/>
      <name val="Calibri"/>
      <family val="2"/>
      <scheme val="minor"/>
    </font>
    <font>
      <sz val="8"/>
      <name val="Arial"/>
      <family val="2"/>
    </font>
    <font>
      <sz val="8"/>
      <color theme="1"/>
      <name val="Arial"/>
      <family val="2"/>
    </font>
    <font>
      <b/>
      <sz val="8"/>
      <name val="Arial"/>
      <family val="2"/>
    </font>
    <font>
      <b/>
      <sz val="8"/>
      <color rgb="FF002060"/>
      <name val="Arial"/>
      <family val="2"/>
    </font>
    <font>
      <b/>
      <sz val="8"/>
      <color rgb="FFFF0000"/>
      <name val="Arial"/>
      <family val="2"/>
    </font>
    <font>
      <b/>
      <i/>
      <u/>
      <sz val="8"/>
      <color rgb="FFFF0000"/>
      <name val="Arial"/>
      <family val="2"/>
    </font>
    <font>
      <b/>
      <sz val="11"/>
      <name val="Calibri"/>
      <family val="2"/>
    </font>
    <font>
      <sz val="8"/>
      <color rgb="FFFF0000"/>
      <name val="Arial"/>
      <family val="2"/>
    </font>
    <font>
      <b/>
      <sz val="11"/>
      <name val="Arial"/>
      <family val="2"/>
    </font>
    <font>
      <sz val="12"/>
      <color theme="6"/>
      <name val="Arial"/>
      <family val="2"/>
    </font>
    <font>
      <sz val="12"/>
      <color theme="6" tint="0.59999389629810485"/>
      <name val="Arial"/>
      <family val="2"/>
    </font>
    <font>
      <sz val="10"/>
      <color theme="0"/>
      <name val="Arial"/>
      <family val="2"/>
    </font>
    <font>
      <b/>
      <sz val="12"/>
      <color theme="0"/>
      <name val="Arial"/>
      <family val="2"/>
    </font>
    <font>
      <sz val="12"/>
      <color theme="6" tint="0.79998168889431442"/>
      <name val="Arial"/>
      <family val="2"/>
    </font>
    <font>
      <sz val="12"/>
      <color theme="0"/>
      <name val="Arial"/>
      <family val="2"/>
    </font>
    <font>
      <b/>
      <i/>
      <u/>
      <sz val="12"/>
      <name val="Arial"/>
      <family val="2"/>
    </font>
    <font>
      <sz val="10"/>
      <name val="Calibri"/>
      <family val="2"/>
    </font>
    <font>
      <sz val="11"/>
      <color rgb="FF9C0006"/>
      <name val="Calibri"/>
      <family val="2"/>
      <scheme val="minor"/>
    </font>
    <font>
      <b/>
      <sz val="11"/>
      <color rgb="FFFF0000"/>
      <name val="Arial"/>
      <family val="2"/>
    </font>
    <font>
      <sz val="10"/>
      <color rgb="FFFF0000"/>
      <name val="Arial"/>
      <family val="2"/>
    </font>
    <font>
      <sz val="12"/>
      <color rgb="FF7030A0"/>
      <name val="Arial"/>
      <family val="2"/>
    </font>
    <font>
      <sz val="10"/>
      <color rgb="FF003300"/>
      <name val="Arial"/>
      <family val="2"/>
    </font>
    <font>
      <sz val="12"/>
      <color rgb="FF003300"/>
      <name val="Arial"/>
      <family val="2"/>
    </font>
    <font>
      <sz val="11"/>
      <color rgb="FF003300"/>
      <name val="Calibri"/>
      <family val="2"/>
      <scheme val="minor"/>
    </font>
    <font>
      <sz val="10"/>
      <color rgb="FF003300"/>
      <name val="Calibri"/>
      <family val="2"/>
      <scheme val="minor"/>
    </font>
    <font>
      <sz val="11"/>
      <color theme="7" tint="-0.249977111117893"/>
      <name val="Arial"/>
      <family val="2"/>
    </font>
    <font>
      <sz val="11"/>
      <color theme="7" tint="-0.249977111117893"/>
      <name val="Calibri"/>
      <family val="2"/>
      <scheme val="minor"/>
    </font>
    <font>
      <sz val="10"/>
      <color theme="7" tint="-0.249977111117893"/>
      <name val="Arial"/>
      <family val="2"/>
    </font>
    <font>
      <sz val="10"/>
      <color theme="7" tint="-0.249977111117893"/>
      <name val="Calibri"/>
      <family val="2"/>
      <scheme val="minor"/>
    </font>
    <font>
      <sz val="12"/>
      <name val="Calibri"/>
      <family val="2"/>
    </font>
    <font>
      <sz val="9.6"/>
      <name val="Arial"/>
      <family val="2"/>
    </font>
    <font>
      <sz val="10"/>
      <color theme="1"/>
      <name val="Arial"/>
      <family val="2"/>
    </font>
    <font>
      <sz val="10"/>
      <color rgb="FFFF0000"/>
      <name val="Calibri"/>
      <family val="2"/>
      <scheme val="minor"/>
    </font>
    <font>
      <vertAlign val="superscript"/>
      <sz val="10"/>
      <color rgb="FFFF0000"/>
      <name val="Arial"/>
      <family val="2"/>
    </font>
    <font>
      <sz val="12"/>
      <color rgb="FF9C0006"/>
      <name val="Calibri"/>
      <family val="2"/>
      <scheme val="minor"/>
    </font>
    <font>
      <b/>
      <sz val="11"/>
      <color theme="1"/>
      <name val="Calibri"/>
      <family val="2"/>
      <scheme val="minor"/>
    </font>
    <font>
      <sz val="14"/>
      <name val="Arial"/>
      <family val="2"/>
    </font>
    <font>
      <b/>
      <sz val="12"/>
      <name val="Calibri"/>
      <family val="2"/>
      <scheme val="minor"/>
    </font>
    <font>
      <b/>
      <sz val="12"/>
      <color rgb="FF002060"/>
      <name val="Calibri"/>
      <family val="2"/>
      <scheme val="minor"/>
    </font>
    <font>
      <b/>
      <sz val="12"/>
      <color rgb="FFFF0000"/>
      <name val="Calibri"/>
      <family val="2"/>
      <scheme val="minor"/>
    </font>
    <font>
      <b/>
      <i/>
      <u/>
      <sz val="12"/>
      <color rgb="FFFF0000"/>
      <name val="Calibri"/>
      <family val="2"/>
      <scheme val="minor"/>
    </font>
    <font>
      <b/>
      <sz val="12"/>
      <color theme="1"/>
      <name val="Calibri"/>
      <family val="2"/>
      <scheme val="minor"/>
    </font>
    <font>
      <vertAlign val="superscript"/>
      <sz val="11"/>
      <name val="Calibri"/>
      <family val="2"/>
      <scheme val="minor"/>
    </font>
    <font>
      <sz val="12"/>
      <color theme="1"/>
      <name val="Calibri"/>
      <family val="2"/>
      <scheme val="minor"/>
    </font>
    <font>
      <sz val="12"/>
      <color indexed="8"/>
      <name val="Calibri"/>
      <family val="2"/>
      <scheme val="minor"/>
    </font>
    <font>
      <sz val="12"/>
      <color rgb="FFFF0000"/>
      <name val="Arial"/>
      <family val="2"/>
    </font>
    <font>
      <sz val="11"/>
      <color theme="0"/>
      <name val="Calibri"/>
      <family val="2"/>
      <scheme val="minor"/>
    </font>
    <font>
      <b/>
      <i/>
      <sz val="11"/>
      <name val="Calibri"/>
      <family val="2"/>
      <scheme val="minor"/>
    </font>
    <font>
      <i/>
      <sz val="11"/>
      <color theme="1"/>
      <name val="Calibri"/>
      <family val="2"/>
      <scheme val="minor"/>
    </font>
  </fonts>
  <fills count="41">
    <fill>
      <patternFill patternType="none"/>
    </fill>
    <fill>
      <patternFill patternType="gray125"/>
    </fill>
    <fill>
      <patternFill patternType="solid">
        <fgColor rgb="FFFFFFCC"/>
      </patternFill>
    </fill>
    <fill>
      <patternFill patternType="solid">
        <fgColor rgb="FF92D050"/>
        <bgColor rgb="FF000000"/>
      </patternFill>
    </fill>
    <fill>
      <patternFill patternType="solid">
        <fgColor theme="6" tint="0.59999389629810485"/>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22"/>
        <bgColor indexed="64"/>
      </patternFill>
    </fill>
    <fill>
      <patternFill patternType="solid">
        <fgColor rgb="FF969696"/>
        <bgColor rgb="FF00000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rgb="FF000000"/>
      </patternFill>
    </fill>
    <fill>
      <patternFill patternType="solid">
        <fgColor theme="0"/>
        <bgColor indexed="64"/>
      </patternFill>
    </fill>
    <fill>
      <patternFill patternType="solid">
        <fgColor indexed="27"/>
      </patternFill>
    </fill>
    <fill>
      <patternFill patternType="solid">
        <fgColor indexed="45"/>
      </patternFill>
    </fill>
    <fill>
      <patternFill patternType="solid">
        <fgColor indexed="47"/>
      </patternFill>
    </fill>
    <fill>
      <patternFill patternType="solid">
        <fgColor indexed="9"/>
      </patternFill>
    </fill>
    <fill>
      <patternFill patternType="solid">
        <fgColor indexed="22"/>
      </patternFill>
    </fill>
    <fill>
      <patternFill patternType="solid">
        <fgColor indexed="44"/>
      </patternFill>
    </fill>
    <fill>
      <patternFill patternType="solid">
        <fgColor indexed="25"/>
      </patternFill>
    </fill>
    <fill>
      <patternFill patternType="solid">
        <fgColor indexed="49"/>
      </patternFill>
    </fill>
    <fill>
      <patternFill patternType="solid">
        <fgColor rgb="FFFFFF00"/>
        <bgColor indexed="64"/>
      </patternFill>
    </fill>
    <fill>
      <patternFill patternType="solid">
        <fgColor indexed="26"/>
        <bgColor indexed="64"/>
      </patternFill>
    </fill>
    <fill>
      <patternFill patternType="solid">
        <fgColor indexed="55"/>
        <bgColor indexed="64"/>
      </patternFill>
    </fill>
    <fill>
      <patternFill patternType="solid">
        <fgColor rgb="FF99FFCC"/>
        <bgColor indexed="64"/>
      </patternFill>
    </fill>
    <fill>
      <patternFill patternType="solid">
        <fgColor rgb="FFFF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rgb="FF000000"/>
      </patternFill>
    </fill>
    <fill>
      <patternFill patternType="solid">
        <fgColor rgb="FFFFC7CE"/>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C000"/>
        <bgColor indexed="64"/>
      </patternFill>
    </fill>
    <fill>
      <patternFill patternType="solid">
        <fgColor theme="6" tint="0.39994506668294322"/>
        <bgColor indexed="64"/>
      </patternFill>
    </fill>
  </fills>
  <borders count="99">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diagonal/>
    </border>
    <border>
      <left style="thin">
        <color indexed="64"/>
      </left>
      <right style="thin">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auto="1"/>
      </left>
      <right/>
      <top style="thin">
        <color rgb="FF000000"/>
      </top>
      <bottom style="thin">
        <color rgb="FF000000"/>
      </bottom>
      <diagonal/>
    </border>
    <border>
      <left style="thin">
        <color auto="1"/>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top style="medium">
        <color indexed="64"/>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rgb="FF000000"/>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medium">
        <color indexed="64"/>
      </right>
      <top style="thin">
        <color rgb="FF000000"/>
      </top>
      <bottom style="thin">
        <color auto="1"/>
      </bottom>
      <diagonal/>
    </border>
    <border>
      <left/>
      <right style="medium">
        <color indexed="64"/>
      </right>
      <top style="thin">
        <color auto="1"/>
      </top>
      <bottom style="thin">
        <color rgb="FF000000"/>
      </bottom>
      <diagonal/>
    </border>
    <border>
      <left style="thin">
        <color auto="1"/>
      </left>
      <right style="thin">
        <color auto="1"/>
      </right>
      <top/>
      <bottom/>
      <diagonal/>
    </border>
    <border>
      <left/>
      <right style="thin">
        <color indexed="64"/>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s>
  <cellStyleXfs count="330">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2" fillId="0" borderId="0"/>
    <xf numFmtId="0" fontId="2" fillId="0" borderId="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5"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4" fillId="0" borderId="0" applyNumberFormat="0" applyFill="0" applyBorder="0" applyAlignment="0" applyProtection="0">
      <alignment vertical="top"/>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8" fontId="2" fillId="0" borderId="0" applyFont="0" applyFill="0" applyBorder="0" applyAlignment="0" applyProtection="0"/>
    <xf numFmtId="170" fontId="2" fillId="0" borderId="0" applyFont="0" applyFill="0" applyBorder="0" applyAlignment="0" applyProtection="0"/>
    <xf numFmtId="171" fontId="1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8" fontId="2" fillId="0" borderId="0" applyFont="0" applyFill="0" applyBorder="0" applyAlignment="0" applyProtection="0"/>
    <xf numFmtId="169" fontId="1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12" fillId="0" borderId="0" applyFont="0" applyFill="0" applyBorder="0" applyAlignment="0" applyProtection="0"/>
    <xf numFmtId="172" fontId="2" fillId="0" borderId="0" applyFont="0" applyFill="0" applyBorder="0" applyAlignment="0" applyProtection="0"/>
    <xf numFmtId="8" fontId="2" fillId="0" borderId="0" applyFont="0" applyFill="0" applyBorder="0" applyAlignment="0" applyProtection="0"/>
    <xf numFmtId="170"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0" fontId="15"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5" fillId="0" borderId="0"/>
    <xf numFmtId="0" fontId="1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 fillId="0" borderId="0"/>
    <xf numFmtId="0" fontId="11" fillId="0" borderId="0"/>
    <xf numFmtId="0" fontId="2" fillId="0" borderId="0"/>
    <xf numFmtId="0" fontId="11" fillId="0" borderId="0"/>
    <xf numFmtId="0" fontId="2" fillId="0" borderId="0"/>
    <xf numFmtId="0" fontId="2" fillId="0" borderId="0"/>
    <xf numFmtId="0" fontId="2" fillId="0" borderId="0"/>
    <xf numFmtId="0" fontId="1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4" fontId="1" fillId="0" borderId="0" applyFont="0" applyFill="0" applyBorder="0" applyAlignment="0" applyProtection="0"/>
    <xf numFmtId="0" fontId="2" fillId="0" borderId="0"/>
    <xf numFmtId="43" fontId="1" fillId="0" borderId="0" applyFont="0" applyFill="0" applyBorder="0" applyAlignment="0" applyProtection="0"/>
    <xf numFmtId="0" fontId="2" fillId="0" borderId="0"/>
    <xf numFmtId="0" fontId="1" fillId="0" borderId="0"/>
    <xf numFmtId="0" fontId="43" fillId="30" borderId="0" applyNumberFormat="0" applyBorder="0" applyAlignment="0" applyProtection="0"/>
    <xf numFmtId="0" fontId="2" fillId="0" borderId="0"/>
  </cellStyleXfs>
  <cellXfs count="2027">
    <xf numFmtId="0" fontId="0" fillId="0" borderId="0" xfId="0"/>
    <xf numFmtId="0" fontId="3" fillId="0" borderId="0" xfId="2" applyFont="1" applyProtection="1"/>
    <xf numFmtId="0" fontId="3" fillId="0" borderId="0" xfId="2" applyFont="1" applyAlignment="1" applyProtection="1">
      <alignment horizontal="center"/>
    </xf>
    <xf numFmtId="0" fontId="4" fillId="0" borderId="2" xfId="2" applyFont="1" applyBorder="1" applyAlignment="1" applyProtection="1">
      <alignment vertical="center" wrapText="1"/>
    </xf>
    <xf numFmtId="0" fontId="5" fillId="0" borderId="2" xfId="2" quotePrefix="1" applyFont="1" applyBorder="1" applyAlignment="1" applyProtection="1">
      <alignment horizontal="left" vertical="center" wrapText="1"/>
    </xf>
    <xf numFmtId="0" fontId="3" fillId="0" borderId="0" xfId="2" applyFont="1" applyProtection="1">
      <protection locked="0"/>
    </xf>
    <xf numFmtId="0" fontId="3" fillId="0" borderId="0" xfId="2" applyFont="1" applyAlignment="1" applyProtection="1">
      <alignment horizontal="center"/>
      <protection locked="0"/>
    </xf>
    <xf numFmtId="0" fontId="3" fillId="0" borderId="0" xfId="2" applyFont="1" applyBorder="1" applyAlignment="1" applyProtection="1">
      <alignment vertical="center" wrapText="1"/>
      <protection locked="0"/>
    </xf>
    <xf numFmtId="0" fontId="3" fillId="0" borderId="0" xfId="2" applyFont="1" applyBorder="1" applyAlignment="1" applyProtection="1">
      <alignment horizontal="center" vertical="center" wrapText="1"/>
      <protection locked="0"/>
    </xf>
    <xf numFmtId="0" fontId="4" fillId="3" borderId="6" xfId="2" quotePrefix="1" applyFont="1" applyFill="1" applyBorder="1" applyAlignment="1" applyProtection="1">
      <alignment horizontal="left" vertical="center" wrapText="1"/>
      <protection locked="0"/>
    </xf>
    <xf numFmtId="9" fontId="3" fillId="3" borderId="9" xfId="3" applyFont="1" applyFill="1" applyBorder="1" applyAlignment="1" applyProtection="1">
      <alignment horizontal="center" vertical="center"/>
      <protection locked="0"/>
    </xf>
    <xf numFmtId="0" fontId="4" fillId="4" borderId="2" xfId="2" quotePrefix="1" applyFont="1" applyFill="1" applyBorder="1" applyAlignment="1" applyProtection="1">
      <alignment horizontal="left" vertical="center" wrapText="1"/>
      <protection locked="0"/>
    </xf>
    <xf numFmtId="9" fontId="3" fillId="4" borderId="2" xfId="3" applyFont="1" applyFill="1" applyBorder="1" applyAlignment="1" applyProtection="1">
      <alignment horizontal="center" vertical="center"/>
      <protection locked="0"/>
    </xf>
    <xf numFmtId="0" fontId="4" fillId="0" borderId="2" xfId="2" quotePrefix="1" applyFont="1" applyFill="1" applyBorder="1" applyAlignment="1" applyProtection="1">
      <alignment horizontal="left" vertical="center" wrapText="1"/>
      <protection locked="0"/>
    </xf>
    <xf numFmtId="0" fontId="3" fillId="0" borderId="2" xfId="2" applyFont="1" applyFill="1" applyBorder="1" applyAlignment="1" applyProtection="1">
      <protection locked="0"/>
    </xf>
    <xf numFmtId="0" fontId="7" fillId="0" borderId="0" xfId="2" quotePrefix="1" applyFont="1" applyFill="1" applyBorder="1" applyAlignment="1" applyProtection="1">
      <alignment horizontal="left" vertical="center" wrapText="1"/>
      <protection locked="0"/>
    </xf>
    <xf numFmtId="0" fontId="3" fillId="0" borderId="0" xfId="2" applyFont="1" applyFill="1" applyBorder="1" applyAlignment="1" applyProtection="1">
      <alignment horizontal="center"/>
      <protection locked="0"/>
    </xf>
    <xf numFmtId="0" fontId="4" fillId="0" borderId="0" xfId="2" applyFont="1" applyFill="1" applyBorder="1" applyAlignment="1" applyProtection="1">
      <alignment horizontal="center" vertical="center" wrapText="1"/>
      <protection locked="0"/>
    </xf>
    <xf numFmtId="0" fontId="4" fillId="5" borderId="0" xfId="2" applyFont="1" applyFill="1" applyBorder="1" applyAlignment="1" applyProtection="1">
      <alignment horizontal="left" vertical="center" wrapText="1"/>
      <protection locked="0"/>
    </xf>
    <xf numFmtId="0" fontId="3" fillId="0" borderId="0" xfId="2" applyFont="1" applyBorder="1" applyProtection="1">
      <protection locked="0"/>
    </xf>
    <xf numFmtId="0" fontId="8" fillId="0" borderId="0" xfId="2" quotePrefix="1" applyFont="1" applyBorder="1" applyProtection="1">
      <protection locked="0"/>
    </xf>
    <xf numFmtId="0" fontId="0" fillId="0" borderId="0" xfId="0" applyBorder="1"/>
    <xf numFmtId="0" fontId="2" fillId="0" borderId="14" xfId="2" applyFont="1" applyBorder="1" applyAlignment="1" applyProtection="1">
      <alignment vertical="center" wrapText="1"/>
      <protection locked="0"/>
    </xf>
    <xf numFmtId="0" fontId="3" fillId="0" borderId="15" xfId="2" applyFont="1" applyBorder="1" applyProtection="1">
      <protection locked="0"/>
    </xf>
    <xf numFmtId="0" fontId="3" fillId="0" borderId="0" xfId="2" applyFont="1" applyBorder="1" applyAlignment="1" applyProtection="1">
      <alignment horizontal="center"/>
      <protection locked="0"/>
    </xf>
    <xf numFmtId="0" fontId="4" fillId="7" borderId="22" xfId="2" applyFont="1" applyFill="1" applyBorder="1" applyAlignment="1" applyProtection="1">
      <alignment horizontal="center" vertical="center" wrapText="1"/>
      <protection locked="0"/>
    </xf>
    <xf numFmtId="0" fontId="0" fillId="0" borderId="0" xfId="0" applyAlignment="1">
      <alignment horizontal="center"/>
    </xf>
    <xf numFmtId="0" fontId="3" fillId="0" borderId="2" xfId="0" applyFont="1" applyBorder="1" applyAlignment="1" applyProtection="1">
      <alignment vertical="center" wrapText="1"/>
      <protection locked="0"/>
    </xf>
    <xf numFmtId="0" fontId="3" fillId="0" borderId="2" xfId="0" applyFont="1" applyBorder="1" applyAlignment="1" applyProtection="1">
      <alignment horizontal="left" vertical="center" wrapText="1"/>
      <protection locked="0"/>
    </xf>
    <xf numFmtId="9" fontId="3" fillId="0" borderId="2" xfId="2" applyNumberFormat="1" applyFont="1" applyFill="1" applyBorder="1" applyAlignment="1" applyProtection="1">
      <alignment horizontal="center" vertical="center" wrapText="1"/>
      <protection locked="0"/>
    </xf>
    <xf numFmtId="0" fontId="0" fillId="0" borderId="0" xfId="0" applyFont="1" applyAlignment="1"/>
    <xf numFmtId="0" fontId="3" fillId="0" borderId="27" xfId="2" applyFont="1" applyBorder="1" applyProtection="1">
      <protection locked="0"/>
    </xf>
    <xf numFmtId="0" fontId="3" fillId="0" borderId="15" xfId="2" applyFont="1" applyBorder="1" applyAlignment="1" applyProtection="1">
      <alignment horizontal="center"/>
      <protection locked="0"/>
    </xf>
    <xf numFmtId="0" fontId="4" fillId="0" borderId="2" xfId="5" applyFont="1" applyFill="1" applyBorder="1" applyAlignment="1" applyProtection="1">
      <alignment horizontal="center" vertical="center" wrapText="1"/>
      <protection locked="0"/>
    </xf>
    <xf numFmtId="0" fontId="3" fillId="0" borderId="2" xfId="5"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protection locked="0"/>
    </xf>
    <xf numFmtId="0" fontId="4" fillId="9" borderId="6" xfId="0" applyFont="1" applyFill="1" applyBorder="1" applyAlignment="1" applyProtection="1">
      <alignment horizontal="left" vertical="center" wrapText="1"/>
      <protection locked="0"/>
    </xf>
    <xf numFmtId="0" fontId="4" fillId="9" borderId="6" xfId="0" applyFont="1" applyFill="1" applyBorder="1" applyAlignment="1" applyProtection="1">
      <alignment horizontal="center" vertical="center" wrapText="1"/>
      <protection locked="0"/>
    </xf>
    <xf numFmtId="0" fontId="4" fillId="10" borderId="6" xfId="6" applyFont="1" applyFill="1" applyBorder="1" applyAlignment="1" applyProtection="1">
      <alignment horizontal="center" vertical="center" wrapText="1"/>
      <protection locked="0"/>
    </xf>
    <xf numFmtId="9" fontId="4" fillId="10" borderId="6" xfId="6" applyNumberFormat="1" applyFont="1" applyFill="1" applyBorder="1" applyAlignment="1" applyProtection="1">
      <alignment horizontal="center" vertical="center" wrapText="1"/>
      <protection locked="0"/>
    </xf>
    <xf numFmtId="0" fontId="3" fillId="11" borderId="6" xfId="6" applyFont="1" applyFill="1" applyBorder="1" applyAlignment="1" applyProtection="1">
      <alignment horizontal="center" vertical="center" wrapText="1"/>
      <protection locked="0"/>
    </xf>
    <xf numFmtId="0" fontId="7" fillId="11" borderId="6" xfId="6" applyFont="1" applyFill="1" applyBorder="1" applyAlignment="1" applyProtection="1">
      <alignment horizontal="center" vertical="center" wrapText="1"/>
      <protection locked="0"/>
    </xf>
    <xf numFmtId="9" fontId="3" fillId="11" borderId="6" xfId="6" applyNumberFormat="1" applyFont="1" applyFill="1" applyBorder="1" applyAlignment="1" applyProtection="1">
      <alignment horizontal="center" vertical="center" wrapText="1"/>
      <protection locked="0"/>
    </xf>
    <xf numFmtId="9" fontId="7" fillId="11" borderId="6" xfId="6" applyNumberFormat="1" applyFont="1" applyFill="1" applyBorder="1" applyAlignment="1" applyProtection="1">
      <alignment horizontal="center" vertical="center" wrapText="1"/>
      <protection locked="0"/>
    </xf>
    <xf numFmtId="0" fontId="0" fillId="0" borderId="15" xfId="0" applyBorder="1"/>
    <xf numFmtId="0" fontId="0" fillId="0" borderId="27" xfId="0" applyBorder="1"/>
    <xf numFmtId="0" fontId="4" fillId="0" borderId="22"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7" borderId="2" xfId="2"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9" fontId="4" fillId="0" borderId="2" xfId="0" applyNumberFormat="1" applyFont="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4" fillId="13" borderId="2" xfId="5" applyFont="1" applyFill="1" applyBorder="1" applyAlignment="1" applyProtection="1">
      <alignment horizontal="center" vertical="center" wrapText="1"/>
      <protection locked="0"/>
    </xf>
    <xf numFmtId="0" fontId="3" fillId="13" borderId="2" xfId="5" applyFont="1" applyFill="1" applyBorder="1" applyAlignment="1" applyProtection="1">
      <alignment horizontal="center" vertical="center" wrapText="1"/>
      <protection locked="0"/>
    </xf>
    <xf numFmtId="9" fontId="0" fillId="0" borderId="0" xfId="0" applyNumberFormat="1"/>
    <xf numFmtId="0" fontId="2" fillId="0" borderId="14" xfId="2" applyFont="1" applyBorder="1" applyAlignment="1" applyProtection="1">
      <alignment horizontal="center" vertical="center" wrapText="1"/>
      <protection locked="0"/>
    </xf>
    <xf numFmtId="0" fontId="4" fillId="13" borderId="22" xfId="5" applyFont="1" applyFill="1" applyBorder="1" applyAlignment="1" applyProtection="1">
      <alignment horizontal="center" vertical="center" wrapText="1"/>
      <protection locked="0"/>
    </xf>
    <xf numFmtId="9" fontId="4" fillId="10" borderId="6" xfId="1" applyFont="1" applyFill="1" applyBorder="1" applyAlignment="1" applyProtection="1">
      <alignment horizontal="center" vertical="center" wrapText="1"/>
      <protection locked="0"/>
    </xf>
    <xf numFmtId="9" fontId="3" fillId="11" borderId="6" xfId="1" applyFont="1" applyFill="1" applyBorder="1" applyAlignment="1" applyProtection="1">
      <alignment horizontal="center" vertical="center" wrapText="1"/>
      <protection locked="0"/>
    </xf>
    <xf numFmtId="9" fontId="7" fillId="11" borderId="6" xfId="1" applyFont="1" applyFill="1" applyBorder="1" applyAlignment="1" applyProtection="1">
      <alignment horizontal="center" vertical="center" wrapText="1"/>
      <protection locked="0"/>
    </xf>
    <xf numFmtId="9" fontId="0" fillId="0" borderId="0" xfId="0" applyNumberFormat="1" applyBorder="1"/>
    <xf numFmtId="0" fontId="2" fillId="0" borderId="14" xfId="2" applyFont="1" applyBorder="1" applyAlignment="1" applyProtection="1">
      <alignment horizontal="center" wrapText="1"/>
      <protection locked="0"/>
    </xf>
    <xf numFmtId="0" fontId="2" fillId="0" borderId="14" xfId="2" applyFont="1" applyBorder="1" applyAlignment="1" applyProtection="1">
      <alignment wrapText="1"/>
      <protection locked="0"/>
    </xf>
    <xf numFmtId="0" fontId="4" fillId="13" borderId="14" xfId="5" applyFont="1" applyFill="1" applyBorder="1" applyAlignment="1" applyProtection="1">
      <alignment horizontal="center" vertical="center" wrapText="1"/>
      <protection locked="0"/>
    </xf>
    <xf numFmtId="0" fontId="3" fillId="13" borderId="14" xfId="5" applyFont="1" applyFill="1" applyBorder="1" applyAlignment="1" applyProtection="1">
      <alignment horizontal="center" vertical="center" wrapText="1"/>
      <protection locked="0"/>
    </xf>
    <xf numFmtId="0" fontId="4" fillId="7" borderId="14" xfId="2" applyFont="1" applyFill="1" applyBorder="1" applyAlignment="1" applyProtection="1">
      <alignment horizontal="center" vertical="center" wrapText="1"/>
      <protection locked="0"/>
    </xf>
    <xf numFmtId="9" fontId="0" fillId="0" borderId="0" xfId="0" applyNumberFormat="1" applyFill="1"/>
    <xf numFmtId="0" fontId="0" fillId="0" borderId="0" xfId="0" applyFill="1"/>
    <xf numFmtId="9" fontId="0" fillId="0" borderId="0" xfId="0" applyNumberFormat="1" applyFill="1" applyBorder="1"/>
    <xf numFmtId="0" fontId="16" fillId="0" borderId="0" xfId="2" applyFont="1" applyProtection="1"/>
    <xf numFmtId="0" fontId="16" fillId="0" borderId="0" xfId="2" applyFont="1" applyAlignment="1" applyProtection="1">
      <alignment horizontal="center"/>
    </xf>
    <xf numFmtId="0" fontId="1" fillId="0" borderId="0" xfId="0" applyFont="1"/>
    <xf numFmtId="0" fontId="17" fillId="0" borderId="2" xfId="2" applyFont="1" applyBorder="1" applyAlignment="1" applyProtection="1">
      <alignment vertical="center" wrapText="1"/>
    </xf>
    <xf numFmtId="0" fontId="18" fillId="0" borderId="2" xfId="2" quotePrefix="1" applyFont="1" applyBorder="1" applyAlignment="1" applyProtection="1">
      <alignment horizontal="left" vertical="center" wrapText="1"/>
    </xf>
    <xf numFmtId="0" fontId="16" fillId="0" borderId="0" xfId="2" applyFont="1" applyProtection="1">
      <protection locked="0"/>
    </xf>
    <xf numFmtId="0" fontId="16" fillId="0" borderId="0" xfId="2" applyFont="1" applyAlignment="1" applyProtection="1">
      <alignment horizontal="center"/>
      <protection locked="0"/>
    </xf>
    <xf numFmtId="0" fontId="16" fillId="0" borderId="0" xfId="2" applyFont="1" applyBorder="1" applyAlignment="1" applyProtection="1">
      <alignment vertical="center" wrapText="1"/>
      <protection locked="0"/>
    </xf>
    <xf numFmtId="0" fontId="16" fillId="0" borderId="0" xfId="2" applyFont="1" applyBorder="1" applyAlignment="1" applyProtection="1">
      <alignment horizontal="center" vertical="center" wrapText="1"/>
      <protection locked="0"/>
    </xf>
    <xf numFmtId="0" fontId="17" fillId="3" borderId="6" xfId="2" quotePrefix="1" applyFont="1" applyFill="1" applyBorder="1" applyAlignment="1" applyProtection="1">
      <alignment horizontal="left" vertical="center" wrapText="1"/>
      <protection locked="0"/>
    </xf>
    <xf numFmtId="9" fontId="16" fillId="3" borderId="9" xfId="3" applyFont="1" applyFill="1" applyBorder="1" applyAlignment="1" applyProtection="1">
      <alignment horizontal="center" vertical="center"/>
      <protection locked="0"/>
    </xf>
    <xf numFmtId="0" fontId="17" fillId="4" borderId="2" xfId="2" quotePrefix="1" applyFont="1" applyFill="1" applyBorder="1" applyAlignment="1" applyProtection="1">
      <alignment horizontal="left" vertical="center" wrapText="1"/>
      <protection locked="0"/>
    </xf>
    <xf numFmtId="9" fontId="16" fillId="4" borderId="2" xfId="3" applyFont="1" applyFill="1" applyBorder="1" applyAlignment="1" applyProtection="1">
      <alignment horizontal="center" vertical="center"/>
      <protection locked="0"/>
    </xf>
    <xf numFmtId="0" fontId="17" fillId="0" borderId="2" xfId="2" quotePrefix="1" applyFont="1" applyFill="1" applyBorder="1" applyAlignment="1" applyProtection="1">
      <alignment horizontal="left" vertical="center" wrapText="1"/>
      <protection locked="0"/>
    </xf>
    <xf numFmtId="0" fontId="16" fillId="0" borderId="2" xfId="2" applyFont="1" applyFill="1" applyBorder="1" applyAlignment="1" applyProtection="1">
      <protection locked="0"/>
    </xf>
    <xf numFmtId="0" fontId="19" fillId="0" borderId="0" xfId="2" quotePrefix="1" applyFont="1" applyFill="1" applyBorder="1" applyAlignment="1" applyProtection="1">
      <alignment horizontal="left" vertical="center" wrapText="1"/>
      <protection locked="0"/>
    </xf>
    <xf numFmtId="0" fontId="16" fillId="0" borderId="0" xfId="2" applyFont="1" applyFill="1" applyBorder="1" applyAlignment="1" applyProtection="1">
      <alignment horizontal="center"/>
      <protection locked="0"/>
    </xf>
    <xf numFmtId="0" fontId="17" fillId="0" borderId="0" xfId="2" applyFont="1" applyFill="1" applyBorder="1" applyAlignment="1" applyProtection="1">
      <alignment horizontal="center" vertical="center" wrapText="1"/>
      <protection locked="0"/>
    </xf>
    <xf numFmtId="0" fontId="17" fillId="5" borderId="0" xfId="2" applyFont="1" applyFill="1" applyBorder="1" applyAlignment="1" applyProtection="1">
      <alignment horizontal="left" vertical="center" wrapText="1"/>
      <protection locked="0"/>
    </xf>
    <xf numFmtId="0" fontId="16" fillId="0" borderId="0" xfId="2" applyFont="1" applyBorder="1" applyProtection="1">
      <protection locked="0"/>
    </xf>
    <xf numFmtId="0" fontId="20" fillId="0" borderId="0" xfId="2" quotePrefix="1" applyFont="1" applyBorder="1" applyProtection="1">
      <protection locked="0"/>
    </xf>
    <xf numFmtId="0" fontId="1" fillId="0" borderId="0" xfId="0" applyFont="1" applyBorder="1"/>
    <xf numFmtId="9" fontId="16" fillId="0" borderId="2" xfId="2" applyNumberFormat="1" applyFont="1" applyBorder="1" applyAlignment="1" applyProtection="1">
      <alignment vertical="center" wrapText="1"/>
      <protection locked="0"/>
    </xf>
    <xf numFmtId="9" fontId="16" fillId="0" borderId="14" xfId="2" applyNumberFormat="1" applyFont="1" applyBorder="1" applyAlignment="1" applyProtection="1">
      <alignment vertical="center" wrapText="1"/>
      <protection locked="0"/>
    </xf>
    <xf numFmtId="0" fontId="16" fillId="0" borderId="14" xfId="2" applyFont="1" applyBorder="1" applyAlignment="1" applyProtection="1">
      <alignment vertical="center" wrapText="1"/>
      <protection locked="0"/>
    </xf>
    <xf numFmtId="0" fontId="16" fillId="0" borderId="2" xfId="2" applyFont="1" applyBorder="1" applyAlignment="1" applyProtection="1">
      <alignment vertical="center" wrapText="1"/>
      <protection locked="0"/>
    </xf>
    <xf numFmtId="0" fontId="16" fillId="0" borderId="15" xfId="2" applyFont="1" applyBorder="1" applyProtection="1">
      <protection locked="0"/>
    </xf>
    <xf numFmtId="0" fontId="16" fillId="0" borderId="0" xfId="2" applyFont="1" applyBorder="1" applyAlignment="1" applyProtection="1">
      <alignment horizontal="center"/>
      <protection locked="0"/>
    </xf>
    <xf numFmtId="0" fontId="17" fillId="7" borderId="22" xfId="2" applyFont="1" applyFill="1" applyBorder="1" applyAlignment="1" applyProtection="1">
      <alignment horizontal="center" vertical="center" wrapText="1"/>
      <protection locked="0"/>
    </xf>
    <xf numFmtId="0" fontId="17" fillId="7" borderId="2" xfId="2" applyFont="1" applyFill="1" applyBorder="1" applyAlignment="1" applyProtection="1">
      <alignment horizontal="center" vertical="center" wrapText="1"/>
      <protection locked="0"/>
    </xf>
    <xf numFmtId="0" fontId="1" fillId="0" borderId="0" xfId="0" applyFont="1" applyAlignment="1">
      <alignment horizontal="center"/>
    </xf>
    <xf numFmtId="0" fontId="17" fillId="0" borderId="22" xfId="2" applyFont="1" applyFill="1" applyBorder="1" applyAlignment="1" applyProtection="1">
      <alignment vertical="center" wrapText="1"/>
      <protection locked="0"/>
    </xf>
    <xf numFmtId="9" fontId="17" fillId="0" borderId="3" xfId="2" applyNumberFormat="1" applyFont="1" applyBorder="1" applyAlignment="1" applyProtection="1">
      <alignment horizontal="center" vertical="center" wrapText="1"/>
      <protection locked="0"/>
    </xf>
    <xf numFmtId="0" fontId="16" fillId="0" borderId="2" xfId="2" applyFont="1" applyFill="1" applyBorder="1" applyAlignment="1" applyProtection="1">
      <alignment horizontal="center" vertical="center" wrapText="1"/>
      <protection locked="0"/>
    </xf>
    <xf numFmtId="0" fontId="16" fillId="0" borderId="27" xfId="2" applyFont="1" applyBorder="1" applyProtection="1">
      <protection locked="0"/>
    </xf>
    <xf numFmtId="0" fontId="16" fillId="0" borderId="15" xfId="2" applyFont="1" applyBorder="1" applyAlignment="1" applyProtection="1">
      <alignment horizontal="center"/>
      <protection locked="0"/>
    </xf>
    <xf numFmtId="0" fontId="17" fillId="0" borderId="2" xfId="5" applyFont="1" applyFill="1" applyBorder="1" applyAlignment="1" applyProtection="1">
      <alignment horizontal="center" vertical="center" wrapText="1"/>
      <protection locked="0"/>
    </xf>
    <xf numFmtId="0" fontId="16" fillId="0" borderId="2" xfId="5" applyFont="1" applyFill="1" applyBorder="1" applyAlignment="1" applyProtection="1">
      <alignment horizontal="center" vertical="center" wrapText="1"/>
      <protection locked="0"/>
    </xf>
    <xf numFmtId="0" fontId="17" fillId="9" borderId="7" xfId="0" applyFont="1" applyFill="1" applyBorder="1" applyAlignment="1" applyProtection="1">
      <alignment horizontal="center" vertical="center"/>
      <protection locked="0"/>
    </xf>
    <xf numFmtId="0" fontId="17" fillId="9" borderId="6" xfId="0" applyFont="1" applyFill="1" applyBorder="1" applyAlignment="1" applyProtection="1">
      <alignment horizontal="left" vertical="center" wrapText="1"/>
      <protection locked="0"/>
    </xf>
    <xf numFmtId="0" fontId="17" fillId="9" borderId="6" xfId="0" applyFont="1" applyFill="1" applyBorder="1" applyAlignment="1" applyProtection="1">
      <alignment horizontal="center" vertical="center" wrapText="1"/>
      <protection locked="0"/>
    </xf>
    <xf numFmtId="0" fontId="17" fillId="10" borderId="6" xfId="6" applyFont="1" applyFill="1" applyBorder="1" applyAlignment="1" applyProtection="1">
      <alignment horizontal="center" vertical="center" wrapText="1"/>
      <protection locked="0"/>
    </xf>
    <xf numFmtId="0" fontId="16" fillId="11" borderId="6" xfId="6" applyFont="1" applyFill="1" applyBorder="1" applyAlignment="1" applyProtection="1">
      <alignment horizontal="center" vertical="center" wrapText="1"/>
      <protection locked="0"/>
    </xf>
    <xf numFmtId="0" fontId="19" fillId="11" borderId="6" xfId="6" applyFont="1" applyFill="1" applyBorder="1" applyAlignment="1" applyProtection="1">
      <alignment horizontal="center" vertical="center" wrapText="1"/>
      <protection locked="0"/>
    </xf>
    <xf numFmtId="0" fontId="1" fillId="0" borderId="15" xfId="0" applyFont="1" applyBorder="1"/>
    <xf numFmtId="0" fontId="1" fillId="0" borderId="27" xfId="0" applyFont="1" applyBorder="1"/>
    <xf numFmtId="0" fontId="17" fillId="0" borderId="22"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6" fillId="0" borderId="0" xfId="0" applyFont="1" applyBorder="1" applyAlignment="1" applyProtection="1">
      <alignment horizontal="center" vertical="center" wrapText="1"/>
      <protection locked="0"/>
    </xf>
    <xf numFmtId="0" fontId="17" fillId="6" borderId="2" xfId="2" applyFont="1" applyFill="1" applyBorder="1" applyAlignment="1">
      <alignment horizontal="center" vertical="center" wrapText="1"/>
    </xf>
    <xf numFmtId="0" fontId="17" fillId="7" borderId="2" xfId="2" applyFont="1" applyFill="1" applyBorder="1" applyAlignment="1" applyProtection="1">
      <alignment vertical="center" wrapText="1"/>
      <protection locked="0"/>
    </xf>
    <xf numFmtId="0" fontId="17" fillId="0" borderId="2" xfId="2" applyFont="1" applyBorder="1" applyAlignment="1" applyProtection="1">
      <alignment vertical="center" wrapText="1"/>
      <protection locked="0"/>
    </xf>
    <xf numFmtId="0" fontId="16" fillId="0" borderId="2" xfId="2" applyFont="1" applyBorder="1" applyAlignment="1" applyProtection="1">
      <alignment horizontal="center" vertical="center" wrapText="1"/>
      <protection locked="0"/>
    </xf>
    <xf numFmtId="0" fontId="16" fillId="0" borderId="2" xfId="2" applyFont="1" applyBorder="1" applyAlignment="1" applyProtection="1">
      <alignment horizontal="left" vertical="center" wrapText="1"/>
      <protection locked="0"/>
    </xf>
    <xf numFmtId="9" fontId="16" fillId="0" borderId="2" xfId="2" applyNumberFormat="1" applyFont="1" applyBorder="1" applyAlignment="1" applyProtection="1">
      <alignment horizontal="center" vertical="center" wrapText="1"/>
      <protection locked="0"/>
    </xf>
    <xf numFmtId="0" fontId="17" fillId="13" borderId="2" xfId="5" applyFont="1" applyFill="1" applyBorder="1" applyAlignment="1" applyProtection="1">
      <alignment horizontal="center" vertical="center" wrapText="1"/>
      <protection locked="0"/>
    </xf>
    <xf numFmtId="9" fontId="17" fillId="13" borderId="2" xfId="5" applyNumberFormat="1" applyFont="1" applyFill="1" applyBorder="1" applyAlignment="1" applyProtection="1">
      <alignment horizontal="center" vertical="center" wrapText="1"/>
      <protection locked="0"/>
    </xf>
    <xf numFmtId="0" fontId="16" fillId="13" borderId="2" xfId="5" applyFont="1" applyFill="1" applyBorder="1" applyAlignment="1" applyProtection="1">
      <alignment horizontal="center" vertical="center" wrapText="1"/>
      <protection locked="0"/>
    </xf>
    <xf numFmtId="9" fontId="17" fillId="10" borderId="6" xfId="6" applyNumberFormat="1" applyFont="1" applyFill="1" applyBorder="1" applyAlignment="1" applyProtection="1">
      <alignment horizontal="center" vertical="center" wrapText="1"/>
      <protection locked="0"/>
    </xf>
    <xf numFmtId="0" fontId="17" fillId="3" borderId="48" xfId="2" quotePrefix="1" applyFont="1" applyFill="1" applyBorder="1" applyAlignment="1" applyProtection="1">
      <alignment horizontal="left" vertical="center" wrapText="1"/>
      <protection locked="0"/>
    </xf>
    <xf numFmtId="9" fontId="16" fillId="3" borderId="53" xfId="3" applyFont="1" applyFill="1" applyBorder="1" applyAlignment="1" applyProtection="1">
      <alignment horizontal="center" vertical="center"/>
      <protection locked="0"/>
    </xf>
    <xf numFmtId="0" fontId="17" fillId="4" borderId="36" xfId="2" quotePrefix="1" applyFont="1" applyFill="1" applyBorder="1" applyAlignment="1" applyProtection="1">
      <alignment horizontal="left" vertical="center" wrapText="1"/>
      <protection locked="0"/>
    </xf>
    <xf numFmtId="9" fontId="16" fillId="4" borderId="55" xfId="3" applyFont="1" applyFill="1" applyBorder="1" applyAlignment="1" applyProtection="1">
      <alignment horizontal="center" vertical="center"/>
      <protection locked="0"/>
    </xf>
    <xf numFmtId="0" fontId="17" fillId="0" borderId="22" xfId="2" applyFont="1" applyBorder="1" applyAlignment="1" applyProtection="1">
      <alignment vertical="center" wrapText="1"/>
      <protection locked="0"/>
    </xf>
    <xf numFmtId="0" fontId="17" fillId="7" borderId="14" xfId="2" applyFont="1" applyFill="1" applyBorder="1" applyAlignment="1" applyProtection="1">
      <alignment horizontal="center" vertical="center" wrapText="1"/>
      <protection locked="0"/>
    </xf>
    <xf numFmtId="0" fontId="17" fillId="13" borderId="22" xfId="5" applyFont="1" applyFill="1" applyBorder="1" applyAlignment="1" applyProtection="1">
      <alignment horizontal="center" vertical="center" wrapText="1"/>
      <protection locked="0"/>
    </xf>
    <xf numFmtId="0" fontId="17" fillId="13" borderId="14" xfId="5" applyFont="1" applyFill="1" applyBorder="1" applyAlignment="1" applyProtection="1">
      <alignment horizontal="center" vertical="center" wrapText="1"/>
      <protection locked="0"/>
    </xf>
    <xf numFmtId="0" fontId="16" fillId="13" borderId="14" xfId="5" applyFont="1" applyFill="1" applyBorder="1" applyAlignment="1" applyProtection="1">
      <alignment horizontal="center" vertical="center" wrapText="1"/>
      <protection locked="0"/>
    </xf>
    <xf numFmtId="0" fontId="17" fillId="9" borderId="56" xfId="0" applyFont="1" applyFill="1" applyBorder="1" applyAlignment="1" applyProtection="1">
      <alignment horizontal="center" vertical="center" wrapText="1"/>
      <protection locked="0"/>
    </xf>
    <xf numFmtId="0" fontId="5" fillId="0" borderId="0" xfId="2" quotePrefix="1"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10" fillId="0" borderId="3" xfId="180" applyFont="1" applyBorder="1" applyAlignment="1" applyProtection="1">
      <alignment vertical="center" wrapText="1"/>
      <protection locked="0"/>
    </xf>
    <xf numFmtId="0" fontId="10" fillId="0" borderId="3" xfId="180" applyFont="1" applyFill="1" applyBorder="1" applyAlignment="1" applyProtection="1">
      <alignment vertical="center" wrapText="1"/>
      <protection locked="0"/>
    </xf>
    <xf numFmtId="0" fontId="4" fillId="0" borderId="22" xfId="2" applyFont="1" applyFill="1" applyBorder="1" applyAlignment="1" applyProtection="1">
      <alignment vertical="center" wrapText="1"/>
      <protection locked="0"/>
    </xf>
    <xf numFmtId="9" fontId="4" fillId="0" borderId="3" xfId="2" applyNumberFormat="1" applyFont="1" applyBorder="1" applyAlignment="1" applyProtection="1">
      <alignment horizontal="center" vertical="center" wrapText="1"/>
      <protection locked="0"/>
    </xf>
    <xf numFmtId="0" fontId="10" fillId="0" borderId="2" xfId="2" applyFont="1" applyFill="1" applyBorder="1" applyAlignment="1" applyProtection="1">
      <alignment horizontal="left" vertical="center" wrapText="1"/>
      <protection locked="0"/>
    </xf>
    <xf numFmtId="9" fontId="3" fillId="0" borderId="2" xfId="3" applyFont="1" applyFill="1" applyBorder="1" applyAlignment="1" applyProtection="1">
      <alignment horizontal="center" vertical="center"/>
      <protection locked="0"/>
    </xf>
    <xf numFmtId="1" fontId="3" fillId="0" borderId="2" xfId="2" applyNumberFormat="1" applyFont="1" applyFill="1" applyBorder="1" applyAlignment="1" applyProtection="1">
      <alignment horizontal="center" vertical="center" wrapText="1"/>
      <protection locked="0"/>
    </xf>
    <xf numFmtId="9" fontId="4" fillId="0" borderId="2" xfId="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9" fontId="4" fillId="0" borderId="3" xfId="2" applyNumberFormat="1" applyFont="1" applyFill="1" applyBorder="1" applyAlignment="1" applyProtection="1">
      <alignment horizontal="center" vertical="center" wrapText="1"/>
      <protection locked="0"/>
    </xf>
    <xf numFmtId="1" fontId="4" fillId="0" borderId="2" xfId="1" applyNumberFormat="1" applyFont="1" applyFill="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6" fillId="0" borderId="2" xfId="2" applyFont="1" applyFill="1" applyBorder="1" applyAlignment="1" applyProtection="1">
      <alignment horizontal="left" vertical="center" wrapText="1"/>
      <protection locked="0"/>
    </xf>
    <xf numFmtId="9" fontId="21" fillId="13" borderId="2" xfId="2"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4" fillId="0" borderId="2" xfId="2" applyFont="1" applyBorder="1" applyAlignment="1" applyProtection="1">
      <alignment vertical="center" wrapText="1"/>
      <protection locked="0"/>
    </xf>
    <xf numFmtId="175" fontId="0" fillId="0" borderId="0" xfId="0" applyNumberFormat="1"/>
    <xf numFmtId="0" fontId="26" fillId="0" borderId="0" xfId="2" applyFont="1" applyProtection="1"/>
    <xf numFmtId="0" fontId="26" fillId="0" borderId="0" xfId="2" applyFont="1" applyAlignment="1" applyProtection="1">
      <alignment horizontal="center"/>
    </xf>
    <xf numFmtId="0" fontId="27" fillId="0" borderId="0" xfId="0" applyFont="1"/>
    <xf numFmtId="0" fontId="28" fillId="0" borderId="2" xfId="2" applyFont="1" applyBorder="1" applyAlignment="1" applyProtection="1">
      <alignment vertical="center" wrapText="1"/>
    </xf>
    <xf numFmtId="0" fontId="29" fillId="0" borderId="2" xfId="2" quotePrefix="1" applyFont="1" applyBorder="1" applyAlignment="1" applyProtection="1">
      <alignment horizontal="left" vertical="center" wrapText="1"/>
    </xf>
    <xf numFmtId="0" fontId="26" fillId="0" borderId="0" xfId="2" applyFont="1" applyProtection="1">
      <protection locked="0"/>
    </xf>
    <xf numFmtId="0" fontId="26" fillId="0" borderId="0" xfId="2" applyFont="1" applyAlignment="1" applyProtection="1">
      <alignment horizontal="center"/>
      <protection locked="0"/>
    </xf>
    <xf numFmtId="0" fontId="26" fillId="0" borderId="0" xfId="2" applyFont="1" applyBorder="1" applyAlignment="1" applyProtection="1">
      <alignment vertical="center" wrapText="1"/>
      <protection locked="0"/>
    </xf>
    <xf numFmtId="0" fontId="26" fillId="0" borderId="0" xfId="2" applyFont="1" applyBorder="1" applyAlignment="1" applyProtection="1">
      <alignment horizontal="center" vertical="center" wrapText="1"/>
      <protection locked="0"/>
    </xf>
    <xf numFmtId="0" fontId="28" fillId="3" borderId="6" xfId="2" quotePrefix="1" applyFont="1" applyFill="1" applyBorder="1" applyAlignment="1" applyProtection="1">
      <alignment horizontal="left" vertical="center" wrapText="1"/>
      <protection locked="0"/>
    </xf>
    <xf numFmtId="9" fontId="26" fillId="3" borderId="9" xfId="3" applyFont="1" applyFill="1" applyBorder="1" applyAlignment="1" applyProtection="1">
      <alignment horizontal="center" vertical="center"/>
      <protection locked="0"/>
    </xf>
    <xf numFmtId="0" fontId="27" fillId="0" borderId="0" xfId="0" applyFont="1" applyAlignment="1">
      <alignment horizontal="left"/>
    </xf>
    <xf numFmtId="0" fontId="28" fillId="4" borderId="2" xfId="2" quotePrefix="1" applyFont="1" applyFill="1" applyBorder="1" applyAlignment="1" applyProtection="1">
      <alignment horizontal="left" vertical="center" wrapText="1"/>
      <protection locked="0"/>
    </xf>
    <xf numFmtId="9" fontId="26" fillId="4" borderId="2" xfId="3" applyFont="1" applyFill="1" applyBorder="1" applyAlignment="1" applyProtection="1">
      <alignment horizontal="center" vertical="center"/>
      <protection locked="0"/>
    </xf>
    <xf numFmtId="0" fontId="28" fillId="0" borderId="2" xfId="2" quotePrefix="1" applyFont="1" applyFill="1" applyBorder="1" applyAlignment="1" applyProtection="1">
      <alignment horizontal="left" vertical="center" wrapText="1"/>
      <protection locked="0"/>
    </xf>
    <xf numFmtId="0" fontId="26" fillId="0" borderId="2" xfId="2" applyFont="1" applyFill="1" applyBorder="1" applyAlignment="1" applyProtection="1">
      <protection locked="0"/>
    </xf>
    <xf numFmtId="0" fontId="30" fillId="0" borderId="0" xfId="2" quotePrefix="1" applyFont="1" applyFill="1" applyBorder="1" applyAlignment="1" applyProtection="1">
      <alignment horizontal="left" vertical="center" wrapText="1"/>
      <protection locked="0"/>
    </xf>
    <xf numFmtId="0" fontId="26" fillId="0" borderId="0" xfId="2" applyFont="1" applyFill="1" applyBorder="1" applyAlignment="1" applyProtection="1">
      <alignment horizontal="center"/>
      <protection locked="0"/>
    </xf>
    <xf numFmtId="0" fontId="28" fillId="0" borderId="0" xfId="2" applyFont="1" applyFill="1" applyBorder="1" applyAlignment="1" applyProtection="1">
      <alignment horizontal="center" vertical="center" wrapText="1"/>
      <protection locked="0"/>
    </xf>
    <xf numFmtId="0" fontId="28" fillId="5" borderId="0" xfId="2" applyFont="1" applyFill="1" applyBorder="1" applyAlignment="1" applyProtection="1">
      <alignment horizontal="left" vertical="center" wrapText="1"/>
      <protection locked="0"/>
    </xf>
    <xf numFmtId="0" fontId="26" fillId="0" borderId="0" xfId="2" applyFont="1" applyBorder="1" applyProtection="1">
      <protection locked="0"/>
    </xf>
    <xf numFmtId="0" fontId="31" fillId="0" borderId="0" xfId="2" quotePrefix="1" applyFont="1" applyBorder="1" applyProtection="1">
      <protection locked="0"/>
    </xf>
    <xf numFmtId="0" fontId="27" fillId="0" borderId="0" xfId="0" applyFont="1" applyBorder="1"/>
    <xf numFmtId="0" fontId="26" fillId="0" borderId="2" xfId="2" applyFont="1" applyBorder="1" applyAlignment="1" applyProtection="1">
      <alignment vertical="center" wrapText="1"/>
      <protection locked="0"/>
    </xf>
    <xf numFmtId="0" fontId="26" fillId="0" borderId="5" xfId="2" applyFont="1" applyBorder="1" applyAlignment="1" applyProtection="1">
      <alignment vertical="center" wrapText="1"/>
      <protection locked="0"/>
    </xf>
    <xf numFmtId="0" fontId="26" fillId="0" borderId="23" xfId="2" applyFont="1" applyBorder="1" applyAlignment="1" applyProtection="1">
      <alignment vertical="center" wrapText="1"/>
      <protection locked="0"/>
    </xf>
    <xf numFmtId="0" fontId="26" fillId="0" borderId="14" xfId="2" applyFont="1" applyBorder="1" applyAlignment="1" applyProtection="1">
      <alignment vertical="center" wrapText="1"/>
      <protection locked="0"/>
    </xf>
    <xf numFmtId="0" fontId="26" fillId="0" borderId="15" xfId="2" applyFont="1" applyBorder="1" applyProtection="1">
      <protection locked="0"/>
    </xf>
    <xf numFmtId="0" fontId="26" fillId="0" borderId="0" xfId="2" applyFont="1" applyBorder="1" applyAlignment="1" applyProtection="1">
      <alignment horizontal="center"/>
      <protection locked="0"/>
    </xf>
    <xf numFmtId="0" fontId="28" fillId="7" borderId="22" xfId="2" applyFont="1" applyFill="1" applyBorder="1" applyAlignment="1" applyProtection="1">
      <alignment horizontal="center" vertical="center" wrapText="1"/>
      <protection locked="0"/>
    </xf>
    <xf numFmtId="0" fontId="27" fillId="0" borderId="0" xfId="0" applyFont="1" applyAlignment="1">
      <alignment horizontal="center"/>
    </xf>
    <xf numFmtId="0" fontId="26" fillId="0" borderId="22" xfId="2" applyFont="1" applyFill="1" applyBorder="1" applyAlignment="1" applyProtection="1">
      <alignment vertical="center" wrapText="1"/>
      <protection locked="0"/>
    </xf>
    <xf numFmtId="9" fontId="26" fillId="0" borderId="3" xfId="2" applyNumberFormat="1" applyFont="1" applyBorder="1" applyAlignment="1" applyProtection="1">
      <alignment horizontal="center" vertical="center" wrapText="1"/>
      <protection locked="0"/>
    </xf>
    <xf numFmtId="0" fontId="26" fillId="0" borderId="27" xfId="2" applyFont="1" applyBorder="1" applyProtection="1">
      <protection locked="0"/>
    </xf>
    <xf numFmtId="0" fontId="26" fillId="0" borderId="15" xfId="2" applyFont="1" applyBorder="1" applyAlignment="1" applyProtection="1">
      <alignment horizontal="center"/>
      <protection locked="0"/>
    </xf>
    <xf numFmtId="0" fontId="28" fillId="0" borderId="24" xfId="5" applyFont="1" applyFill="1" applyBorder="1" applyAlignment="1" applyProtection="1">
      <alignment horizontal="center" vertical="center" wrapText="1"/>
      <protection locked="0"/>
    </xf>
    <xf numFmtId="0" fontId="28" fillId="0" borderId="4" xfId="5" applyFont="1" applyFill="1" applyBorder="1" applyAlignment="1" applyProtection="1">
      <alignment horizontal="center" vertical="center" wrapText="1"/>
      <protection locked="0"/>
    </xf>
    <xf numFmtId="0" fontId="28" fillId="0" borderId="5" xfId="5" applyFont="1" applyFill="1" applyBorder="1" applyAlignment="1" applyProtection="1">
      <alignment horizontal="center" vertical="center" wrapText="1"/>
      <protection locked="0"/>
    </xf>
    <xf numFmtId="0" fontId="26" fillId="0" borderId="2" xfId="5" applyFont="1" applyFill="1" applyBorder="1" applyAlignment="1" applyProtection="1">
      <alignment horizontal="center" vertical="center" wrapText="1"/>
      <protection locked="0"/>
    </xf>
    <xf numFmtId="0" fontId="26" fillId="0" borderId="3" xfId="5" applyFont="1" applyFill="1" applyBorder="1" applyAlignment="1" applyProtection="1">
      <alignment horizontal="center" vertical="center" wrapText="1"/>
      <protection locked="0"/>
    </xf>
    <xf numFmtId="0" fontId="26" fillId="0" borderId="23" xfId="5" applyFont="1" applyFill="1" applyBorder="1" applyAlignment="1" applyProtection="1">
      <alignment horizontal="center" vertical="center" wrapText="1"/>
      <protection locked="0"/>
    </xf>
    <xf numFmtId="0" fontId="28" fillId="9" borderId="7" xfId="0" applyFont="1" applyFill="1" applyBorder="1" applyAlignment="1" applyProtection="1">
      <alignment horizontal="center" vertical="center"/>
      <protection locked="0"/>
    </xf>
    <xf numFmtId="0" fontId="28" fillId="9" borderId="6" xfId="0" applyFont="1" applyFill="1" applyBorder="1" applyAlignment="1" applyProtection="1">
      <alignment horizontal="left" vertical="center" wrapText="1"/>
      <protection locked="0"/>
    </xf>
    <xf numFmtId="0" fontId="28" fillId="9" borderId="6" xfId="0" applyFont="1" applyFill="1" applyBorder="1" applyAlignment="1" applyProtection="1">
      <alignment horizontal="center" vertical="center" wrapText="1"/>
      <protection locked="0"/>
    </xf>
    <xf numFmtId="0" fontId="28" fillId="10" borderId="6" xfId="6" applyFont="1" applyFill="1" applyBorder="1" applyAlignment="1" applyProtection="1">
      <alignment horizontal="center" vertical="center" wrapText="1"/>
      <protection locked="0"/>
    </xf>
    <xf numFmtId="0" fontId="26" fillId="11" borderId="6" xfId="6" applyFont="1" applyFill="1" applyBorder="1" applyAlignment="1" applyProtection="1">
      <alignment horizontal="center" vertical="center" wrapText="1"/>
      <protection locked="0"/>
    </xf>
    <xf numFmtId="0" fontId="30" fillId="11" borderId="6" xfId="6" applyFont="1" applyFill="1" applyBorder="1" applyAlignment="1" applyProtection="1">
      <alignment horizontal="center" vertical="center" wrapText="1"/>
      <protection locked="0"/>
    </xf>
    <xf numFmtId="0" fontId="27" fillId="0" borderId="15" xfId="0" applyFont="1" applyBorder="1"/>
    <xf numFmtId="0" fontId="27" fillId="0" borderId="27" xfId="0" applyFont="1" applyBorder="1"/>
    <xf numFmtId="0" fontId="28" fillId="0" borderId="22" xfId="0" applyFont="1" applyBorder="1" applyAlignment="1" applyProtection="1">
      <alignment vertical="center" wrapText="1"/>
      <protection locked="0"/>
    </xf>
    <xf numFmtId="0" fontId="28" fillId="0" borderId="36" xfId="0" applyFont="1" applyBorder="1" applyAlignment="1" applyProtection="1">
      <alignment vertical="center" wrapText="1"/>
      <protection locked="0"/>
    </xf>
    <xf numFmtId="0" fontId="28" fillId="22" borderId="0" xfId="0" applyFont="1" applyFill="1" applyBorder="1" applyAlignment="1" applyProtection="1">
      <alignment vertical="center" wrapText="1"/>
      <protection locked="0"/>
    </xf>
    <xf numFmtId="0" fontId="26" fillId="22" borderId="0" xfId="0" applyFont="1" applyFill="1" applyBorder="1" applyAlignment="1" applyProtection="1">
      <alignment horizontal="center" vertical="center" wrapText="1"/>
      <protection locked="0"/>
    </xf>
    <xf numFmtId="0" fontId="27" fillId="22" borderId="0" xfId="0" applyFont="1" applyFill="1"/>
    <xf numFmtId="0" fontId="26" fillId="0" borderId="0" xfId="0" applyFont="1"/>
    <xf numFmtId="0" fontId="26" fillId="0" borderId="22" xfId="2" applyFont="1" applyBorder="1" applyAlignment="1" applyProtection="1">
      <alignment vertical="center" wrapText="1"/>
      <protection locked="0"/>
    </xf>
    <xf numFmtId="9" fontId="26" fillId="0" borderId="2" xfId="1" applyFont="1" applyBorder="1" applyAlignment="1" applyProtection="1">
      <alignment horizontal="center" vertical="center" wrapText="1"/>
      <protection locked="0"/>
    </xf>
    <xf numFmtId="0" fontId="28" fillId="13" borderId="22" xfId="5" applyFont="1" applyFill="1" applyBorder="1" applyAlignment="1" applyProtection="1">
      <alignment horizontal="center" vertical="center" wrapText="1"/>
      <protection locked="0"/>
    </xf>
    <xf numFmtId="0" fontId="26" fillId="13" borderId="2" xfId="5" applyFont="1" applyFill="1" applyBorder="1" applyAlignment="1" applyProtection="1">
      <alignment horizontal="center" vertical="center" wrapText="1"/>
      <protection locked="0"/>
    </xf>
    <xf numFmtId="9" fontId="26" fillId="13" borderId="2" xfId="1" applyFont="1" applyFill="1" applyBorder="1" applyAlignment="1" applyProtection="1">
      <alignment horizontal="center" vertical="center" wrapText="1"/>
      <protection locked="0"/>
    </xf>
    <xf numFmtId="10" fontId="26" fillId="13" borderId="2" xfId="1" applyNumberFormat="1" applyFont="1" applyFill="1" applyBorder="1" applyAlignment="1" applyProtection="1">
      <alignment horizontal="center" vertical="center" wrapText="1"/>
      <protection locked="0"/>
    </xf>
    <xf numFmtId="0" fontId="28" fillId="9" borderId="56" xfId="0" applyFont="1" applyFill="1" applyBorder="1" applyAlignment="1" applyProtection="1">
      <alignment horizontal="center" vertical="center" wrapText="1"/>
      <protection locked="0"/>
    </xf>
    <xf numFmtId="0" fontId="28" fillId="13" borderId="2" xfId="5" applyFont="1" applyFill="1" applyBorder="1" applyAlignment="1" applyProtection="1">
      <alignment horizontal="center" vertical="center" wrapText="1"/>
      <protection locked="0"/>
    </xf>
    <xf numFmtId="0" fontId="28" fillId="7" borderId="2" xfId="2" applyFont="1" applyFill="1" applyBorder="1" applyAlignment="1" applyProtection="1">
      <alignment vertical="center" wrapText="1"/>
      <protection locked="0"/>
    </xf>
    <xf numFmtId="0" fontId="28" fillId="0" borderId="2" xfId="0" applyFont="1" applyBorder="1" applyAlignment="1" applyProtection="1">
      <alignment vertical="center" wrapText="1"/>
      <protection locked="0"/>
    </xf>
    <xf numFmtId="9" fontId="21" fillId="23" borderId="2" xfId="3" applyFont="1" applyFill="1" applyBorder="1" applyAlignment="1" applyProtection="1">
      <alignment horizontal="center" vertical="center"/>
      <protection locked="0"/>
    </xf>
    <xf numFmtId="0" fontId="21" fillId="0" borderId="2" xfId="326" applyFont="1" applyBorder="1" applyAlignment="1" applyProtection="1">
      <alignment vertical="center" wrapText="1"/>
      <protection locked="0"/>
    </xf>
    <xf numFmtId="0" fontId="21" fillId="0" borderId="2" xfId="2" applyFont="1" applyBorder="1" applyAlignment="1" applyProtection="1">
      <alignment vertical="center" wrapText="1"/>
      <protection locked="0"/>
    </xf>
    <xf numFmtId="0" fontId="21" fillId="0" borderId="0" xfId="2" applyFont="1" applyBorder="1" applyProtection="1">
      <protection locked="0"/>
    </xf>
    <xf numFmtId="0" fontId="21" fillId="0" borderId="0" xfId="2" applyFont="1" applyBorder="1" applyAlignment="1" applyProtection="1">
      <alignment horizontal="center"/>
      <protection locked="0"/>
    </xf>
    <xf numFmtId="0" fontId="32" fillId="5" borderId="0" xfId="2" applyFont="1" applyFill="1" applyBorder="1" applyAlignment="1" applyProtection="1">
      <alignment horizontal="left" vertical="center" wrapText="1"/>
      <protection locked="0"/>
    </xf>
    <xf numFmtId="0" fontId="32" fillId="24" borderId="2" xfId="2" applyFont="1" applyFill="1" applyBorder="1" applyAlignment="1" applyProtection="1">
      <alignment vertical="center" wrapText="1"/>
      <protection locked="0"/>
    </xf>
    <xf numFmtId="0" fontId="32" fillId="13" borderId="2" xfId="0" applyFont="1" applyFill="1" applyBorder="1" applyAlignment="1" applyProtection="1">
      <alignment vertical="center" wrapText="1"/>
      <protection locked="0"/>
    </xf>
    <xf numFmtId="9" fontId="32" fillId="13" borderId="3" xfId="0" applyNumberFormat="1" applyFont="1" applyFill="1" applyBorder="1" applyAlignment="1" applyProtection="1">
      <alignment horizontal="center" vertical="center" wrapText="1"/>
      <protection locked="0"/>
    </xf>
    <xf numFmtId="0" fontId="21" fillId="13" borderId="2" xfId="0" applyFont="1" applyFill="1" applyBorder="1" applyAlignment="1" applyProtection="1">
      <alignment horizontal="left" vertical="center" wrapText="1"/>
      <protection locked="0"/>
    </xf>
    <xf numFmtId="9" fontId="21" fillId="0" borderId="2" xfId="0" applyNumberFormat="1" applyFont="1" applyFill="1" applyBorder="1" applyAlignment="1" applyProtection="1">
      <alignment horizontal="center" vertical="center" wrapText="1"/>
      <protection locked="0"/>
    </xf>
    <xf numFmtId="0" fontId="21" fillId="0" borderId="0" xfId="2" applyFont="1" applyProtection="1">
      <protection locked="0"/>
    </xf>
    <xf numFmtId="0" fontId="21" fillId="0" borderId="0" xfId="2" applyFont="1" applyAlignment="1" applyProtection="1">
      <alignment horizontal="center"/>
      <protection locked="0"/>
    </xf>
    <xf numFmtId="9" fontId="32" fillId="25" borderId="2" xfId="5" applyNumberFormat="1" applyFont="1" applyFill="1" applyBorder="1" applyAlignment="1" applyProtection="1">
      <alignment horizontal="center" vertical="center" wrapText="1"/>
      <protection locked="0"/>
    </xf>
    <xf numFmtId="0" fontId="21" fillId="5" borderId="2" xfId="5" applyFont="1" applyFill="1" applyBorder="1" applyAlignment="1" applyProtection="1">
      <alignment horizontal="center" vertical="center" wrapText="1"/>
      <protection locked="0"/>
    </xf>
    <xf numFmtId="9" fontId="21" fillId="5" borderId="2" xfId="5" applyNumberFormat="1" applyFont="1" applyFill="1" applyBorder="1" applyAlignment="1" applyProtection="1">
      <alignment horizontal="center" vertical="center" wrapText="1"/>
      <protection locked="0"/>
    </xf>
    <xf numFmtId="9" fontId="30" fillId="10" borderId="6" xfId="1" applyFont="1" applyFill="1" applyBorder="1" applyAlignment="1" applyProtection="1">
      <alignment horizontal="center" vertical="center" wrapText="1"/>
      <protection locked="0"/>
    </xf>
    <xf numFmtId="9" fontId="33" fillId="11" borderId="6" xfId="1" applyFont="1" applyFill="1" applyBorder="1" applyAlignment="1" applyProtection="1">
      <alignment horizontal="center" vertical="center" wrapText="1"/>
      <protection locked="0"/>
    </xf>
    <xf numFmtId="9" fontId="30" fillId="11" borderId="6" xfId="1" applyFont="1" applyFill="1" applyBorder="1" applyAlignment="1" applyProtection="1">
      <alignment horizontal="center" vertical="center" wrapText="1"/>
      <protection locked="0"/>
    </xf>
    <xf numFmtId="0" fontId="2" fillId="0" borderId="2" xfId="2" applyFont="1" applyBorder="1" applyAlignment="1" applyProtection="1">
      <alignment horizontal="center" vertical="center" wrapText="1"/>
      <protection locked="0"/>
    </xf>
    <xf numFmtId="0" fontId="2" fillId="0" borderId="2" xfId="2" applyFont="1" applyFill="1" applyBorder="1" applyAlignment="1" applyProtection="1">
      <alignment horizontal="center" vertical="center" wrapText="1"/>
      <protection locked="0"/>
    </xf>
    <xf numFmtId="0" fontId="4" fillId="7" borderId="2"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wrapText="1"/>
      <protection locked="0"/>
    </xf>
    <xf numFmtId="0" fontId="3" fillId="0" borderId="2" xfId="2" applyFont="1" applyFill="1" applyBorder="1" applyAlignment="1" applyProtection="1">
      <alignment horizontal="center" vertical="center" wrapText="1"/>
      <protection locked="0"/>
    </xf>
    <xf numFmtId="0" fontId="4" fillId="6" borderId="2" xfId="2" applyFont="1" applyFill="1" applyBorder="1" applyAlignment="1">
      <alignment horizontal="center" vertical="center" wrapText="1"/>
    </xf>
    <xf numFmtId="0" fontId="2" fillId="0" borderId="2" xfId="2" applyFont="1" applyBorder="1" applyAlignment="1" applyProtection="1">
      <alignment vertical="center" wrapText="1"/>
      <protection locked="0"/>
    </xf>
    <xf numFmtId="9" fontId="3" fillId="0" borderId="2" xfId="0" applyNumberFormat="1" applyFont="1" applyBorder="1" applyAlignment="1" applyProtection="1">
      <alignment horizontal="center" vertical="center" wrapText="1"/>
      <protection locked="0"/>
    </xf>
    <xf numFmtId="0" fontId="4" fillId="0" borderId="0" xfId="4" applyFont="1" applyBorder="1" applyAlignment="1">
      <alignment horizontal="center" vertical="center"/>
    </xf>
    <xf numFmtId="0" fontId="2" fillId="0" borderId="2" xfId="2" applyFont="1" applyBorder="1" applyAlignment="1" applyProtection="1">
      <alignment horizontal="center" vertical="center" wrapText="1"/>
      <protection locked="0"/>
    </xf>
    <xf numFmtId="0" fontId="4" fillId="7" borderId="2" xfId="2" applyFont="1" applyFill="1" applyBorder="1" applyAlignment="1" applyProtection="1">
      <alignment horizontal="center" vertical="center" wrapText="1"/>
      <protection locked="0"/>
    </xf>
    <xf numFmtId="0" fontId="4" fillId="6" borderId="2" xfId="2" applyFont="1" applyFill="1" applyBorder="1" applyAlignment="1">
      <alignment horizontal="center" vertical="center" wrapText="1"/>
    </xf>
    <xf numFmtId="0" fontId="2" fillId="0" borderId="2" xfId="2" applyFont="1" applyBorder="1" applyAlignment="1" applyProtection="1">
      <alignment vertical="center" wrapText="1"/>
      <protection locked="0"/>
    </xf>
    <xf numFmtId="0" fontId="4" fillId="9" borderId="7" xfId="0"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wrapText="1"/>
      <protection locked="0"/>
    </xf>
    <xf numFmtId="0" fontId="3" fillId="0" borderId="2" xfId="2" applyFont="1" applyFill="1" applyBorder="1" applyAlignment="1" applyProtection="1">
      <alignment horizontal="center" vertical="center" wrapText="1"/>
      <protection locked="0"/>
    </xf>
    <xf numFmtId="0" fontId="21" fillId="0" borderId="3" xfId="2" applyFont="1" applyBorder="1" applyAlignment="1" applyProtection="1">
      <alignment horizontal="center" vertical="center" wrapText="1"/>
      <protection locked="0"/>
    </xf>
    <xf numFmtId="0" fontId="21" fillId="0" borderId="5" xfId="2" applyFont="1" applyBorder="1" applyAlignment="1" applyProtection="1">
      <alignment horizontal="center" vertical="center" wrapText="1"/>
      <protection locked="0"/>
    </xf>
    <xf numFmtId="0" fontId="21" fillId="0" borderId="2" xfId="2"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26" fillId="0" borderId="2" xfId="2" applyFont="1" applyFill="1" applyBorder="1" applyAlignment="1" applyProtection="1">
      <alignment horizontal="left" vertical="center" wrapText="1"/>
      <protection locked="0"/>
    </xf>
    <xf numFmtId="0" fontId="26" fillId="0" borderId="2" xfId="2" applyFont="1" applyFill="1" applyBorder="1" applyAlignment="1" applyProtection="1">
      <alignment horizontal="center" vertical="center" wrapText="1"/>
      <protection locked="0"/>
    </xf>
    <xf numFmtId="0" fontId="28" fillId="7" borderId="2" xfId="2" applyFont="1" applyFill="1" applyBorder="1" applyAlignment="1" applyProtection="1">
      <alignment horizontal="center" vertical="center" wrapText="1"/>
      <protection locked="0"/>
    </xf>
    <xf numFmtId="0" fontId="28" fillId="7" borderId="3" xfId="2" applyFont="1" applyFill="1" applyBorder="1" applyAlignment="1" applyProtection="1">
      <alignment horizontal="center" vertical="center" wrapText="1"/>
      <protection locked="0"/>
    </xf>
    <xf numFmtId="0" fontId="32" fillId="25" borderId="2" xfId="5" applyFont="1" applyFill="1" applyBorder="1" applyAlignment="1" applyProtection="1">
      <alignment horizontal="center" vertical="center" wrapText="1"/>
      <protection locked="0"/>
    </xf>
    <xf numFmtId="0" fontId="32" fillId="24" borderId="2" xfId="2" applyFont="1" applyFill="1" applyBorder="1" applyAlignment="1" applyProtection="1">
      <alignment horizontal="center" vertical="center" wrapText="1"/>
      <protection locked="0"/>
    </xf>
    <xf numFmtId="0" fontId="28" fillId="7" borderId="4" xfId="2" applyFont="1" applyFill="1" applyBorder="1" applyAlignment="1" applyProtection="1">
      <alignment horizontal="center" vertical="center" wrapText="1"/>
      <protection locked="0"/>
    </xf>
    <xf numFmtId="0" fontId="26" fillId="0" borderId="2" xfId="2" applyFont="1" applyBorder="1" applyAlignment="1" applyProtection="1">
      <alignment horizontal="left" vertical="center" wrapText="1"/>
      <protection locked="0"/>
    </xf>
    <xf numFmtId="0" fontId="28" fillId="6" borderId="2" xfId="2" applyFont="1" applyFill="1" applyBorder="1" applyAlignment="1">
      <alignment horizontal="center" vertical="center" wrapText="1"/>
    </xf>
    <xf numFmtId="0" fontId="26" fillId="0" borderId="42" xfId="0" applyFont="1" applyBorder="1" applyAlignment="1" applyProtection="1">
      <alignment horizontal="left" vertical="center" wrapText="1"/>
    </xf>
    <xf numFmtId="0" fontId="26" fillId="0" borderId="57" xfId="0" applyFont="1" applyBorder="1" applyAlignment="1" applyProtection="1">
      <alignment horizontal="left" vertical="center" wrapText="1"/>
    </xf>
    <xf numFmtId="0" fontId="28" fillId="7" borderId="23" xfId="2" applyFont="1" applyFill="1" applyBorder="1" applyAlignment="1" applyProtection="1">
      <alignment horizontal="center" vertical="center" wrapText="1"/>
      <protection locked="0"/>
    </xf>
    <xf numFmtId="0" fontId="10" fillId="0" borderId="2" xfId="2" applyFont="1" applyFill="1" applyBorder="1" applyAlignment="1" applyProtection="1">
      <alignment horizontal="left" vertical="center" wrapText="1"/>
      <protection locked="0"/>
    </xf>
    <xf numFmtId="0" fontId="4" fillId="0" borderId="15" xfId="4" applyFont="1" applyBorder="1" applyAlignment="1">
      <alignment horizontal="center" vertical="center"/>
    </xf>
    <xf numFmtId="9" fontId="4" fillId="0" borderId="0" xfId="4" applyNumberFormat="1" applyFont="1" applyFill="1" applyBorder="1" applyAlignment="1">
      <alignment horizontal="center" vertical="center" wrapText="1"/>
    </xf>
    <xf numFmtId="9" fontId="4" fillId="0" borderId="27" xfId="4" applyNumberFormat="1" applyFont="1" applyFill="1" applyBorder="1" applyAlignment="1">
      <alignment horizontal="center" vertical="center" wrapText="1"/>
    </xf>
    <xf numFmtId="0" fontId="10" fillId="0" borderId="2" xfId="2" applyFont="1" applyBorder="1" applyAlignment="1" applyProtection="1">
      <alignment horizontal="left" vertical="center" wrapText="1"/>
      <protection locked="0"/>
    </xf>
    <xf numFmtId="0" fontId="3" fillId="0" borderId="2" xfId="2" applyFont="1" applyBorder="1" applyAlignment="1" applyProtection="1">
      <alignment horizontal="left" vertical="center" wrapText="1"/>
      <protection locked="0"/>
    </xf>
    <xf numFmtId="0" fontId="3" fillId="0" borderId="2" xfId="2" applyFont="1" applyBorder="1" applyAlignment="1" applyProtection="1">
      <alignment horizontal="center" vertical="center" wrapText="1"/>
      <protection locked="0"/>
    </xf>
    <xf numFmtId="0" fontId="34" fillId="10" borderId="6" xfId="6" applyFont="1" applyFill="1" applyBorder="1" applyAlignment="1" applyProtection="1">
      <alignment horizontal="center" vertical="center" wrapText="1"/>
      <protection locked="0"/>
    </xf>
    <xf numFmtId="0" fontId="4" fillId="0" borderId="22" xfId="2" applyFont="1" applyBorder="1" applyAlignment="1" applyProtection="1">
      <alignment vertical="center" wrapText="1"/>
      <protection locked="0"/>
    </xf>
    <xf numFmtId="175" fontId="3" fillId="3" borderId="9" xfId="3" applyNumberFormat="1" applyFont="1" applyFill="1" applyBorder="1" applyAlignment="1" applyProtection="1">
      <alignment horizontal="center" vertical="center"/>
      <protection locked="0"/>
    </xf>
    <xf numFmtId="10" fontId="2" fillId="0" borderId="2" xfId="2" applyNumberFormat="1" applyFont="1" applyBorder="1" applyAlignment="1" applyProtection="1">
      <alignment horizontal="center" vertical="center" wrapText="1"/>
      <protection locked="0"/>
    </xf>
    <xf numFmtId="0" fontId="37" fillId="0" borderId="2" xfId="2" applyFont="1" applyBorder="1" applyAlignment="1" applyProtection="1">
      <alignment horizontal="center" vertical="center" wrapText="1"/>
      <protection locked="0"/>
    </xf>
    <xf numFmtId="0" fontId="37" fillId="0" borderId="2" xfId="2" applyFont="1" applyBorder="1" applyAlignment="1" applyProtection="1">
      <alignment vertical="center" wrapText="1"/>
      <protection locked="0"/>
    </xf>
    <xf numFmtId="0" fontId="4" fillId="0" borderId="22" xfId="2" applyFont="1" applyFill="1" applyBorder="1" applyAlignment="1" applyProtection="1">
      <alignment horizontal="center" vertical="center" wrapText="1"/>
      <protection locked="0"/>
    </xf>
    <xf numFmtId="175" fontId="4" fillId="0" borderId="3" xfId="2" applyNumberFormat="1" applyFont="1" applyBorder="1" applyAlignment="1" applyProtection="1">
      <alignment horizontal="center" vertical="center" wrapText="1"/>
      <protection locked="0"/>
    </xf>
    <xf numFmtId="9" fontId="3" fillId="0" borderId="2" xfId="2" applyNumberFormat="1" applyFont="1" applyFill="1" applyBorder="1" applyAlignment="1" applyProtection="1">
      <alignment horizontal="center" vertical="center"/>
      <protection locked="0"/>
    </xf>
    <xf numFmtId="0" fontId="4" fillId="26" borderId="2" xfId="5" applyFont="1" applyFill="1" applyBorder="1" applyAlignment="1" applyProtection="1">
      <alignment horizontal="center" vertical="center" wrapText="1"/>
      <protection locked="0"/>
    </xf>
    <xf numFmtId="0" fontId="3" fillId="27" borderId="2" xfId="5" applyFont="1" applyFill="1" applyBorder="1" applyAlignment="1" applyProtection="1">
      <alignment horizontal="center" vertical="center" wrapText="1"/>
      <protection locked="0"/>
    </xf>
    <xf numFmtId="0" fontId="4" fillId="0" borderId="0" xfId="2" quotePrefix="1" applyFont="1" applyFill="1" applyBorder="1" applyAlignment="1" applyProtection="1">
      <alignment horizontal="left" vertical="center" wrapText="1"/>
      <protection locked="0"/>
    </xf>
    <xf numFmtId="0" fontId="3" fillId="0" borderId="0" xfId="2" applyFont="1" applyFill="1" applyBorder="1" applyAlignment="1" applyProtection="1">
      <alignment horizontal="center"/>
      <protection locked="0"/>
    </xf>
    <xf numFmtId="0" fontId="4" fillId="0" borderId="22" xfId="2" applyFont="1" applyBorder="1" applyAlignment="1" applyProtection="1">
      <alignment horizontal="center" vertical="center" wrapText="1"/>
      <protection locked="0"/>
    </xf>
    <xf numFmtId="9" fontId="3" fillId="0" borderId="2" xfId="2" applyNumberFormat="1" applyFont="1" applyBorder="1" applyAlignment="1" applyProtection="1">
      <alignment horizontal="center" vertical="center" wrapText="1"/>
      <protection locked="0"/>
    </xf>
    <xf numFmtId="0" fontId="4" fillId="9" borderId="56" xfId="0" applyFont="1" applyFill="1" applyBorder="1" applyAlignment="1" applyProtection="1">
      <alignment horizontal="center" vertical="center" wrapText="1"/>
      <protection locked="0"/>
    </xf>
    <xf numFmtId="9" fontId="2" fillId="0" borderId="14" xfId="2" applyNumberFormat="1" applyFont="1" applyBorder="1" applyAlignment="1" applyProtection="1">
      <alignment horizontal="center" vertical="center" wrapText="1"/>
      <protection locked="0"/>
    </xf>
    <xf numFmtId="9" fontId="3" fillId="28" borderId="2" xfId="3" applyFont="1" applyFill="1" applyBorder="1" applyAlignment="1" applyProtection="1">
      <alignment horizontal="center" vertical="center"/>
      <protection locked="0"/>
    </xf>
    <xf numFmtId="0" fontId="2" fillId="0" borderId="2" xfId="2" applyFont="1" applyBorder="1" applyAlignment="1" applyProtection="1">
      <alignment horizontal="center" vertical="center" wrapText="1"/>
      <protection locked="0"/>
    </xf>
    <xf numFmtId="0" fontId="2" fillId="0" borderId="2" xfId="2" applyFont="1" applyFill="1" applyBorder="1" applyAlignment="1" applyProtection="1">
      <alignment horizontal="center" vertical="center" wrapText="1"/>
      <protection locked="0"/>
    </xf>
    <xf numFmtId="0" fontId="3" fillId="0" borderId="2" xfId="2" applyFont="1" applyBorder="1" applyAlignment="1" applyProtection="1">
      <alignment horizontal="left" vertical="center" wrapText="1"/>
      <protection locked="0"/>
    </xf>
    <xf numFmtId="0" fontId="3" fillId="0" borderId="2" xfId="2" applyFont="1" applyBorder="1" applyAlignment="1" applyProtection="1">
      <alignment horizontal="center" vertical="center" wrapText="1"/>
      <protection locked="0"/>
    </xf>
    <xf numFmtId="0" fontId="4" fillId="7" borderId="2" xfId="2" applyFont="1" applyFill="1" applyBorder="1" applyAlignment="1" applyProtection="1">
      <alignment horizontal="center" vertical="center" wrapText="1"/>
      <protection locked="0"/>
    </xf>
    <xf numFmtId="0" fontId="4" fillId="10" borderId="28" xfId="6" applyFont="1" applyFill="1" applyBorder="1" applyAlignment="1" applyProtection="1">
      <alignment horizontal="center" vertical="center" wrapText="1"/>
      <protection locked="0"/>
    </xf>
    <xf numFmtId="0" fontId="3" fillId="11" borderId="28" xfId="6" applyFont="1" applyFill="1" applyBorder="1" applyAlignment="1" applyProtection="1">
      <alignment horizontal="center" vertical="center" wrapText="1"/>
      <protection locked="0"/>
    </xf>
    <xf numFmtId="0" fontId="10" fillId="0" borderId="2" xfId="2" applyFont="1" applyFill="1" applyBorder="1" applyAlignment="1" applyProtection="1">
      <alignment horizontal="left" vertical="center" wrapText="1"/>
      <protection locked="0"/>
    </xf>
    <xf numFmtId="9"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2" fillId="0" borderId="2" xfId="2" applyFont="1" applyBorder="1" applyAlignment="1" applyProtection="1">
      <alignment vertical="center" wrapText="1"/>
      <protection locked="0"/>
    </xf>
    <xf numFmtId="0" fontId="3" fillId="0" borderId="29" xfId="0"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3" fillId="0" borderId="0" xfId="2" applyFont="1" applyFill="1" applyBorder="1" applyAlignment="1" applyProtection="1">
      <alignment horizontal="center"/>
      <protection locked="0"/>
    </xf>
    <xf numFmtId="0" fontId="16" fillId="0" borderId="0" xfId="0" applyFont="1"/>
    <xf numFmtId="0" fontId="4" fillId="0" borderId="2" xfId="2" quotePrefix="1" applyFont="1" applyBorder="1" applyAlignment="1" applyProtection="1">
      <alignment horizontal="left" vertical="center" wrapText="1"/>
    </xf>
    <xf numFmtId="0" fontId="4" fillId="29" borderId="6" xfId="2" quotePrefix="1" applyFont="1" applyFill="1" applyBorder="1" applyAlignment="1" applyProtection="1">
      <alignment horizontal="left" vertical="center" wrapText="1"/>
      <protection locked="0"/>
    </xf>
    <xf numFmtId="9" fontId="4" fillId="3" borderId="9" xfId="3" applyFont="1" applyFill="1" applyBorder="1" applyAlignment="1" applyProtection="1">
      <alignment horizontal="center" vertical="center"/>
      <protection locked="0"/>
    </xf>
    <xf numFmtId="0" fontId="4" fillId="22" borderId="2" xfId="2" quotePrefix="1" applyFont="1" applyFill="1" applyBorder="1" applyAlignment="1" applyProtection="1">
      <alignment horizontal="left" vertical="center" wrapText="1"/>
      <protection locked="0"/>
    </xf>
    <xf numFmtId="9" fontId="4" fillId="4" borderId="2" xfId="3" applyFont="1" applyFill="1" applyBorder="1" applyAlignment="1" applyProtection="1">
      <alignment horizontal="center" vertical="center"/>
      <protection locked="0"/>
    </xf>
    <xf numFmtId="0" fontId="41" fillId="0" borderId="0" xfId="2" quotePrefix="1" applyFont="1" applyBorder="1" applyProtection="1">
      <protection locked="0"/>
    </xf>
    <xf numFmtId="0" fontId="16" fillId="0" borderId="0" xfId="0" applyFont="1" applyBorder="1"/>
    <xf numFmtId="0" fontId="21" fillId="0" borderId="14" xfId="2" applyFont="1" applyBorder="1" applyAlignment="1" applyProtection="1">
      <alignment horizontal="center" vertical="center" wrapText="1"/>
      <protection locked="0"/>
    </xf>
    <xf numFmtId="0" fontId="16" fillId="0" borderId="3" xfId="0" applyFont="1" applyBorder="1" applyAlignment="1">
      <alignment horizontal="center"/>
    </xf>
    <xf numFmtId="0" fontId="21" fillId="0" borderId="4" xfId="0" applyFont="1" applyBorder="1" applyAlignment="1">
      <alignment horizontal="center"/>
    </xf>
    <xf numFmtId="0" fontId="32" fillId="0" borderId="2" xfId="2" applyFont="1" applyBorder="1" applyAlignment="1" applyProtection="1">
      <alignment vertical="center" wrapText="1"/>
      <protection locked="0"/>
    </xf>
    <xf numFmtId="9" fontId="32" fillId="5" borderId="3" xfId="2" applyNumberFormat="1" applyFont="1" applyFill="1" applyBorder="1" applyAlignment="1" applyProtection="1">
      <alignment horizontal="center" vertical="center" wrapText="1"/>
      <protection locked="0"/>
    </xf>
    <xf numFmtId="0" fontId="3" fillId="13" borderId="2" xfId="2" applyFont="1" applyFill="1" applyBorder="1" applyAlignment="1" applyProtection="1">
      <alignment horizontal="left" vertical="center" wrapText="1"/>
      <protection locked="0"/>
    </xf>
    <xf numFmtId="0" fontId="32" fillId="13" borderId="2" xfId="5" applyFont="1" applyFill="1" applyBorder="1" applyAlignment="1" applyProtection="1">
      <alignment horizontal="center" vertical="center" wrapText="1"/>
      <protection locked="0"/>
    </xf>
    <xf numFmtId="0" fontId="34" fillId="13" borderId="2" xfId="5" applyFont="1" applyFill="1" applyBorder="1" applyAlignment="1" applyProtection="1">
      <alignment horizontal="center" vertical="center" wrapText="1"/>
      <protection locked="0"/>
    </xf>
    <xf numFmtId="0" fontId="4" fillId="11" borderId="6" xfId="6" applyFont="1" applyFill="1" applyBorder="1" applyAlignment="1" applyProtection="1">
      <alignment horizontal="center" vertical="center" wrapText="1"/>
      <protection locked="0"/>
    </xf>
    <xf numFmtId="0" fontId="16" fillId="0" borderId="15" xfId="0" applyFont="1" applyBorder="1"/>
    <xf numFmtId="0" fontId="16" fillId="0" borderId="27" xfId="0" applyFont="1" applyBorder="1"/>
    <xf numFmtId="0" fontId="4" fillId="13" borderId="2" xfId="2" quotePrefix="1" applyFont="1" applyFill="1" applyBorder="1" applyAlignment="1" applyProtection="1">
      <alignment horizontal="left" vertical="center" wrapText="1"/>
      <protection locked="0"/>
    </xf>
    <xf numFmtId="0" fontId="3" fillId="13" borderId="2" xfId="2" applyFont="1" applyFill="1" applyBorder="1" applyAlignment="1" applyProtection="1">
      <protection locked="0"/>
    </xf>
    <xf numFmtId="0" fontId="21" fillId="5" borderId="2" xfId="2" applyFont="1" applyFill="1" applyBorder="1" applyAlignment="1" applyProtection="1">
      <alignment horizontal="center" vertical="center" wrapText="1"/>
      <protection locked="0"/>
    </xf>
    <xf numFmtId="0" fontId="4" fillId="13" borderId="0" xfId="2" quotePrefix="1" applyFont="1" applyFill="1" applyBorder="1" applyAlignment="1" applyProtection="1">
      <alignment horizontal="left" vertical="center" wrapText="1"/>
      <protection locked="0"/>
    </xf>
    <xf numFmtId="0" fontId="3" fillId="13" borderId="0" xfId="2" applyFont="1" applyFill="1" applyBorder="1" applyAlignment="1" applyProtection="1">
      <alignment horizontal="center"/>
      <protection locked="0"/>
    </xf>
    <xf numFmtId="0" fontId="4" fillId="13" borderId="0" xfId="2" applyFont="1" applyFill="1" applyBorder="1" applyAlignment="1" applyProtection="1">
      <alignment horizontal="center" vertical="center" wrapText="1"/>
      <protection locked="0"/>
    </xf>
    <xf numFmtId="0" fontId="4" fillId="13" borderId="0" xfId="2" applyFont="1" applyFill="1" applyBorder="1" applyAlignment="1" applyProtection="1">
      <alignment horizontal="left" vertical="center" wrapText="1"/>
      <protection locked="0"/>
    </xf>
    <xf numFmtId="0" fontId="3" fillId="13" borderId="0" xfId="2" applyFont="1" applyFill="1" applyBorder="1" applyProtection="1">
      <protection locked="0"/>
    </xf>
    <xf numFmtId="0" fontId="10" fillId="0" borderId="14" xfId="2" applyFont="1" applyBorder="1" applyAlignment="1" applyProtection="1">
      <alignment horizontal="center" vertical="center" wrapText="1"/>
      <protection locked="0"/>
    </xf>
    <xf numFmtId="0" fontId="16" fillId="0" borderId="0" xfId="0" applyFont="1" applyAlignment="1">
      <alignment horizontal="center"/>
    </xf>
    <xf numFmtId="0" fontId="34" fillId="0" borderId="2" xfId="5" applyFont="1" applyFill="1" applyBorder="1" applyAlignment="1" applyProtection="1">
      <alignment horizontal="center" vertical="center" wrapText="1"/>
      <protection locked="0"/>
    </xf>
    <xf numFmtId="0" fontId="10" fillId="0" borderId="2" xfId="2" applyFont="1" applyBorder="1" applyAlignment="1" applyProtection="1">
      <alignment horizontal="center" vertical="center" wrapText="1"/>
      <protection locked="0"/>
    </xf>
    <xf numFmtId="0" fontId="21" fillId="0" borderId="4" xfId="2" applyFont="1" applyBorder="1" applyAlignment="1" applyProtection="1">
      <alignment horizontal="center" vertical="center" wrapText="1"/>
      <protection locked="0"/>
    </xf>
    <xf numFmtId="9" fontId="26" fillId="0" borderId="5" xfId="2" applyNumberFormat="1" applyFont="1" applyBorder="1" applyAlignment="1" applyProtection="1">
      <alignment vertical="center" wrapText="1"/>
      <protection locked="0"/>
    </xf>
    <xf numFmtId="9" fontId="3" fillId="3" borderId="9" xfId="1" applyFont="1" applyFill="1" applyBorder="1" applyAlignment="1" applyProtection="1">
      <alignment horizontal="center" vertical="center"/>
      <protection locked="0"/>
    </xf>
    <xf numFmtId="3" fontId="0" fillId="0" borderId="0" xfId="0" applyNumberFormat="1"/>
    <xf numFmtId="0" fontId="4" fillId="7" borderId="75" xfId="2" applyFont="1" applyFill="1" applyBorder="1" applyAlignment="1" applyProtection="1">
      <alignment horizontal="center" vertical="center" wrapText="1"/>
      <protection locked="0"/>
    </xf>
    <xf numFmtId="0" fontId="4" fillId="7" borderId="76" xfId="2" applyFont="1" applyFill="1" applyBorder="1" applyAlignment="1" applyProtection="1">
      <alignment horizontal="center" vertical="center" wrapText="1"/>
      <protection locked="0"/>
    </xf>
    <xf numFmtId="176" fontId="3" fillId="0" borderId="2" xfId="325" applyNumberFormat="1" applyFont="1" applyFill="1" applyBorder="1" applyAlignment="1" applyProtection="1">
      <alignment horizontal="center" vertical="center" wrapText="1"/>
      <protection locked="0"/>
    </xf>
    <xf numFmtId="0" fontId="4" fillId="9" borderId="81" xfId="0" applyFont="1" applyFill="1" applyBorder="1" applyAlignment="1" applyProtection="1">
      <alignment horizontal="center" vertical="center"/>
      <protection locked="0"/>
    </xf>
    <xf numFmtId="0" fontId="4" fillId="9" borderId="82" xfId="0" applyFont="1" applyFill="1" applyBorder="1" applyAlignment="1" applyProtection="1">
      <alignment horizontal="center" vertical="center"/>
      <protection locked="0"/>
    </xf>
    <xf numFmtId="0" fontId="4" fillId="9" borderId="44" xfId="0" applyFont="1" applyFill="1" applyBorder="1" applyAlignment="1" applyProtection="1">
      <alignment horizontal="left" vertical="center" wrapText="1"/>
      <protection locked="0"/>
    </xf>
    <xf numFmtId="0" fontId="4" fillId="9" borderId="44" xfId="0" applyFont="1" applyFill="1" applyBorder="1" applyAlignment="1" applyProtection="1">
      <alignment horizontal="center" vertical="center" wrapText="1"/>
      <protection locked="0"/>
    </xf>
    <xf numFmtId="0" fontId="4" fillId="10" borderId="2" xfId="6" applyFont="1" applyFill="1" applyBorder="1" applyAlignment="1" applyProtection="1">
      <alignment horizontal="center" vertical="center" wrapText="1"/>
      <protection locked="0"/>
    </xf>
    <xf numFmtId="0" fontId="3" fillId="11" borderId="2" xfId="6" applyFont="1" applyFill="1" applyBorder="1" applyAlignment="1" applyProtection="1">
      <alignment horizontal="center" vertical="center" wrapText="1"/>
      <protection locked="0"/>
    </xf>
    <xf numFmtId="0" fontId="7" fillId="11" borderId="2" xfId="6" applyFont="1" applyFill="1" applyBorder="1" applyAlignment="1" applyProtection="1">
      <alignment horizontal="center" vertical="center" wrapText="1"/>
      <protection locked="0"/>
    </xf>
    <xf numFmtId="0" fontId="3" fillId="11" borderId="54" xfId="6" applyFont="1" applyFill="1" applyBorder="1" applyAlignment="1" applyProtection="1">
      <alignment horizontal="center" vertical="center" wrapText="1"/>
      <protection locked="0"/>
    </xf>
    <xf numFmtId="0" fontId="7" fillId="11" borderId="54" xfId="6"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xf>
    <xf numFmtId="9" fontId="3" fillId="0" borderId="0" xfId="0" applyNumberFormat="1" applyFont="1" applyFill="1" applyBorder="1" applyAlignment="1" applyProtection="1">
      <alignment horizontal="center" vertical="center" wrapText="1"/>
      <protection locked="0"/>
    </xf>
    <xf numFmtId="0" fontId="3" fillId="0" borderId="0" xfId="6" applyFont="1" applyFill="1" applyBorder="1" applyAlignment="1" applyProtection="1">
      <alignment horizontal="center" vertical="center" wrapText="1"/>
      <protection locked="0"/>
    </xf>
    <xf numFmtId="0" fontId="7" fillId="0" borderId="0" xfId="6" applyFont="1" applyFill="1" applyBorder="1" applyAlignment="1" applyProtection="1">
      <alignment horizontal="center" vertical="center" wrapText="1"/>
      <protection locked="0"/>
    </xf>
    <xf numFmtId="0" fontId="3" fillId="0" borderId="27" xfId="6"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locked="0"/>
    </xf>
    <xf numFmtId="0" fontId="4" fillId="0" borderId="0" xfId="2" quotePrefix="1" applyFont="1" applyFill="1" applyBorder="1" applyAlignment="1" applyProtection="1">
      <alignment horizontal="center" vertical="center" wrapText="1"/>
      <protection locked="0"/>
    </xf>
    <xf numFmtId="0" fontId="4" fillId="0" borderId="0" xfId="2" applyFont="1" applyFill="1" applyBorder="1" applyAlignment="1" applyProtection="1">
      <alignment horizontal="left" vertical="center" wrapText="1"/>
      <protection locked="0"/>
    </xf>
    <xf numFmtId="9" fontId="3" fillId="0" borderId="0" xfId="3" applyFont="1" applyFill="1" applyBorder="1" applyAlignment="1" applyProtection="1">
      <alignment horizontal="center" vertical="center"/>
      <protection locked="0"/>
    </xf>
    <xf numFmtId="0" fontId="45" fillId="0" borderId="2" xfId="2" applyFont="1" applyBorder="1" applyAlignment="1" applyProtection="1">
      <alignment vertical="center" wrapText="1"/>
      <protection locked="0"/>
    </xf>
    <xf numFmtId="0" fontId="3" fillId="0" borderId="3" xfId="5" applyFont="1" applyFill="1" applyBorder="1" applyAlignment="1" applyProtection="1">
      <alignment vertical="center" wrapText="1"/>
      <protection locked="0"/>
    </xf>
    <xf numFmtId="0" fontId="3" fillId="0" borderId="23" xfId="5" applyFont="1" applyFill="1" applyBorder="1" applyAlignment="1" applyProtection="1">
      <alignment vertical="center" wrapText="1"/>
      <protection locked="0"/>
    </xf>
    <xf numFmtId="0" fontId="3" fillId="11" borderId="7" xfId="6" applyFont="1" applyFill="1" applyBorder="1" applyAlignment="1" applyProtection="1">
      <alignment vertical="center" wrapText="1"/>
      <protection locked="0"/>
    </xf>
    <xf numFmtId="0" fontId="3" fillId="11" borderId="28" xfId="6" applyFont="1" applyFill="1" applyBorder="1" applyAlignment="1" applyProtection="1">
      <alignment vertical="center" wrapText="1"/>
      <protection locked="0"/>
    </xf>
    <xf numFmtId="0" fontId="4" fillId="10" borderId="7" xfId="6" applyFont="1" applyFill="1" applyBorder="1" applyAlignment="1" applyProtection="1">
      <alignment vertical="center" wrapText="1"/>
      <protection locked="0"/>
    </xf>
    <xf numFmtId="0" fontId="4" fillId="10" borderId="28" xfId="6" applyFont="1" applyFill="1" applyBorder="1" applyAlignment="1" applyProtection="1">
      <alignment vertical="center" wrapText="1"/>
      <protection locked="0"/>
    </xf>
    <xf numFmtId="176" fontId="0" fillId="0" borderId="0" xfId="325" applyNumberFormat="1" applyFont="1"/>
    <xf numFmtId="0" fontId="4" fillId="0" borderId="3" xfId="0" applyFont="1" applyBorder="1" applyAlignment="1" applyProtection="1">
      <alignment horizontal="center" vertical="center" wrapText="1"/>
      <protection locked="0"/>
    </xf>
    <xf numFmtId="0" fontId="4" fillId="0" borderId="15" xfId="5" applyFont="1" applyFill="1" applyBorder="1" applyAlignment="1" applyProtection="1">
      <alignment horizontal="center" vertical="center" wrapText="1"/>
      <protection locked="0"/>
    </xf>
    <xf numFmtId="0" fontId="4" fillId="0" borderId="0" xfId="5" applyFont="1" applyFill="1" applyBorder="1" applyAlignment="1" applyProtection="1">
      <alignment horizontal="center" vertical="center" wrapText="1"/>
      <protection locked="0"/>
    </xf>
    <xf numFmtId="0" fontId="3" fillId="0" borderId="0" xfId="5" applyFont="1" applyFill="1" applyBorder="1" applyAlignment="1" applyProtection="1">
      <alignment horizontal="center" vertical="center" wrapText="1"/>
      <protection locked="0"/>
    </xf>
    <xf numFmtId="0" fontId="3" fillId="0" borderId="27" xfId="5"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2" fillId="0" borderId="0" xfId="2" applyFont="1" applyFill="1"/>
    <xf numFmtId="0" fontId="3" fillId="0" borderId="0" xfId="2" applyFont="1" applyFill="1"/>
    <xf numFmtId="9" fontId="4" fillId="0" borderId="3" xfId="0" applyNumberFormat="1" applyFont="1" applyBorder="1" applyAlignment="1" applyProtection="1">
      <alignment horizontal="center" vertical="center" wrapText="1"/>
      <protection locked="0"/>
    </xf>
    <xf numFmtId="0" fontId="3" fillId="0" borderId="2" xfId="0" quotePrefix="1" applyFont="1" applyFill="1" applyBorder="1" applyAlignment="1" applyProtection="1">
      <alignment horizontal="left" vertical="center" wrapText="1"/>
      <protection locked="0"/>
    </xf>
    <xf numFmtId="176" fontId="3" fillId="0" borderId="2" xfId="325" applyNumberFormat="1" applyFont="1" applyBorder="1" applyAlignment="1" applyProtection="1">
      <alignment horizontal="center" vertical="center" wrapText="1"/>
      <protection locked="0"/>
    </xf>
    <xf numFmtId="0" fontId="2" fillId="0" borderId="2" xfId="2" applyFont="1" applyBorder="1" applyAlignment="1" applyProtection="1">
      <alignment horizontal="center" vertical="center" wrapText="1"/>
      <protection locked="0"/>
    </xf>
    <xf numFmtId="0" fontId="4" fillId="4" borderId="2"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center"/>
      <protection locked="0"/>
    </xf>
    <xf numFmtId="0" fontId="3" fillId="0" borderId="4" xfId="2" applyFont="1" applyFill="1" applyBorder="1" applyAlignment="1" applyProtection="1">
      <alignment horizontal="center"/>
      <protection locked="0"/>
    </xf>
    <xf numFmtId="0" fontId="3" fillId="0" borderId="5" xfId="2" applyFont="1" applyFill="1" applyBorder="1" applyAlignment="1" applyProtection="1">
      <alignment horizontal="center"/>
      <protection locked="0"/>
    </xf>
    <xf numFmtId="0" fontId="4" fillId="6" borderId="2" xfId="2" applyFont="1" applyFill="1" applyBorder="1" applyAlignment="1">
      <alignment horizontal="center" vertical="center" wrapText="1"/>
    </xf>
    <xf numFmtId="0" fontId="4" fillId="7" borderId="2" xfId="2" applyFont="1" applyFill="1" applyBorder="1" applyAlignment="1" applyProtection="1">
      <alignment horizontal="center" vertical="center" wrapText="1"/>
      <protection locked="0"/>
    </xf>
    <xf numFmtId="0" fontId="3" fillId="0" borderId="2" xfId="2" applyFont="1" applyBorder="1" applyAlignment="1" applyProtection="1">
      <alignment horizontal="left" vertical="center" wrapText="1"/>
      <protection locked="0"/>
    </xf>
    <xf numFmtId="0" fontId="3" fillId="11" borderId="7" xfId="6" applyFont="1" applyFill="1" applyBorder="1" applyAlignment="1" applyProtection="1">
      <alignment horizontal="center" vertical="center" wrapText="1"/>
      <protection locked="0"/>
    </xf>
    <xf numFmtId="0" fontId="3" fillId="11" borderId="28" xfId="6"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wrapText="1"/>
      <protection locked="0"/>
    </xf>
    <xf numFmtId="0" fontId="3" fillId="0" borderId="2" xfId="2" applyFont="1" applyBorder="1" applyAlignment="1" applyProtection="1">
      <alignment horizontal="center" vertical="center" wrapText="1"/>
      <protection locked="0"/>
    </xf>
    <xf numFmtId="0" fontId="10" fillId="0" borderId="2" xfId="2" applyFont="1" applyFill="1" applyBorder="1" applyAlignment="1" applyProtection="1">
      <alignment horizontal="left" vertical="center" wrapText="1"/>
      <protection locked="0"/>
    </xf>
    <xf numFmtId="0" fontId="3" fillId="0" borderId="2" xfId="2" applyFont="1" applyFill="1" applyBorder="1" applyAlignment="1" applyProtection="1">
      <alignment horizontal="center" vertical="center" wrapText="1"/>
      <protection locked="0"/>
    </xf>
    <xf numFmtId="0" fontId="2" fillId="0" borderId="2" xfId="2" applyFont="1" applyBorder="1" applyAlignment="1" applyProtection="1">
      <alignment vertical="center" wrapText="1"/>
      <protection locked="0"/>
    </xf>
    <xf numFmtId="0" fontId="2" fillId="0" borderId="3" xfId="180" applyFont="1" applyBorder="1" applyAlignment="1" applyProtection="1">
      <alignment horizontal="center" vertical="center" wrapText="1"/>
      <protection locked="0"/>
    </xf>
    <xf numFmtId="0" fontId="2" fillId="13" borderId="2" xfId="180" applyFont="1" applyFill="1" applyBorder="1" applyAlignment="1" applyProtection="1">
      <alignment horizontal="center" vertical="center" wrapText="1"/>
      <protection locked="0"/>
    </xf>
    <xf numFmtId="9" fontId="4" fillId="0" borderId="3" xfId="1" applyFont="1" applyFill="1" applyBorder="1" applyAlignment="1" applyProtection="1">
      <alignment horizontal="center" vertical="center" wrapText="1"/>
      <protection locked="0"/>
    </xf>
    <xf numFmtId="0" fontId="2" fillId="0" borderId="2" xfId="180" applyFont="1" applyFill="1" applyBorder="1" applyAlignment="1" applyProtection="1">
      <alignment horizontal="center" vertical="center" wrapText="1"/>
      <protection locked="0"/>
    </xf>
    <xf numFmtId="0" fontId="16" fillId="0" borderId="2" xfId="2" applyFont="1" applyBorder="1" applyAlignment="1" applyProtection="1">
      <alignment horizontal="left" vertical="center" wrapText="1"/>
      <protection locked="0"/>
    </xf>
    <xf numFmtId="0" fontId="16" fillId="0" borderId="2" xfId="2" applyFont="1" applyBorder="1" applyAlignment="1" applyProtection="1">
      <alignment horizontal="center" vertical="center" wrapText="1"/>
      <protection locked="0"/>
    </xf>
    <xf numFmtId="0" fontId="16" fillId="0" borderId="2" xfId="2" applyFont="1" applyFill="1" applyBorder="1" applyAlignment="1" applyProtection="1">
      <alignment horizontal="center" vertical="center" wrapText="1"/>
      <protection locked="0"/>
    </xf>
    <xf numFmtId="0" fontId="2" fillId="13" borderId="2"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protection locked="0"/>
    </xf>
    <xf numFmtId="0" fontId="3" fillId="0" borderId="2" xfId="0" applyFont="1" applyBorder="1" applyAlignment="1" applyProtection="1">
      <alignment horizontal="left" vertical="center" wrapText="1"/>
      <protection locked="0"/>
    </xf>
    <xf numFmtId="0" fontId="2" fillId="0" borderId="2" xfId="2" applyFont="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9" borderId="28" xfId="0" applyFont="1" applyFill="1" applyBorder="1" applyAlignment="1" applyProtection="1">
      <alignment horizontal="center" vertical="center" wrapText="1"/>
      <protection locked="0"/>
    </xf>
    <xf numFmtId="0" fontId="4" fillId="7" borderId="2"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wrapText="1"/>
      <protection locked="0"/>
    </xf>
    <xf numFmtId="0" fontId="4" fillId="10" borderId="7" xfId="6" applyFont="1" applyFill="1" applyBorder="1" applyAlignment="1" applyProtection="1">
      <alignment horizontal="center" vertical="center" wrapText="1"/>
      <protection locked="0"/>
    </xf>
    <xf numFmtId="0" fontId="3" fillId="11" borderId="7" xfId="6" applyFont="1" applyFill="1" applyBorder="1" applyAlignment="1" applyProtection="1">
      <alignment horizontal="center" vertical="center" wrapText="1"/>
      <protection locked="0"/>
    </xf>
    <xf numFmtId="0" fontId="4" fillId="6" borderId="2" xfId="2" applyFont="1" applyFill="1" applyBorder="1" applyAlignment="1">
      <alignment horizontal="center" vertical="center" wrapText="1"/>
    </xf>
    <xf numFmtId="0" fontId="3" fillId="0" borderId="2" xfId="2" applyFont="1" applyFill="1" applyBorder="1" applyAlignment="1" applyProtection="1">
      <alignment horizontal="center" vertical="center" wrapText="1"/>
      <protection locked="0"/>
    </xf>
    <xf numFmtId="0" fontId="2" fillId="0" borderId="2" xfId="2" applyFont="1" applyBorder="1" applyAlignment="1" applyProtection="1">
      <alignment vertical="center" wrapText="1"/>
      <protection locked="0"/>
    </xf>
    <xf numFmtId="0" fontId="10" fillId="0" borderId="2" xfId="2" applyFont="1" applyFill="1" applyBorder="1" applyAlignment="1" applyProtection="1">
      <alignment horizontal="left" vertical="center" wrapText="1"/>
      <protection locked="0"/>
    </xf>
    <xf numFmtId="0" fontId="3" fillId="0" borderId="0" xfId="2" applyFont="1" applyFill="1" applyBorder="1" applyAlignment="1" applyProtection="1">
      <alignment horizontal="center"/>
      <protection locked="0"/>
    </xf>
    <xf numFmtId="0" fontId="16" fillId="13" borderId="2" xfId="2" applyFont="1" applyFill="1" applyBorder="1" applyAlignment="1" applyProtection="1">
      <alignment horizontal="left" vertical="center" wrapText="1"/>
      <protection locked="0"/>
    </xf>
    <xf numFmtId="0" fontId="0" fillId="0" borderId="0" xfId="0" applyFill="1" applyBorder="1"/>
    <xf numFmtId="175" fontId="3" fillId="4" borderId="2" xfId="3" applyNumberFormat="1" applyFont="1" applyFill="1" applyBorder="1" applyAlignment="1" applyProtection="1">
      <alignment horizontal="center" vertical="center"/>
      <protection locked="0"/>
    </xf>
    <xf numFmtId="0" fontId="3" fillId="0" borderId="2" xfId="2" applyFont="1" applyFill="1" applyBorder="1" applyAlignment="1" applyProtection="1">
      <alignment horizontal="center"/>
      <protection locked="0"/>
    </xf>
    <xf numFmtId="0" fontId="2" fillId="0" borderId="2" xfId="2" applyFont="1" applyBorder="1" applyAlignment="1" applyProtection="1">
      <alignment horizontal="center" wrapText="1"/>
      <protection locked="0"/>
    </xf>
    <xf numFmtId="0" fontId="2" fillId="0" borderId="87" xfId="2" applyFont="1" applyFill="1" applyBorder="1" applyAlignment="1" applyProtection="1">
      <alignment horizontal="center" vertical="center" wrapText="1"/>
      <protection locked="0"/>
    </xf>
    <xf numFmtId="0" fontId="10" fillId="0" borderId="2" xfId="2" applyFont="1" applyFill="1" applyBorder="1" applyAlignment="1" applyProtection="1">
      <alignment horizontal="center" vertical="center" wrapText="1"/>
      <protection locked="0"/>
    </xf>
    <xf numFmtId="0" fontId="3" fillId="0" borderId="2" xfId="2" applyFont="1" applyBorder="1" applyAlignment="1" applyProtection="1">
      <alignment horizontal="center"/>
      <protection locked="0"/>
    </xf>
    <xf numFmtId="0" fontId="0" fillId="0" borderId="88" xfId="0" applyBorder="1"/>
    <xf numFmtId="0" fontId="3" fillId="0" borderId="2" xfId="2" applyFont="1" applyBorder="1" applyProtection="1">
      <protection locked="0"/>
    </xf>
    <xf numFmtId="0" fontId="22" fillId="0" borderId="0" xfId="2" applyFont="1" applyProtection="1"/>
    <xf numFmtId="0" fontId="22" fillId="0" borderId="0" xfId="2" applyFont="1" applyAlignment="1" applyProtection="1">
      <alignment horizontal="center"/>
    </xf>
    <xf numFmtId="0" fontId="63" fillId="0" borderId="2" xfId="2" applyFont="1" applyBorder="1" applyAlignment="1" applyProtection="1">
      <alignment vertical="center" wrapText="1"/>
    </xf>
    <xf numFmtId="0" fontId="64" fillId="0" borderId="2" xfId="2" quotePrefix="1" applyFont="1" applyBorder="1" applyAlignment="1" applyProtection="1">
      <alignment horizontal="left" vertical="center" wrapText="1"/>
    </xf>
    <xf numFmtId="0" fontId="22" fillId="0" borderId="0" xfId="2" applyFont="1" applyProtection="1">
      <protection locked="0"/>
    </xf>
    <xf numFmtId="0" fontId="22" fillId="0" borderId="0" xfId="2" applyFont="1" applyAlignment="1" applyProtection="1">
      <alignment horizontal="center"/>
      <protection locked="0"/>
    </xf>
    <xf numFmtId="0" fontId="22" fillId="0" borderId="0" xfId="2" applyFont="1" applyBorder="1" applyAlignment="1" applyProtection="1">
      <alignment vertical="center" wrapText="1"/>
      <protection locked="0"/>
    </xf>
    <xf numFmtId="0" fontId="22" fillId="0" borderId="0" xfId="2" applyFont="1" applyBorder="1" applyAlignment="1" applyProtection="1">
      <alignment horizontal="center" vertical="center" wrapText="1"/>
      <protection locked="0"/>
    </xf>
    <xf numFmtId="0" fontId="63" fillId="3" borderId="6" xfId="2" quotePrefix="1" applyFont="1" applyFill="1" applyBorder="1" applyAlignment="1" applyProtection="1">
      <alignment horizontal="left" vertical="center" wrapText="1"/>
      <protection locked="0"/>
    </xf>
    <xf numFmtId="9" fontId="22" fillId="3" borderId="9" xfId="3" applyFont="1" applyFill="1" applyBorder="1" applyAlignment="1" applyProtection="1">
      <alignment horizontal="center" vertical="center"/>
      <protection locked="0"/>
    </xf>
    <xf numFmtId="0" fontId="63" fillId="4" borderId="2" xfId="2" quotePrefix="1" applyFont="1" applyFill="1" applyBorder="1" applyAlignment="1" applyProtection="1">
      <alignment horizontal="left" vertical="center" wrapText="1"/>
      <protection locked="0"/>
    </xf>
    <xf numFmtId="9" fontId="22" fillId="4" borderId="2" xfId="3" applyFont="1" applyFill="1" applyBorder="1" applyAlignment="1" applyProtection="1">
      <alignment horizontal="center" vertical="center"/>
      <protection locked="0"/>
    </xf>
    <xf numFmtId="0" fontId="63" fillId="0" borderId="2" xfId="2" quotePrefix="1" applyFont="1" applyFill="1" applyBorder="1" applyAlignment="1" applyProtection="1">
      <alignment horizontal="left" vertical="center" wrapText="1"/>
      <protection locked="0"/>
    </xf>
    <xf numFmtId="0" fontId="22" fillId="0" borderId="2" xfId="2" applyFont="1" applyFill="1" applyBorder="1" applyAlignment="1" applyProtection="1">
      <protection locked="0"/>
    </xf>
    <xf numFmtId="0" fontId="65" fillId="0" borderId="0" xfId="2" quotePrefix="1" applyFont="1" applyFill="1" applyBorder="1" applyAlignment="1" applyProtection="1">
      <alignment horizontal="left" vertical="center" wrapText="1"/>
      <protection locked="0"/>
    </xf>
    <xf numFmtId="0" fontId="22" fillId="0" borderId="0" xfId="2" applyFont="1" applyFill="1" applyBorder="1" applyAlignment="1" applyProtection="1">
      <alignment horizontal="center"/>
      <protection locked="0"/>
    </xf>
    <xf numFmtId="0" fontId="63" fillId="0" borderId="0" xfId="2" applyFont="1" applyFill="1" applyBorder="1" applyAlignment="1" applyProtection="1">
      <alignment horizontal="center" vertical="center" wrapText="1"/>
      <protection locked="0"/>
    </xf>
    <xf numFmtId="0" fontId="63" fillId="5" borderId="0" xfId="2" applyFont="1" applyFill="1" applyBorder="1" applyAlignment="1" applyProtection="1">
      <alignment horizontal="left" vertical="center" wrapText="1"/>
      <protection locked="0"/>
    </xf>
    <xf numFmtId="0" fontId="22" fillId="0" borderId="0" xfId="2" applyFont="1" applyBorder="1" applyProtection="1">
      <protection locked="0"/>
    </xf>
    <xf numFmtId="0" fontId="66" fillId="0" borderId="0" xfId="2" quotePrefix="1" applyFont="1" applyBorder="1" applyProtection="1">
      <protection locked="0"/>
    </xf>
    <xf numFmtId="0" fontId="24" fillId="0" borderId="2" xfId="2" applyFont="1" applyBorder="1" applyAlignment="1" applyProtection="1">
      <alignment vertical="center" wrapText="1"/>
      <protection locked="0"/>
    </xf>
    <xf numFmtId="0" fontId="24" fillId="0" borderId="14" xfId="2" applyFont="1" applyBorder="1" applyAlignment="1" applyProtection="1">
      <alignment vertical="center" wrapText="1"/>
      <protection locked="0"/>
    </xf>
    <xf numFmtId="0" fontId="22" fillId="0" borderId="15" xfId="2" applyFont="1" applyBorder="1" applyProtection="1">
      <protection locked="0"/>
    </xf>
    <xf numFmtId="0" fontId="22" fillId="0" borderId="0" xfId="2" applyFont="1" applyBorder="1" applyAlignment="1" applyProtection="1">
      <alignment horizontal="center"/>
      <protection locked="0"/>
    </xf>
    <xf numFmtId="0" fontId="63" fillId="7" borderId="22" xfId="2" applyFont="1" applyFill="1" applyBorder="1" applyAlignment="1" applyProtection="1">
      <alignment horizontal="center" vertical="center" wrapText="1"/>
      <protection locked="0"/>
    </xf>
    <xf numFmtId="0" fontId="63" fillId="7" borderId="2" xfId="2" applyFont="1" applyFill="1" applyBorder="1" applyAlignment="1" applyProtection="1">
      <alignment horizontal="center" vertical="center" wrapText="1"/>
      <protection locked="0"/>
    </xf>
    <xf numFmtId="0" fontId="63" fillId="0" borderId="22" xfId="2" applyFont="1" applyFill="1" applyBorder="1" applyAlignment="1" applyProtection="1">
      <alignment vertical="center" wrapText="1"/>
      <protection locked="0"/>
    </xf>
    <xf numFmtId="9" fontId="63" fillId="0" borderId="3" xfId="2" applyNumberFormat="1" applyFont="1" applyBorder="1" applyAlignment="1" applyProtection="1">
      <alignment horizontal="center" vertical="center" wrapText="1"/>
      <protection locked="0"/>
    </xf>
    <xf numFmtId="0" fontId="22" fillId="0" borderId="2" xfId="2" applyFont="1" applyFill="1" applyBorder="1" applyAlignment="1" applyProtection="1">
      <alignment horizontal="left" vertical="center" wrapText="1"/>
      <protection locked="0"/>
    </xf>
    <xf numFmtId="0" fontId="22" fillId="0" borderId="2" xfId="2" applyFont="1" applyFill="1" applyBorder="1" applyAlignment="1" applyProtection="1">
      <alignment horizontal="center" vertical="center" wrapText="1"/>
      <protection locked="0"/>
    </xf>
    <xf numFmtId="0" fontId="22" fillId="0" borderId="27" xfId="2" applyFont="1" applyBorder="1" applyProtection="1">
      <protection locked="0"/>
    </xf>
    <xf numFmtId="0" fontId="22" fillId="0" borderId="15" xfId="2" applyFont="1" applyBorder="1" applyAlignment="1" applyProtection="1">
      <alignment horizontal="center"/>
      <protection locked="0"/>
    </xf>
    <xf numFmtId="0" fontId="63" fillId="0" borderId="2" xfId="5" applyFont="1" applyFill="1" applyBorder="1" applyAlignment="1" applyProtection="1">
      <alignment horizontal="center" vertical="center" wrapText="1"/>
      <protection locked="0"/>
    </xf>
    <xf numFmtId="0" fontId="22" fillId="0" borderId="2" xfId="5" applyFont="1" applyFill="1" applyBorder="1" applyAlignment="1" applyProtection="1">
      <alignment horizontal="center" vertical="center" wrapText="1"/>
      <protection locked="0"/>
    </xf>
    <xf numFmtId="0" fontId="63" fillId="9" borderId="7" xfId="0" applyFont="1" applyFill="1" applyBorder="1" applyAlignment="1" applyProtection="1">
      <alignment horizontal="center" vertical="center"/>
      <protection locked="0"/>
    </xf>
    <xf numFmtId="0" fontId="63" fillId="9" borderId="6" xfId="0" applyFont="1" applyFill="1" applyBorder="1" applyAlignment="1" applyProtection="1">
      <alignment horizontal="left" vertical="center" wrapText="1"/>
      <protection locked="0"/>
    </xf>
    <xf numFmtId="0" fontId="63" fillId="9" borderId="6" xfId="0" applyFont="1" applyFill="1" applyBorder="1" applyAlignment="1" applyProtection="1">
      <alignment horizontal="center" vertical="center" wrapText="1"/>
      <protection locked="0"/>
    </xf>
    <xf numFmtId="0" fontId="63" fillId="10" borderId="6" xfId="6" applyFont="1" applyFill="1" applyBorder="1" applyAlignment="1" applyProtection="1">
      <alignment horizontal="center" vertical="center" wrapText="1"/>
      <protection locked="0"/>
    </xf>
    <xf numFmtId="0" fontId="63" fillId="10" borderId="91" xfId="6" applyFont="1" applyFill="1" applyBorder="1" applyAlignment="1" applyProtection="1">
      <alignment horizontal="center" vertical="center" wrapText="1"/>
      <protection locked="0"/>
    </xf>
    <xf numFmtId="0" fontId="63" fillId="10" borderId="28" xfId="6" applyFont="1" applyFill="1" applyBorder="1" applyAlignment="1" applyProtection="1">
      <alignment horizontal="center" vertical="center" wrapText="1"/>
      <protection locked="0"/>
    </xf>
    <xf numFmtId="0" fontId="22" fillId="11" borderId="6" xfId="6" applyFont="1" applyFill="1" applyBorder="1" applyAlignment="1" applyProtection="1">
      <alignment horizontal="center" vertical="center" wrapText="1"/>
      <protection locked="0"/>
    </xf>
    <xf numFmtId="0" fontId="63" fillId="11" borderId="6" xfId="6" applyFont="1" applyFill="1" applyBorder="1" applyAlignment="1" applyProtection="1">
      <alignment horizontal="center" vertical="center" wrapText="1"/>
      <protection locked="0"/>
    </xf>
    <xf numFmtId="0" fontId="22" fillId="11" borderId="91" xfId="6" applyFont="1" applyFill="1" applyBorder="1" applyAlignment="1" applyProtection="1">
      <alignment horizontal="center" vertical="center" wrapText="1"/>
      <protection locked="0"/>
    </xf>
    <xf numFmtId="0" fontId="22" fillId="11" borderId="28" xfId="6" applyFont="1" applyFill="1" applyBorder="1" applyAlignment="1" applyProtection="1">
      <alignment horizontal="center" vertical="center" wrapText="1"/>
      <protection locked="0"/>
    </xf>
    <xf numFmtId="0" fontId="63" fillId="0" borderId="22" xfId="0" applyFont="1" applyBorder="1" applyAlignment="1" applyProtection="1">
      <alignment vertical="center" wrapText="1"/>
      <protection locked="0"/>
    </xf>
    <xf numFmtId="0" fontId="63" fillId="0" borderId="36" xfId="0" applyFont="1" applyBorder="1" applyAlignment="1" applyProtection="1">
      <alignment vertical="center" wrapText="1"/>
      <protection locked="0"/>
    </xf>
    <xf numFmtId="0" fontId="63" fillId="6" borderId="2" xfId="2" applyFont="1" applyFill="1" applyBorder="1" applyAlignment="1">
      <alignment horizontal="center" vertical="center" wrapText="1"/>
    </xf>
    <xf numFmtId="0" fontId="63" fillId="0" borderId="22" xfId="2" applyFont="1" applyBorder="1" applyAlignment="1" applyProtection="1">
      <alignment vertical="center" wrapText="1"/>
      <protection locked="0"/>
    </xf>
    <xf numFmtId="0" fontId="22" fillId="0" borderId="2" xfId="2" applyFont="1" applyBorder="1" applyAlignment="1" applyProtection="1">
      <alignment horizontal="left" vertical="center" wrapText="1"/>
      <protection locked="0"/>
    </xf>
    <xf numFmtId="0" fontId="22" fillId="0" borderId="2" xfId="2" applyFont="1" applyBorder="1" applyAlignment="1" applyProtection="1">
      <alignment horizontal="center" vertical="center" wrapText="1"/>
      <protection locked="0"/>
    </xf>
    <xf numFmtId="0" fontId="63" fillId="7" borderId="14" xfId="2" applyFont="1" applyFill="1" applyBorder="1" applyAlignment="1" applyProtection="1">
      <alignment horizontal="center" vertical="center" wrapText="1"/>
      <protection locked="0"/>
    </xf>
    <xf numFmtId="0" fontId="63" fillId="13" borderId="22" xfId="5" applyFont="1" applyFill="1" applyBorder="1" applyAlignment="1" applyProtection="1">
      <alignment horizontal="center" vertical="center" wrapText="1"/>
      <protection locked="0"/>
    </xf>
    <xf numFmtId="0" fontId="63" fillId="13" borderId="2" xfId="5" applyFont="1" applyFill="1" applyBorder="1" applyAlignment="1" applyProtection="1">
      <alignment horizontal="center" vertical="center" wrapText="1"/>
      <protection locked="0"/>
    </xf>
    <xf numFmtId="0" fontId="63" fillId="13" borderId="14" xfId="5" applyFont="1" applyFill="1" applyBorder="1" applyAlignment="1" applyProtection="1">
      <alignment horizontal="center" vertical="center" wrapText="1"/>
      <protection locked="0"/>
    </xf>
    <xf numFmtId="0" fontId="22" fillId="13" borderId="2" xfId="5" applyFont="1" applyFill="1" applyBorder="1" applyAlignment="1" applyProtection="1">
      <alignment horizontal="center" vertical="center" wrapText="1"/>
      <protection locked="0"/>
    </xf>
    <xf numFmtId="0" fontId="22" fillId="13" borderId="14" xfId="5" applyFont="1" applyFill="1" applyBorder="1" applyAlignment="1" applyProtection="1">
      <alignment horizontal="center" vertical="center" wrapText="1"/>
      <protection locked="0"/>
    </xf>
    <xf numFmtId="0" fontId="63" fillId="9" borderId="56" xfId="0" applyFont="1" applyFill="1" applyBorder="1" applyAlignment="1" applyProtection="1">
      <alignment horizontal="center" vertical="center" wrapText="1"/>
      <protection locked="0"/>
    </xf>
    <xf numFmtId="0" fontId="65" fillId="11" borderId="6" xfId="6" applyFont="1" applyFill="1" applyBorder="1" applyAlignment="1" applyProtection="1">
      <alignment horizontal="center" vertical="center" wrapText="1"/>
      <protection locked="0"/>
    </xf>
    <xf numFmtId="0" fontId="24" fillId="0" borderId="2" xfId="180" applyFont="1" applyBorder="1" applyAlignment="1" applyProtection="1">
      <alignment vertical="center" wrapText="1"/>
      <protection locked="0"/>
    </xf>
    <xf numFmtId="0" fontId="24" fillId="39" borderId="2" xfId="180" applyFont="1" applyFill="1" applyBorder="1" applyAlignment="1" applyProtection="1">
      <alignment vertical="center" wrapText="1"/>
      <protection locked="0"/>
    </xf>
    <xf numFmtId="0" fontId="16" fillId="0" borderId="2" xfId="0" applyFont="1" applyFill="1" applyBorder="1" applyAlignment="1" applyProtection="1">
      <alignment horizontal="center" vertical="center" wrapText="1"/>
      <protection locked="0"/>
    </xf>
    <xf numFmtId="0" fontId="63" fillId="40" borderId="2" xfId="5" applyFont="1" applyFill="1" applyBorder="1" applyAlignment="1" applyProtection="1">
      <alignment horizontal="center" vertical="center" wrapText="1"/>
      <protection locked="0"/>
    </xf>
    <xf numFmtId="0" fontId="63" fillId="40" borderId="6" xfId="6" applyFont="1" applyFill="1" applyBorder="1" applyAlignment="1" applyProtection="1">
      <alignment horizontal="center" vertical="center" wrapText="1"/>
      <protection locked="0"/>
    </xf>
    <xf numFmtId="0" fontId="24" fillId="0" borderId="2" xfId="18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63" fillId="0" borderId="0" xfId="0" applyFont="1" applyBorder="1" applyAlignment="1" applyProtection="1">
      <alignment vertical="center" wrapText="1"/>
      <protection locked="0"/>
    </xf>
    <xf numFmtId="0" fontId="22" fillId="0" borderId="0" xfId="0" applyFont="1" applyBorder="1" applyAlignment="1" applyProtection="1">
      <alignment horizontal="center" vertical="center" wrapText="1"/>
      <protection locked="0"/>
    </xf>
    <xf numFmtId="9" fontId="2" fillId="0" borderId="2" xfId="2" applyNumberFormat="1" applyFont="1" applyBorder="1" applyAlignment="1" applyProtection="1">
      <alignment vertical="center" wrapText="1"/>
      <protection locked="0"/>
    </xf>
    <xf numFmtId="175" fontId="3" fillId="0" borderId="2" xfId="2" applyNumberFormat="1" applyFont="1" applyBorder="1" applyAlignment="1" applyProtection="1">
      <alignment horizontal="center" vertical="center" wrapText="1"/>
      <protection locked="0"/>
    </xf>
    <xf numFmtId="0" fontId="4" fillId="4" borderId="2" xfId="2" quotePrefix="1" applyFont="1" applyFill="1" applyBorder="1" applyAlignment="1" applyProtection="1">
      <alignment horizontal="left" vertical="center" wrapText="1"/>
      <protection locked="0"/>
    </xf>
    <xf numFmtId="9" fontId="2" fillId="0" borderId="2" xfId="2" applyNumberFormat="1" applyFont="1" applyBorder="1" applyAlignment="1" applyProtection="1">
      <alignment horizontal="center" vertical="center" wrapText="1"/>
      <protection locked="0"/>
    </xf>
    <xf numFmtId="9" fontId="24" fillId="0" borderId="2" xfId="2" applyNumberFormat="1" applyFont="1" applyBorder="1" applyAlignment="1" applyProtection="1">
      <alignment horizontal="center" vertical="center" wrapText="1"/>
      <protection locked="0"/>
    </xf>
    <xf numFmtId="9" fontId="24" fillId="0" borderId="14" xfId="2" applyNumberFormat="1" applyFont="1" applyBorder="1" applyAlignment="1" applyProtection="1">
      <alignment horizontal="center" vertical="center" wrapText="1"/>
      <protection locked="0"/>
    </xf>
    <xf numFmtId="0" fontId="63" fillId="7" borderId="2" xfId="2" applyFont="1" applyFill="1" applyBorder="1" applyAlignment="1" applyProtection="1">
      <alignment vertical="center" wrapText="1"/>
      <protection locked="0"/>
    </xf>
    <xf numFmtId="9" fontId="63" fillId="10" borderId="6" xfId="6" applyNumberFormat="1" applyFont="1" applyFill="1" applyBorder="1" applyAlignment="1" applyProtection="1">
      <alignment horizontal="center" vertical="center" wrapText="1"/>
      <protection locked="0"/>
    </xf>
    <xf numFmtId="0" fontId="63" fillId="0" borderId="2" xfId="0" applyFont="1" applyBorder="1" applyAlignment="1" applyProtection="1">
      <alignment vertical="center" wrapText="1"/>
      <protection locked="0"/>
    </xf>
    <xf numFmtId="0" fontId="69" fillId="0" borderId="0" xfId="0" applyFont="1"/>
    <xf numFmtId="0" fontId="69" fillId="0" borderId="0" xfId="0" applyFont="1" applyBorder="1"/>
    <xf numFmtId="9" fontId="22" fillId="0" borderId="2" xfId="2" applyNumberFormat="1" applyFont="1" applyBorder="1" applyAlignment="1" applyProtection="1">
      <alignment horizontal="center" vertical="center" wrapText="1"/>
      <protection locked="0"/>
    </xf>
    <xf numFmtId="0" fontId="22" fillId="0" borderId="14" xfId="2" applyFont="1" applyBorder="1" applyAlignment="1" applyProtection="1">
      <alignment horizontal="center" vertical="center" wrapText="1"/>
      <protection locked="0"/>
    </xf>
    <xf numFmtId="9" fontId="22" fillId="0" borderId="14" xfId="2" applyNumberFormat="1" applyFont="1" applyBorder="1" applyAlignment="1" applyProtection="1">
      <alignment horizontal="center" vertical="center" wrapText="1"/>
      <protection locked="0"/>
    </xf>
    <xf numFmtId="0" fontId="22" fillId="0" borderId="14" xfId="2" applyFont="1" applyBorder="1" applyAlignment="1" applyProtection="1">
      <alignment vertical="center" wrapText="1"/>
      <protection locked="0"/>
    </xf>
    <xf numFmtId="0" fontId="69" fillId="0" borderId="0" xfId="0" applyFont="1" applyAlignment="1">
      <alignment horizontal="center"/>
    </xf>
    <xf numFmtId="0" fontId="69" fillId="0" borderId="15" xfId="0" applyFont="1" applyBorder="1"/>
    <xf numFmtId="0" fontId="69" fillId="0" borderId="27" xfId="0" applyFont="1" applyBorder="1"/>
    <xf numFmtId="0" fontId="22" fillId="0" borderId="2" xfId="2" applyFont="1" applyBorder="1" applyAlignment="1" applyProtection="1">
      <alignment vertical="center" wrapText="1"/>
      <protection locked="0"/>
    </xf>
    <xf numFmtId="0" fontId="70" fillId="13" borderId="2" xfId="191" applyFont="1" applyFill="1" applyBorder="1" applyAlignment="1">
      <alignment horizontal="center" vertical="center" wrapText="1"/>
    </xf>
    <xf numFmtId="9" fontId="69" fillId="0" borderId="0" xfId="0" applyNumberFormat="1" applyFont="1" applyBorder="1"/>
    <xf numFmtId="0" fontId="63" fillId="10" borderId="7" xfId="6" applyFont="1" applyFill="1" applyBorder="1" applyAlignment="1" applyProtection="1">
      <alignment horizontal="center" vertical="center" wrapText="1"/>
      <protection locked="0"/>
    </xf>
    <xf numFmtId="0" fontId="22" fillId="11" borderId="7" xfId="6" applyFont="1" applyFill="1" applyBorder="1" applyAlignment="1" applyProtection="1">
      <alignment horizontal="center" vertical="center" wrapText="1"/>
      <protection locked="0"/>
    </xf>
    <xf numFmtId="0" fontId="3" fillId="13" borderId="2" xfId="2" applyFont="1" applyFill="1" applyBorder="1" applyAlignment="1" applyProtection="1">
      <alignment horizontal="center" vertical="center" wrapText="1"/>
      <protection locked="0"/>
    </xf>
    <xf numFmtId="0" fontId="4" fillId="13" borderId="14" xfId="2" applyFont="1" applyFill="1" applyBorder="1" applyAlignment="1" applyProtection="1">
      <alignment horizontal="center" vertical="center" wrapText="1"/>
      <protection locked="0"/>
    </xf>
    <xf numFmtId="0" fontId="3" fillId="13" borderId="2" xfId="0" applyFont="1" applyFill="1" applyBorder="1" applyAlignment="1" applyProtection="1">
      <alignment horizontal="left" vertical="center" wrapText="1"/>
      <protection locked="0"/>
    </xf>
    <xf numFmtId="3" fontId="3" fillId="0" borderId="2" xfId="2" applyNumberFormat="1" applyFont="1" applyBorder="1" applyAlignment="1" applyProtection="1">
      <alignment horizontal="center" vertical="center" wrapText="1"/>
      <protection locked="0"/>
    </xf>
    <xf numFmtId="3" fontId="4" fillId="13" borderId="2" xfId="5" applyNumberFormat="1" applyFont="1" applyFill="1" applyBorder="1" applyAlignment="1" applyProtection="1">
      <alignment horizontal="center" vertical="center" wrapText="1"/>
      <protection locked="0"/>
    </xf>
    <xf numFmtId="9" fontId="22" fillId="22" borderId="2" xfId="3" applyFont="1" applyFill="1" applyBorder="1" applyAlignment="1" applyProtection="1">
      <alignment horizontal="center" vertical="center"/>
      <protection locked="0"/>
    </xf>
    <xf numFmtId="9" fontId="22" fillId="0" borderId="2" xfId="0" applyNumberFormat="1" applyFont="1" applyBorder="1" applyAlignment="1" applyProtection="1">
      <alignment horizontal="center" vertical="center" wrapText="1"/>
      <protection locked="0"/>
    </xf>
    <xf numFmtId="9" fontId="22" fillId="11" borderId="6" xfId="6" applyNumberFormat="1" applyFont="1" applyFill="1" applyBorder="1" applyAlignment="1" applyProtection="1">
      <alignment horizontal="center" vertical="center" wrapText="1"/>
      <protection locked="0"/>
    </xf>
    <xf numFmtId="9" fontId="65" fillId="11" borderId="6" xfId="6" applyNumberFormat="1" applyFont="1" applyFill="1" applyBorder="1" applyAlignment="1" applyProtection="1">
      <alignment horizontal="center" vertical="center" wrapText="1"/>
      <protection locked="0"/>
    </xf>
    <xf numFmtId="0" fontId="63" fillId="38" borderId="18" xfId="0" applyFont="1" applyFill="1" applyBorder="1" applyAlignment="1" applyProtection="1">
      <alignment horizontal="left" vertical="center" wrapText="1"/>
      <protection locked="0"/>
    </xf>
    <xf numFmtId="0" fontId="63" fillId="38" borderId="19" xfId="0" applyFont="1" applyFill="1" applyBorder="1" applyAlignment="1" applyProtection="1">
      <alignment horizontal="center" vertical="center" wrapText="1"/>
      <protection locked="0"/>
    </xf>
    <xf numFmtId="0" fontId="63" fillId="38" borderId="26" xfId="0" applyFont="1" applyFill="1" applyBorder="1" applyAlignment="1" applyProtection="1">
      <alignment horizontal="center" vertical="center" wrapText="1"/>
      <protection locked="0"/>
    </xf>
    <xf numFmtId="0" fontId="69" fillId="13" borderId="0" xfId="0" applyFont="1" applyFill="1"/>
    <xf numFmtId="0" fontId="63" fillId="10" borderId="9" xfId="6" applyFont="1" applyFill="1" applyBorder="1" applyAlignment="1" applyProtection="1">
      <alignment horizontal="center" vertical="center" wrapText="1"/>
      <protection locked="0"/>
    </xf>
    <xf numFmtId="0" fontId="22" fillId="11" borderId="9" xfId="6" applyFont="1" applyFill="1" applyBorder="1" applyAlignment="1" applyProtection="1">
      <alignment horizontal="center" vertical="center" wrapText="1"/>
      <protection locked="0"/>
    </xf>
    <xf numFmtId="9" fontId="63" fillId="10" borderId="7" xfId="6" applyNumberFormat="1" applyFont="1" applyFill="1" applyBorder="1" applyAlignment="1" applyProtection="1">
      <alignment horizontal="center" vertical="center" wrapText="1"/>
      <protection locked="0"/>
    </xf>
    <xf numFmtId="9" fontId="63" fillId="10" borderId="28" xfId="6" applyNumberFormat="1" applyFont="1" applyFill="1" applyBorder="1" applyAlignment="1" applyProtection="1">
      <alignment horizontal="center" vertical="center" wrapText="1"/>
      <protection locked="0"/>
    </xf>
    <xf numFmtId="9" fontId="22" fillId="0" borderId="2" xfId="2" applyNumberFormat="1" applyFont="1" applyBorder="1" applyAlignment="1" applyProtection="1">
      <alignment vertical="center" wrapText="1"/>
      <protection locked="0"/>
    </xf>
    <xf numFmtId="9" fontId="22" fillId="0" borderId="14" xfId="2" applyNumberFormat="1" applyFont="1" applyBorder="1" applyAlignment="1" applyProtection="1">
      <alignment vertical="center" wrapText="1"/>
      <protection locked="0"/>
    </xf>
    <xf numFmtId="0" fontId="63" fillId="0" borderId="4" xfId="2" quotePrefix="1" applyFont="1" applyFill="1" applyBorder="1" applyAlignment="1" applyProtection="1">
      <alignment horizontal="left" vertical="center" wrapText="1"/>
      <protection locked="0"/>
    </xf>
    <xf numFmtId="0" fontId="65" fillId="0" borderId="4" xfId="2"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11" xfId="2" applyFont="1" applyBorder="1" applyAlignment="1" applyProtection="1">
      <alignment horizontal="center"/>
      <protection locked="0"/>
    </xf>
    <xf numFmtId="0" fontId="69" fillId="0" borderId="16" xfId="0" applyFont="1" applyBorder="1"/>
    <xf numFmtId="0" fontId="63" fillId="13" borderId="87" xfId="5" applyFont="1" applyFill="1" applyBorder="1" applyAlignment="1" applyProtection="1">
      <alignment horizontal="center" vertical="center" wrapText="1"/>
      <protection locked="0"/>
    </xf>
    <xf numFmtId="9" fontId="63" fillId="13" borderId="2" xfId="5" applyNumberFormat="1" applyFont="1" applyFill="1" applyBorder="1" applyAlignment="1" applyProtection="1">
      <alignment horizontal="center" vertical="center" wrapText="1"/>
      <protection locked="0"/>
    </xf>
    <xf numFmtId="9" fontId="63" fillId="13" borderId="14" xfId="5" applyNumberFormat="1" applyFont="1" applyFill="1" applyBorder="1" applyAlignment="1" applyProtection="1">
      <alignment horizontal="center" vertical="center" wrapText="1"/>
      <protection locked="0"/>
    </xf>
    <xf numFmtId="0" fontId="22" fillId="13" borderId="87" xfId="5" applyFont="1" applyFill="1" applyBorder="1" applyAlignment="1" applyProtection="1">
      <alignment horizontal="center" vertical="center" wrapText="1"/>
      <protection locked="0"/>
    </xf>
    <xf numFmtId="9" fontId="22" fillId="13" borderId="2" xfId="5" applyNumberFormat="1" applyFont="1" applyFill="1" applyBorder="1" applyAlignment="1" applyProtection="1">
      <alignment horizontal="center" vertical="center" wrapText="1"/>
      <protection locked="0"/>
    </xf>
    <xf numFmtId="9" fontId="22" fillId="13" borderId="14" xfId="5" applyNumberFormat="1" applyFont="1" applyFill="1" applyBorder="1" applyAlignment="1" applyProtection="1">
      <alignment horizontal="center" vertical="center" wrapText="1"/>
      <protection locked="0"/>
    </xf>
    <xf numFmtId="0" fontId="63" fillId="9" borderId="44" xfId="0" applyFont="1" applyFill="1" applyBorder="1" applyAlignment="1" applyProtection="1">
      <alignment horizontal="center" vertical="center" wrapText="1"/>
      <protection locked="0"/>
    </xf>
    <xf numFmtId="0" fontId="63" fillId="10" borderId="2" xfId="6" applyFont="1" applyFill="1" applyBorder="1" applyAlignment="1" applyProtection="1">
      <alignment vertical="center" wrapText="1"/>
      <protection locked="0"/>
    </xf>
    <xf numFmtId="0" fontId="63" fillId="10" borderId="28" xfId="6" applyFont="1" applyFill="1" applyBorder="1" applyAlignment="1" applyProtection="1">
      <alignment vertical="center" wrapText="1"/>
      <protection locked="0"/>
    </xf>
    <xf numFmtId="0" fontId="22" fillId="11" borderId="2" xfId="6" applyFont="1" applyFill="1" applyBorder="1" applyAlignment="1" applyProtection="1">
      <alignment vertical="center" wrapText="1"/>
      <protection locked="0"/>
    </xf>
    <xf numFmtId="0" fontId="22" fillId="11" borderId="28" xfId="6" applyFont="1" applyFill="1" applyBorder="1" applyAlignment="1" applyProtection="1">
      <alignment vertical="center" wrapText="1"/>
      <protection locked="0"/>
    </xf>
    <xf numFmtId="0" fontId="22" fillId="0" borderId="2" xfId="0" applyFont="1" applyBorder="1" applyAlignment="1" applyProtection="1">
      <alignment horizontal="center" vertical="center" wrapText="1"/>
      <protection locked="0"/>
    </xf>
    <xf numFmtId="0" fontId="24" fillId="0" borderId="2" xfId="2" quotePrefix="1" applyFont="1" applyFill="1" applyBorder="1" applyAlignment="1" applyProtection="1">
      <alignment horizontal="left" vertical="center" wrapText="1"/>
      <protection locked="0"/>
    </xf>
    <xf numFmtId="9" fontId="24" fillId="0" borderId="14" xfId="2" applyNumberFormat="1" applyFont="1" applyBorder="1" applyAlignment="1" applyProtection="1">
      <alignment vertical="center" wrapText="1"/>
      <protection locked="0"/>
    </xf>
    <xf numFmtId="0" fontId="63" fillId="0" borderId="0" xfId="2" quotePrefix="1" applyFont="1" applyFill="1" applyBorder="1" applyAlignment="1" applyProtection="1">
      <alignment horizontal="left" vertical="center" wrapText="1"/>
      <protection locked="0"/>
    </xf>
    <xf numFmtId="0" fontId="22" fillId="0" borderId="0" xfId="2" applyFont="1" applyFill="1" applyBorder="1" applyAlignment="1" applyProtection="1">
      <protection locked="0"/>
    </xf>
    <xf numFmtId="0" fontId="63" fillId="7" borderId="30" xfId="2" applyFont="1" applyFill="1" applyBorder="1" applyAlignment="1" applyProtection="1">
      <alignment horizontal="center" vertical="center" wrapText="1"/>
      <protection locked="0"/>
    </xf>
    <xf numFmtId="0" fontId="63" fillId="7" borderId="64" xfId="2" applyFont="1" applyFill="1" applyBorder="1" applyAlignment="1" applyProtection="1">
      <alignment horizontal="center" vertical="center" wrapText="1"/>
      <protection locked="0"/>
    </xf>
    <xf numFmtId="0" fontId="63" fillId="0" borderId="61" xfId="0" applyFont="1" applyFill="1" applyBorder="1" applyAlignment="1" applyProtection="1">
      <alignment horizontal="left" vertical="center" wrapText="1"/>
      <protection locked="0"/>
    </xf>
    <xf numFmtId="0" fontId="1" fillId="0" borderId="90" xfId="0" applyFont="1" applyBorder="1"/>
    <xf numFmtId="0" fontId="63" fillId="9" borderId="92" xfId="0" applyFont="1" applyFill="1" applyBorder="1" applyAlignment="1" applyProtection="1">
      <alignment horizontal="center" vertical="center" wrapText="1"/>
      <protection locked="0"/>
    </xf>
    <xf numFmtId="9" fontId="63" fillId="10" borderId="93" xfId="6" applyNumberFormat="1" applyFont="1" applyFill="1" applyBorder="1" applyAlignment="1" applyProtection="1">
      <alignment vertical="center" wrapText="1"/>
      <protection locked="0"/>
    </xf>
    <xf numFmtId="9" fontId="63" fillId="10" borderId="94" xfId="6" applyNumberFormat="1" applyFont="1" applyFill="1" applyBorder="1" applyAlignment="1" applyProtection="1">
      <alignment vertical="center" wrapText="1"/>
      <protection locked="0"/>
    </xf>
    <xf numFmtId="9" fontId="22" fillId="11" borderId="7" xfId="6" applyNumberFormat="1" applyFont="1" applyFill="1" applyBorder="1" applyAlignment="1" applyProtection="1">
      <alignment horizontal="center" vertical="center" wrapText="1"/>
      <protection locked="0"/>
    </xf>
    <xf numFmtId="9" fontId="22" fillId="11" borderId="95" xfId="6" applyNumberFormat="1" applyFont="1" applyFill="1" applyBorder="1" applyAlignment="1" applyProtection="1">
      <alignment vertical="center" wrapText="1"/>
      <protection locked="0"/>
    </xf>
    <xf numFmtId="9" fontId="22" fillId="11" borderId="96" xfId="6" applyNumberFormat="1" applyFont="1" applyFill="1" applyBorder="1" applyAlignment="1" applyProtection="1">
      <alignment vertical="center" wrapText="1"/>
      <protection locked="0"/>
    </xf>
    <xf numFmtId="9" fontId="63" fillId="10" borderId="95" xfId="6" applyNumberFormat="1" applyFont="1" applyFill="1" applyBorder="1" applyAlignment="1" applyProtection="1">
      <alignment vertical="center" wrapText="1"/>
      <protection locked="0"/>
    </xf>
    <xf numFmtId="9" fontId="63" fillId="10" borderId="96" xfId="6" applyNumberFormat="1" applyFont="1" applyFill="1" applyBorder="1" applyAlignment="1" applyProtection="1">
      <alignment vertical="center" wrapText="1"/>
      <protection locked="0"/>
    </xf>
    <xf numFmtId="9" fontId="22" fillId="11" borderId="97" xfId="6" applyNumberFormat="1" applyFont="1" applyFill="1" applyBorder="1" applyAlignment="1" applyProtection="1">
      <alignment vertical="center" wrapText="1"/>
      <protection locked="0"/>
    </xf>
    <xf numFmtId="9" fontId="22" fillId="11" borderId="98" xfId="6" applyNumberFormat="1" applyFont="1" applyFill="1" applyBorder="1" applyAlignment="1" applyProtection="1">
      <alignment vertical="center" wrapText="1"/>
      <protection locked="0"/>
    </xf>
    <xf numFmtId="9" fontId="63" fillId="10" borderId="44" xfId="6" applyNumberFormat="1" applyFont="1" applyFill="1" applyBorder="1" applyAlignment="1" applyProtection="1">
      <alignment horizontal="center" vertical="center" wrapText="1"/>
      <protection locked="0"/>
    </xf>
    <xf numFmtId="9" fontId="63" fillId="10" borderId="2" xfId="6" applyNumberFormat="1" applyFont="1" applyFill="1" applyBorder="1" applyAlignment="1" applyProtection="1">
      <alignment vertical="center" wrapText="1"/>
      <protection locked="0"/>
    </xf>
    <xf numFmtId="9" fontId="22" fillId="11" borderId="2" xfId="6" applyNumberFormat="1" applyFont="1" applyFill="1" applyBorder="1" applyAlignment="1" applyProtection="1">
      <alignment horizontal="center" vertical="center" wrapText="1"/>
      <protection locked="0"/>
    </xf>
    <xf numFmtId="9" fontId="65" fillId="11" borderId="9" xfId="6" applyNumberFormat="1" applyFont="1" applyFill="1" applyBorder="1" applyAlignment="1" applyProtection="1">
      <alignment horizontal="center" vertical="center" wrapText="1"/>
      <protection locked="0"/>
    </xf>
    <xf numFmtId="9" fontId="22" fillId="11" borderId="2" xfId="6" applyNumberFormat="1" applyFont="1" applyFill="1" applyBorder="1" applyAlignment="1" applyProtection="1">
      <alignment vertical="center" wrapText="1"/>
      <protection locked="0"/>
    </xf>
    <xf numFmtId="9" fontId="63" fillId="10" borderId="45" xfId="6" applyNumberFormat="1" applyFont="1" applyFill="1" applyBorder="1" applyAlignment="1" applyProtection="1">
      <alignment horizontal="center" vertical="center" wrapText="1"/>
      <protection locked="0"/>
    </xf>
    <xf numFmtId="9" fontId="63" fillId="10" borderId="2" xfId="6" applyNumberFormat="1" applyFont="1" applyFill="1" applyBorder="1" applyAlignment="1" applyProtection="1">
      <alignment horizontal="center" vertical="center" wrapText="1"/>
      <protection locked="0"/>
    </xf>
    <xf numFmtId="0" fontId="22" fillId="0" borderId="2" xfId="0" applyFont="1" applyBorder="1" applyAlignment="1" applyProtection="1">
      <alignment horizontal="left" vertical="center" wrapText="1"/>
      <protection locked="0"/>
    </xf>
    <xf numFmtId="0" fontId="61" fillId="0" borderId="0" xfId="0" applyFont="1" applyAlignment="1">
      <alignment horizontal="center" vertical="center"/>
    </xf>
    <xf numFmtId="1" fontId="22" fillId="0" borderId="2" xfId="2" applyNumberFormat="1" applyFont="1" applyBorder="1" applyAlignment="1" applyProtection="1">
      <alignment horizontal="center" vertical="center" wrapText="1"/>
      <protection locked="0"/>
    </xf>
    <xf numFmtId="1" fontId="63" fillId="13" borderId="14" xfId="5" applyNumberFormat="1" applyFont="1" applyFill="1" applyBorder="1" applyAlignment="1" applyProtection="1">
      <alignment horizontal="center" vertical="center" wrapText="1"/>
      <protection locked="0"/>
    </xf>
    <xf numFmtId="9" fontId="63" fillId="10" borderId="93" xfId="6" applyNumberFormat="1" applyFont="1" applyFill="1" applyBorder="1" applyAlignment="1" applyProtection="1">
      <alignment horizontal="center" vertical="center" wrapText="1"/>
      <protection locked="0"/>
    </xf>
    <xf numFmtId="9" fontId="63" fillId="10" borderId="94" xfId="6" applyNumberFormat="1" applyFont="1" applyFill="1" applyBorder="1" applyAlignment="1" applyProtection="1">
      <alignment horizontal="center" vertical="center" wrapText="1"/>
      <protection locked="0"/>
    </xf>
    <xf numFmtId="9" fontId="22" fillId="11" borderId="95" xfId="6" applyNumberFormat="1" applyFont="1" applyFill="1" applyBorder="1" applyAlignment="1" applyProtection="1">
      <alignment horizontal="center" vertical="center" wrapText="1"/>
      <protection locked="0"/>
    </xf>
    <xf numFmtId="9" fontId="22" fillId="11" borderId="96" xfId="6" applyNumberFormat="1" applyFont="1" applyFill="1" applyBorder="1" applyAlignment="1" applyProtection="1">
      <alignment horizontal="center" vertical="center" wrapText="1"/>
      <protection locked="0"/>
    </xf>
    <xf numFmtId="9" fontId="63" fillId="10" borderId="95" xfId="6" applyNumberFormat="1" applyFont="1" applyFill="1" applyBorder="1" applyAlignment="1" applyProtection="1">
      <alignment horizontal="center" vertical="center" wrapText="1"/>
      <protection locked="0"/>
    </xf>
    <xf numFmtId="9" fontId="63" fillId="10" borderId="96" xfId="6" applyNumberFormat="1" applyFont="1" applyFill="1" applyBorder="1" applyAlignment="1" applyProtection="1">
      <alignment horizontal="center" vertical="center" wrapText="1"/>
      <protection locked="0"/>
    </xf>
    <xf numFmtId="9" fontId="22" fillId="11" borderId="97" xfId="6" applyNumberFormat="1" applyFont="1" applyFill="1" applyBorder="1" applyAlignment="1" applyProtection="1">
      <alignment horizontal="center" vertical="center" wrapText="1"/>
      <protection locked="0"/>
    </xf>
    <xf numFmtId="9" fontId="22" fillId="11" borderId="98" xfId="6"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4" fillId="0" borderId="18" xfId="4" applyFont="1" applyBorder="1" applyAlignment="1">
      <alignment horizontal="center" vertical="center"/>
    </xf>
    <xf numFmtId="0" fontId="4" fillId="0" borderId="19" xfId="4" applyFont="1" applyBorder="1" applyAlignment="1">
      <alignment horizontal="center" vertical="center"/>
    </xf>
    <xf numFmtId="0" fontId="4" fillId="7" borderId="3" xfId="2" applyFont="1" applyFill="1" applyBorder="1" applyAlignment="1" applyProtection="1">
      <alignment horizontal="center" vertical="center" wrapText="1"/>
      <protection locked="0"/>
    </xf>
    <xf numFmtId="0" fontId="4" fillId="7" borderId="5" xfId="2" applyFont="1" applyFill="1" applyBorder="1" applyAlignment="1" applyProtection="1">
      <alignment horizontal="center" vertical="center" wrapText="1"/>
      <protection locked="0"/>
    </xf>
    <xf numFmtId="0" fontId="2" fillId="0" borderId="2" xfId="2" applyFont="1" applyBorder="1" applyAlignment="1" applyProtection="1">
      <alignment horizontal="center" vertical="center" wrapText="1"/>
      <protection locked="0"/>
    </xf>
    <xf numFmtId="0" fontId="4" fillId="7" borderId="2"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protection locked="0"/>
    </xf>
    <xf numFmtId="0" fontId="3" fillId="0" borderId="2" xfId="2" applyFont="1" applyBorder="1" applyAlignment="1" applyProtection="1">
      <alignment horizontal="center" vertical="center" wrapText="1"/>
      <protection locked="0"/>
    </xf>
    <xf numFmtId="9" fontId="4" fillId="0" borderId="19" xfId="4" applyNumberFormat="1" applyFont="1" applyBorder="1" applyAlignment="1">
      <alignment horizontal="center" vertical="center" wrapText="1"/>
    </xf>
    <xf numFmtId="0" fontId="3" fillId="0" borderId="2" xfId="2" applyFont="1" applyBorder="1" applyAlignment="1" applyProtection="1">
      <alignment horizontal="center" vertical="center"/>
      <protection locked="0"/>
    </xf>
    <xf numFmtId="0" fontId="2" fillId="0" borderId="3" xfId="2" applyFont="1" applyBorder="1" applyAlignment="1" applyProtection="1">
      <alignment horizontal="center" vertical="center" wrapText="1"/>
      <protection locked="0"/>
    </xf>
    <xf numFmtId="0" fontId="2" fillId="0" borderId="4" xfId="2" applyFont="1" applyBorder="1" applyAlignment="1" applyProtection="1">
      <alignment horizontal="center" vertical="center" wrapText="1"/>
      <protection locked="0"/>
    </xf>
    <xf numFmtId="0" fontId="2" fillId="0" borderId="5" xfId="2" applyFont="1" applyBorder="1" applyAlignment="1" applyProtection="1">
      <alignment horizontal="center" vertical="center" wrapText="1"/>
      <protection locked="0"/>
    </xf>
    <xf numFmtId="0" fontId="3" fillId="0" borderId="2" xfId="2" applyFont="1" applyFill="1" applyBorder="1" applyAlignment="1" applyProtection="1">
      <alignment horizontal="center" vertical="center"/>
      <protection locked="0"/>
    </xf>
    <xf numFmtId="0" fontId="3" fillId="0" borderId="2" xfId="2" applyFont="1" applyFill="1" applyBorder="1" applyAlignment="1" applyProtection="1">
      <alignment horizontal="center" vertical="center" wrapText="1"/>
      <protection locked="0"/>
    </xf>
    <xf numFmtId="0" fontId="4" fillId="6" borderId="2" xfId="2" applyFont="1" applyFill="1" applyBorder="1" applyAlignment="1">
      <alignment horizontal="center" vertical="center" wrapText="1"/>
    </xf>
    <xf numFmtId="0" fontId="3" fillId="0" borderId="2" xfId="2" applyFont="1" applyFill="1" applyBorder="1" applyAlignment="1" applyProtection="1">
      <alignment horizontal="left" vertical="center" wrapText="1"/>
      <protection locked="0"/>
    </xf>
    <xf numFmtId="0" fontId="4" fillId="0" borderId="2" xfId="5" applyFont="1" applyFill="1" applyBorder="1" applyAlignment="1" applyProtection="1">
      <alignment horizontal="center" vertical="center" wrapText="1"/>
      <protection locked="0"/>
    </xf>
    <xf numFmtId="0" fontId="10" fillId="0" borderId="2" xfId="2" applyFont="1" applyFill="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4" borderId="2" xfId="2" quotePrefix="1" applyFont="1" applyFill="1" applyBorder="1" applyAlignment="1" applyProtection="1">
      <alignment horizontal="left" vertical="center" wrapText="1"/>
      <protection locked="0"/>
    </xf>
    <xf numFmtId="0" fontId="10" fillId="0" borderId="2" xfId="2" applyFont="1" applyBorder="1" applyAlignment="1" applyProtection="1">
      <alignment horizontal="center" vertical="center" wrapText="1"/>
      <protection locked="0"/>
    </xf>
    <xf numFmtId="0" fontId="10" fillId="0" borderId="2" xfId="2" applyFont="1" applyFill="1" applyBorder="1" applyAlignment="1" applyProtection="1">
      <alignment horizontal="left" vertical="center" wrapText="1"/>
      <protection locked="0"/>
    </xf>
    <xf numFmtId="0" fontId="2" fillId="0" borderId="2" xfId="2" applyFont="1" applyBorder="1" applyAlignment="1" applyProtection="1">
      <alignment vertical="center" wrapText="1"/>
      <protection locked="0"/>
    </xf>
    <xf numFmtId="0" fontId="3" fillId="0" borderId="0" xfId="2" applyFont="1" applyFill="1" applyBorder="1" applyAlignment="1" applyProtection="1">
      <alignment horizontal="center"/>
      <protection locked="0"/>
    </xf>
    <xf numFmtId="0" fontId="17" fillId="7" borderId="2" xfId="2" applyFont="1" applyFill="1" applyBorder="1" applyAlignment="1" applyProtection="1">
      <alignment horizontal="center" vertical="center" wrapText="1"/>
      <protection locked="0"/>
    </xf>
    <xf numFmtId="0" fontId="16" fillId="0" borderId="2" xfId="2" applyFont="1" applyBorder="1" applyAlignment="1" applyProtection="1">
      <alignment horizontal="left" vertical="center" wrapText="1"/>
      <protection locked="0"/>
    </xf>
    <xf numFmtId="0" fontId="16" fillId="0" borderId="2" xfId="2" applyFont="1" applyBorder="1" applyAlignment="1" applyProtection="1">
      <alignment horizontal="center" vertical="center" wrapText="1"/>
      <protection locked="0"/>
    </xf>
    <xf numFmtId="0" fontId="16" fillId="0" borderId="14" xfId="2" applyFont="1" applyBorder="1" applyAlignment="1" applyProtection="1">
      <alignment horizontal="center" vertical="center" wrapText="1"/>
      <protection locked="0"/>
    </xf>
    <xf numFmtId="0" fontId="16" fillId="0" borderId="2" xfId="2" applyFont="1" applyFill="1" applyBorder="1" applyAlignment="1" applyProtection="1">
      <alignment horizontal="center" vertical="center" wrapText="1"/>
      <protection locked="0"/>
    </xf>
    <xf numFmtId="0" fontId="4" fillId="9" borderId="93" xfId="0" applyFont="1" applyFill="1" applyBorder="1" applyAlignment="1" applyProtection="1">
      <alignment horizontal="center" vertical="center" wrapText="1"/>
      <protection locked="0"/>
    </xf>
    <xf numFmtId="0" fontId="4" fillId="10" borderId="95" xfId="6" applyFont="1" applyFill="1" applyBorder="1" applyAlignment="1" applyProtection="1">
      <alignment vertical="center" wrapText="1"/>
      <protection locked="0"/>
    </xf>
    <xf numFmtId="0" fontId="3" fillId="11" borderId="95" xfId="6" applyFont="1" applyFill="1" applyBorder="1" applyAlignment="1" applyProtection="1">
      <alignment vertical="center" wrapText="1"/>
      <protection locked="0"/>
    </xf>
    <xf numFmtId="0" fontId="3" fillId="11" borderId="97" xfId="6" applyFont="1" applyFill="1" applyBorder="1" applyAlignment="1" applyProtection="1">
      <alignment vertical="center" wrapText="1"/>
      <protection locked="0"/>
    </xf>
    <xf numFmtId="9" fontId="3" fillId="0" borderId="45" xfId="0" applyNumberFormat="1" applyFont="1" applyFill="1" applyBorder="1" applyAlignment="1" applyProtection="1">
      <alignment horizontal="center" vertical="center" wrapText="1"/>
      <protection locked="0"/>
    </xf>
    <xf numFmtId="0" fontId="22" fillId="0" borderId="60" xfId="0" applyFont="1" applyBorder="1" applyAlignment="1" applyProtection="1">
      <alignment horizontal="left" vertical="center" wrapText="1"/>
      <protection locked="0"/>
    </xf>
    <xf numFmtId="0" fontId="16" fillId="33" borderId="2" xfId="2" applyFont="1" applyFill="1" applyBorder="1" applyAlignment="1" applyProtection="1">
      <alignment horizontal="center" vertical="center" wrapText="1"/>
      <protection locked="0"/>
    </xf>
    <xf numFmtId="0" fontId="16" fillId="34" borderId="2" xfId="2" applyFont="1" applyFill="1" applyBorder="1" applyAlignment="1" applyProtection="1">
      <alignment horizontal="center" vertical="center" wrapText="1"/>
      <protection locked="0"/>
    </xf>
    <xf numFmtId="0" fontId="16" fillId="35" borderId="2" xfId="2" applyFont="1" applyFill="1" applyBorder="1" applyAlignment="1" applyProtection="1">
      <alignment horizontal="center" vertical="center" wrapText="1"/>
      <protection locked="0"/>
    </xf>
    <xf numFmtId="0" fontId="16" fillId="36" borderId="2" xfId="2" applyFont="1" applyFill="1" applyBorder="1" applyAlignment="1" applyProtection="1">
      <alignment horizontal="center" vertical="center" wrapText="1"/>
      <protection locked="0"/>
    </xf>
    <xf numFmtId="0" fontId="16" fillId="4" borderId="2" xfId="2" applyFont="1" applyFill="1" applyBorder="1" applyAlignment="1" applyProtection="1">
      <alignment horizontal="center" vertical="center" wrapText="1"/>
      <protection locked="0"/>
    </xf>
    <xf numFmtId="0" fontId="16" fillId="31" borderId="2" xfId="2" applyFont="1" applyFill="1" applyBorder="1" applyAlignment="1" applyProtection="1">
      <alignment horizontal="center" vertical="center" wrapText="1"/>
      <protection locked="0"/>
    </xf>
    <xf numFmtId="0" fontId="16" fillId="37" borderId="14" xfId="2" applyFont="1" applyFill="1" applyBorder="1" applyAlignment="1" applyProtection="1">
      <alignment vertical="center" wrapText="1"/>
      <protection locked="0"/>
    </xf>
    <xf numFmtId="9" fontId="16" fillId="0" borderId="3" xfId="2" applyNumberFormat="1" applyFont="1" applyBorder="1" applyAlignment="1" applyProtection="1">
      <alignment horizontal="center" vertical="center" wrapText="1"/>
      <protection locked="0"/>
    </xf>
    <xf numFmtId="0" fontId="16" fillId="31" borderId="3" xfId="215" applyFont="1" applyFill="1" applyBorder="1" applyAlignment="1" applyProtection="1">
      <alignment horizontal="center" vertical="center" wrapText="1"/>
      <protection locked="0"/>
    </xf>
    <xf numFmtId="0" fontId="16" fillId="35" borderId="3" xfId="215" applyFont="1" applyFill="1" applyBorder="1" applyAlignment="1" applyProtection="1">
      <alignment horizontal="center" vertical="center" wrapText="1"/>
      <protection locked="0"/>
    </xf>
    <xf numFmtId="0" fontId="16" fillId="37" borderId="14" xfId="2" applyFont="1" applyFill="1" applyBorder="1" applyAlignment="1" applyProtection="1">
      <alignment horizontal="center" vertical="center" wrapText="1"/>
      <protection locked="0"/>
    </xf>
    <xf numFmtId="0" fontId="16" fillId="35" borderId="2" xfId="215" applyFont="1" applyFill="1" applyBorder="1" applyAlignment="1" applyProtection="1">
      <alignment horizontal="center" vertical="center" wrapText="1"/>
      <protection locked="0"/>
    </xf>
    <xf numFmtId="0" fontId="1" fillId="0" borderId="19" xfId="0" applyFont="1" applyBorder="1"/>
    <xf numFmtId="0" fontId="4" fillId="0" borderId="3" xfId="2" quotePrefix="1" applyFont="1" applyFill="1" applyBorder="1" applyAlignment="1" applyProtection="1">
      <alignment horizontal="left" vertical="center" wrapText="1"/>
      <protection locked="0"/>
    </xf>
    <xf numFmtId="0" fontId="3" fillId="0" borderId="22" xfId="2" applyFont="1" applyBorder="1" applyAlignment="1" applyProtection="1">
      <alignment vertical="center" wrapText="1"/>
      <protection locked="0"/>
    </xf>
    <xf numFmtId="9" fontId="16" fillId="0" borderId="5" xfId="329" applyNumberFormat="1" applyFont="1" applyBorder="1" applyAlignment="1" applyProtection="1">
      <alignment horizontal="center" vertical="center" wrapText="1"/>
      <protection locked="0"/>
    </xf>
    <xf numFmtId="9" fontId="16" fillId="0" borderId="2" xfId="215" applyNumberFormat="1" applyFont="1" applyBorder="1" applyAlignment="1" applyProtection="1">
      <alignment horizontal="center" vertical="center"/>
    </xf>
    <xf numFmtId="9" fontId="16" fillId="0" borderId="29" xfId="215" applyNumberFormat="1" applyFont="1" applyBorder="1" applyAlignment="1" applyProtection="1">
      <alignment horizontal="center" vertical="center"/>
    </xf>
    <xf numFmtId="9" fontId="16" fillId="0" borderId="2" xfId="2" applyNumberFormat="1" applyFont="1" applyFill="1" applyBorder="1" applyAlignment="1" applyProtection="1">
      <alignment horizontal="center" vertical="center" wrapText="1"/>
      <protection locked="0"/>
    </xf>
    <xf numFmtId="175" fontId="17" fillId="32" borderId="2" xfId="5" applyNumberFormat="1" applyFont="1" applyFill="1" applyBorder="1" applyAlignment="1" applyProtection="1">
      <alignment horizontal="center" vertical="center" wrapText="1"/>
      <protection locked="0"/>
    </xf>
    <xf numFmtId="9" fontId="17" fillId="10" borderId="2" xfId="5" applyNumberFormat="1" applyFont="1" applyFill="1" applyBorder="1" applyAlignment="1" applyProtection="1">
      <alignment horizontal="center" vertical="center" wrapText="1"/>
      <protection locked="0"/>
    </xf>
    <xf numFmtId="9" fontId="16" fillId="11" borderId="2" xfId="5" applyNumberFormat="1" applyFont="1" applyFill="1" applyBorder="1" applyAlignment="1" applyProtection="1">
      <alignment horizontal="center" vertical="center" wrapText="1"/>
      <protection locked="0"/>
    </xf>
    <xf numFmtId="9" fontId="19" fillId="11" borderId="6" xfId="6" applyNumberFormat="1" applyFont="1" applyFill="1" applyBorder="1" applyAlignment="1" applyProtection="1">
      <alignment horizontal="center" vertical="center" wrapText="1"/>
      <protection locked="0"/>
    </xf>
    <xf numFmtId="0" fontId="16" fillId="37" borderId="2" xfId="2" applyFont="1" applyFill="1" applyBorder="1" applyAlignment="1" applyProtection="1">
      <alignment horizontal="center" vertical="center" wrapText="1"/>
      <protection locked="0"/>
    </xf>
    <xf numFmtId="0" fontId="3" fillId="0" borderId="22" xfId="2" applyFont="1" applyFill="1" applyBorder="1" applyAlignment="1" applyProtection="1">
      <alignment vertical="center" wrapText="1"/>
      <protection locked="0"/>
    </xf>
    <xf numFmtId="0" fontId="16" fillId="0" borderId="2" xfId="180" applyFont="1" applyBorder="1" applyAlignment="1" applyProtection="1">
      <alignment horizontal="center" vertical="center" wrapText="1"/>
      <protection locked="0"/>
    </xf>
    <xf numFmtId="0" fontId="16" fillId="0" borderId="22" xfId="2" applyFont="1" applyFill="1" applyBorder="1" applyAlignment="1" applyProtection="1">
      <alignment horizontal="center" vertical="center" wrapText="1"/>
      <protection locked="0"/>
    </xf>
    <xf numFmtId="0" fontId="17" fillId="9" borderId="65" xfId="0" applyFont="1" applyFill="1" applyBorder="1" applyAlignment="1" applyProtection="1">
      <alignment horizontal="center" vertical="center"/>
      <protection locked="0"/>
    </xf>
    <xf numFmtId="0" fontId="17" fillId="9" borderId="49" xfId="0" applyFont="1" applyFill="1" applyBorder="1" applyAlignment="1" applyProtection="1">
      <alignment horizontal="center" vertical="center"/>
      <protection locked="0"/>
    </xf>
    <xf numFmtId="0" fontId="17" fillId="9" borderId="52" xfId="0" applyFont="1" applyFill="1" applyBorder="1" applyAlignment="1" applyProtection="1">
      <alignment horizontal="left" vertical="center" wrapText="1"/>
      <protection locked="0"/>
    </xf>
    <xf numFmtId="0" fontId="17" fillId="9" borderId="52" xfId="0" applyFont="1" applyFill="1" applyBorder="1" applyAlignment="1" applyProtection="1">
      <alignment horizontal="center" vertical="center" wrapText="1"/>
      <protection locked="0"/>
    </xf>
    <xf numFmtId="0" fontId="1" fillId="0" borderId="66" xfId="0" applyFont="1" applyBorder="1"/>
    <xf numFmtId="9" fontId="72" fillId="0" borderId="67" xfId="0" applyNumberFormat="1" applyFont="1" applyBorder="1"/>
    <xf numFmtId="0" fontId="1" fillId="0" borderId="67" xfId="0" applyFont="1" applyBorder="1"/>
    <xf numFmtId="0" fontId="1" fillId="0" borderId="68" xfId="0" applyFont="1" applyBorder="1"/>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4" fillId="12" borderId="33" xfId="0" applyFont="1" applyFill="1" applyBorder="1" applyAlignment="1" applyProtection="1">
      <alignment horizontal="center" vertical="center" wrapText="1"/>
      <protection locked="0"/>
    </xf>
    <xf numFmtId="0" fontId="4" fillId="12" borderId="34" xfId="0" applyFont="1" applyFill="1" applyBorder="1" applyAlignment="1" applyProtection="1">
      <alignment horizontal="center" vertical="center" wrapText="1"/>
      <protection locked="0"/>
    </xf>
    <xf numFmtId="0" fontId="4" fillId="12" borderId="35" xfId="0" applyFont="1" applyFill="1" applyBorder="1" applyAlignment="1" applyProtection="1">
      <alignment horizontal="center" vertical="center" wrapText="1"/>
      <protection locked="0"/>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1" fontId="2" fillId="0" borderId="29" xfId="185" applyNumberFormat="1" applyBorder="1" applyAlignment="1">
      <alignment horizontal="center" vertical="center"/>
    </xf>
    <xf numFmtId="1" fontId="2" fillId="0" borderId="30" xfId="185" applyNumberFormat="1" applyBorder="1" applyAlignment="1">
      <alignment horizontal="center" vertical="center"/>
    </xf>
    <xf numFmtId="0" fontId="2" fillId="0" borderId="2"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22" fillId="0" borderId="29" xfId="328" applyFont="1" applyFill="1" applyBorder="1" applyAlignment="1" applyProtection="1">
      <alignment horizontal="center" vertical="center" wrapText="1"/>
      <protection locked="0"/>
    </xf>
    <xf numFmtId="0" fontId="60" fillId="30" borderId="30" xfId="328" applyFont="1" applyBorder="1" applyAlignment="1" applyProtection="1">
      <alignment horizontal="center" vertical="center" wrapText="1"/>
      <protection locked="0"/>
    </xf>
    <xf numFmtId="0" fontId="3" fillId="0" borderId="60" xfId="0" applyFont="1" applyBorder="1" applyAlignment="1" applyProtection="1">
      <alignment horizontal="left" vertical="center" wrapText="1"/>
      <protection locked="0"/>
    </xf>
    <xf numFmtId="0" fontId="22" fillId="0" borderId="60" xfId="0" applyFont="1" applyBorder="1" applyAlignment="1" applyProtection="1">
      <alignment horizontal="left" vertical="center" wrapText="1"/>
      <protection locked="0"/>
    </xf>
    <xf numFmtId="9" fontId="3" fillId="0" borderId="44" xfId="0" applyNumberFormat="1" applyFont="1" applyFill="1" applyBorder="1" applyAlignment="1" applyProtection="1">
      <alignment horizontal="center" vertical="center" wrapText="1"/>
      <protection locked="0"/>
    </xf>
    <xf numFmtId="9" fontId="3" fillId="0" borderId="45" xfId="0" applyNumberFormat="1" applyFont="1" applyFill="1" applyBorder="1" applyAlignment="1" applyProtection="1">
      <alignment horizontal="center" vertical="center" wrapText="1"/>
      <protection locked="0"/>
    </xf>
    <xf numFmtId="0" fontId="45" fillId="0" borderId="29" xfId="185" applyFont="1" applyFill="1" applyBorder="1" applyAlignment="1">
      <alignment vertical="center" wrapText="1"/>
    </xf>
    <xf numFmtId="0" fontId="45" fillId="0" borderId="30" xfId="185" applyFont="1" applyFill="1" applyBorder="1" applyAlignment="1">
      <alignment vertical="center" wrapText="1"/>
    </xf>
    <xf numFmtId="1" fontId="22" fillId="0" borderId="29" xfId="328" applyNumberFormat="1" applyFont="1" applyFill="1" applyBorder="1" applyAlignment="1" applyProtection="1">
      <alignment horizontal="center" vertical="center" wrapText="1"/>
      <protection locked="0"/>
    </xf>
    <xf numFmtId="1" fontId="22" fillId="0" borderId="30" xfId="328" applyNumberFormat="1" applyFont="1" applyFill="1" applyBorder="1" applyAlignment="1" applyProtection="1">
      <alignment horizontal="center" vertical="center" wrapText="1"/>
      <protection locked="0"/>
    </xf>
    <xf numFmtId="0" fontId="45" fillId="0" borderId="29" xfId="0" applyFont="1" applyFill="1" applyBorder="1" applyAlignment="1" applyProtection="1">
      <alignment vertical="center" wrapText="1"/>
      <protection locked="0"/>
    </xf>
    <xf numFmtId="0" fontId="45" fillId="0" borderId="30" xfId="0" applyFont="1" applyFill="1" applyBorder="1" applyAlignment="1" applyProtection="1">
      <alignment vertical="center" wrapText="1"/>
      <protection locked="0"/>
    </xf>
    <xf numFmtId="0" fontId="4" fillId="0" borderId="24" xfId="5" applyFont="1" applyFill="1" applyBorder="1" applyAlignment="1" applyProtection="1">
      <alignment horizontal="center" vertical="center" wrapText="1"/>
      <protection locked="0"/>
    </xf>
    <xf numFmtId="0" fontId="4" fillId="0" borderId="4"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4" fillId="0" borderId="3" xfId="5" applyFont="1" applyFill="1" applyBorder="1" applyAlignment="1" applyProtection="1">
      <alignment horizontal="center" vertical="center" wrapText="1"/>
      <protection locked="0"/>
    </xf>
    <xf numFmtId="0" fontId="4" fillId="0" borderId="23" xfId="5" applyFont="1" applyFill="1" applyBorder="1" applyAlignment="1" applyProtection="1">
      <alignment horizontal="center" vertical="center" wrapText="1"/>
      <protection locked="0"/>
    </xf>
    <xf numFmtId="0" fontId="3" fillId="0" borderId="3" xfId="5" applyFont="1" applyFill="1" applyBorder="1" applyAlignment="1" applyProtection="1">
      <alignment horizontal="center" vertical="center" wrapText="1"/>
      <protection locked="0"/>
    </xf>
    <xf numFmtId="0" fontId="3" fillId="0" borderId="23" xfId="5"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9" borderId="28" xfId="0" applyFont="1" applyFill="1" applyBorder="1" applyAlignment="1" applyProtection="1">
      <alignment horizontal="center" vertical="center" wrapText="1"/>
      <protection locked="0"/>
    </xf>
    <xf numFmtId="0" fontId="4" fillId="8" borderId="24" xfId="4" applyFont="1" applyFill="1" applyBorder="1" applyAlignment="1">
      <alignment horizontal="center" vertical="center"/>
    </xf>
    <xf numFmtId="0" fontId="4" fillId="8" borderId="4" xfId="4" applyFont="1" applyFill="1" applyBorder="1" applyAlignment="1">
      <alignment horizontal="center" vertical="center"/>
    </xf>
    <xf numFmtId="0" fontId="4" fillId="8" borderId="5" xfId="4" applyFont="1" applyFill="1" applyBorder="1" applyAlignment="1">
      <alignment horizontal="center" vertical="center"/>
    </xf>
    <xf numFmtId="0" fontId="4" fillId="8" borderId="3" xfId="4" applyFont="1" applyFill="1" applyBorder="1" applyAlignment="1">
      <alignment horizontal="center" vertical="center"/>
    </xf>
    <xf numFmtId="0" fontId="4" fillId="8" borderId="23" xfId="4" applyFont="1" applyFill="1" applyBorder="1" applyAlignment="1">
      <alignment horizontal="center" vertical="center"/>
    </xf>
    <xf numFmtId="9" fontId="4" fillId="0" borderId="15" xfId="4" applyNumberFormat="1" applyFont="1" applyBorder="1" applyAlignment="1">
      <alignment horizontal="center" vertical="center" wrapText="1"/>
    </xf>
    <xf numFmtId="0" fontId="4" fillId="0" borderId="0" xfId="4" applyFont="1" applyBorder="1" applyAlignment="1">
      <alignment horizontal="center" vertical="center"/>
    </xf>
    <xf numFmtId="0" fontId="4" fillId="0" borderId="18" xfId="4" applyFont="1" applyBorder="1" applyAlignment="1">
      <alignment horizontal="center" vertical="center"/>
    </xf>
    <xf numFmtId="0" fontId="4" fillId="0" borderId="19" xfId="4" applyFont="1" applyBorder="1" applyAlignment="1">
      <alignment horizontal="center" vertical="center"/>
    </xf>
    <xf numFmtId="9" fontId="4" fillId="0" borderId="13" xfId="4" applyNumberFormat="1" applyFont="1" applyFill="1" applyBorder="1" applyAlignment="1">
      <alignment horizontal="center" vertical="center" wrapText="1"/>
    </xf>
    <xf numFmtId="9" fontId="4" fillId="0" borderId="11" xfId="4" applyNumberFormat="1" applyFont="1" applyFill="1" applyBorder="1" applyAlignment="1">
      <alignment horizontal="center" vertical="center" wrapText="1"/>
    </xf>
    <xf numFmtId="9" fontId="4" fillId="0" borderId="25" xfId="4" applyNumberFormat="1" applyFont="1" applyFill="1" applyBorder="1" applyAlignment="1">
      <alignment horizontal="center" vertical="center" wrapText="1"/>
    </xf>
    <xf numFmtId="9" fontId="4" fillId="0" borderId="21" xfId="4" applyNumberFormat="1" applyFont="1" applyFill="1" applyBorder="1" applyAlignment="1">
      <alignment horizontal="center" vertical="center" wrapText="1"/>
    </xf>
    <xf numFmtId="9" fontId="4" fillId="0" borderId="19" xfId="4" applyNumberFormat="1" applyFont="1" applyFill="1" applyBorder="1" applyAlignment="1">
      <alignment horizontal="center" vertical="center" wrapText="1"/>
    </xf>
    <xf numFmtId="9" fontId="4" fillId="0" borderId="26" xfId="4" applyNumberFormat="1" applyFont="1" applyFill="1" applyBorder="1" applyAlignment="1">
      <alignment horizontal="center" vertical="center" wrapText="1"/>
    </xf>
    <xf numFmtId="0" fontId="4" fillId="7" borderId="3" xfId="2" applyFont="1" applyFill="1" applyBorder="1" applyAlignment="1" applyProtection="1">
      <alignment horizontal="center" vertical="center" wrapText="1"/>
      <protection locked="0"/>
    </xf>
    <xf numFmtId="0" fontId="4" fillId="7" borderId="4" xfId="2" applyFont="1" applyFill="1" applyBorder="1" applyAlignment="1" applyProtection="1">
      <alignment horizontal="center" vertical="center" wrapText="1"/>
      <protection locked="0"/>
    </xf>
    <xf numFmtId="0" fontId="4" fillId="7" borderId="23" xfId="2"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4" fillId="7" borderId="24" xfId="2" applyFont="1" applyFill="1" applyBorder="1" applyAlignment="1" applyProtection="1">
      <alignment horizontal="center" vertical="center" wrapText="1"/>
      <protection locked="0"/>
    </xf>
    <xf numFmtId="0" fontId="4" fillId="7" borderId="5" xfId="2" applyFont="1" applyFill="1" applyBorder="1" applyAlignment="1" applyProtection="1">
      <alignment horizontal="center" vertical="center" wrapText="1"/>
      <protection locked="0"/>
    </xf>
    <xf numFmtId="0" fontId="10" fillId="0" borderId="3" xfId="2" applyFont="1" applyFill="1" applyBorder="1" applyAlignment="1" applyProtection="1">
      <alignment horizontal="center" vertical="center" wrapText="1"/>
      <protection locked="0"/>
    </xf>
    <xf numFmtId="0" fontId="10" fillId="0" borderId="4" xfId="2" applyFont="1" applyFill="1" applyBorder="1" applyAlignment="1" applyProtection="1">
      <alignment horizontal="center" vertical="center" wrapText="1"/>
      <protection locked="0"/>
    </xf>
    <xf numFmtId="0" fontId="10" fillId="0" borderId="23" xfId="2" applyFont="1" applyFill="1" applyBorder="1" applyAlignment="1" applyProtection="1">
      <alignment horizontal="center" vertical="center" wrapText="1"/>
      <protection locked="0"/>
    </xf>
    <xf numFmtId="0" fontId="2" fillId="0" borderId="2" xfId="2" applyFont="1" applyBorder="1" applyAlignment="1" applyProtection="1">
      <alignment horizontal="center" vertical="center" wrapText="1"/>
      <protection locked="0"/>
    </xf>
    <xf numFmtId="0" fontId="4" fillId="7" borderId="2" xfId="2" applyFont="1" applyFill="1" applyBorder="1" applyAlignment="1" applyProtection="1">
      <alignment horizontal="center" vertical="center" wrapText="1"/>
      <protection locked="0"/>
    </xf>
    <xf numFmtId="0" fontId="4" fillId="7" borderId="3" xfId="2" quotePrefix="1" applyFont="1" applyFill="1" applyBorder="1" applyAlignment="1" applyProtection="1">
      <alignment horizontal="center" vertical="center" wrapText="1"/>
      <protection locked="0"/>
    </xf>
    <xf numFmtId="0" fontId="4" fillId="7" borderId="4" xfId="2" quotePrefix="1" applyFont="1" applyFill="1" applyBorder="1" applyAlignment="1" applyProtection="1">
      <alignment horizontal="center" vertical="center" wrapText="1"/>
      <protection locked="0"/>
    </xf>
    <xf numFmtId="0" fontId="4" fillId="7" borderId="23" xfId="2" quotePrefix="1" applyFont="1" applyFill="1" applyBorder="1" applyAlignment="1" applyProtection="1">
      <alignment horizontal="center" vertical="center" wrapText="1"/>
      <protection locked="0"/>
    </xf>
    <xf numFmtId="0" fontId="2" fillId="0" borderId="2" xfId="2"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9" fillId="0" borderId="2" xfId="2" applyFont="1" applyBorder="1" applyAlignment="1" applyProtection="1">
      <alignment horizontal="center" vertical="center" wrapText="1"/>
      <protection locked="0"/>
    </xf>
    <xf numFmtId="0" fontId="3" fillId="0" borderId="3" xfId="2" applyFont="1" applyFill="1" applyBorder="1" applyAlignment="1" applyProtection="1">
      <alignment horizontal="center"/>
      <protection locked="0"/>
    </xf>
    <xf numFmtId="0" fontId="3" fillId="0" borderId="4" xfId="2" applyFont="1" applyFill="1" applyBorder="1" applyAlignment="1" applyProtection="1">
      <alignment horizontal="center"/>
      <protection locked="0"/>
    </xf>
    <xf numFmtId="0" fontId="3" fillId="0" borderId="5" xfId="2" applyFont="1" applyFill="1" applyBorder="1" applyAlignment="1" applyProtection="1">
      <alignment horizontal="center"/>
      <protection locked="0"/>
    </xf>
    <xf numFmtId="0" fontId="7" fillId="4" borderId="2" xfId="2" applyFont="1" applyFill="1" applyBorder="1" applyAlignment="1" applyProtection="1">
      <alignment horizontal="center" vertical="center" wrapText="1"/>
      <protection locked="0"/>
    </xf>
    <xf numFmtId="0" fontId="4" fillId="6" borderId="10" xfId="2" applyFont="1" applyFill="1" applyBorder="1" applyAlignment="1">
      <alignment horizontal="center" vertical="center" wrapText="1"/>
    </xf>
    <xf numFmtId="0" fontId="4" fillId="6" borderId="11" xfId="2" applyFont="1" applyFill="1" applyBorder="1" applyAlignment="1">
      <alignment horizontal="center" vertical="center" wrapText="1"/>
    </xf>
    <xf numFmtId="0" fontId="4" fillId="6" borderId="12" xfId="2" applyFont="1" applyFill="1" applyBorder="1" applyAlignment="1">
      <alignment horizontal="center" vertical="center" wrapText="1"/>
    </xf>
    <xf numFmtId="0" fontId="4" fillId="6" borderId="15"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4" fillId="6" borderId="16" xfId="2" applyFont="1" applyFill="1" applyBorder="1" applyAlignment="1">
      <alignment horizontal="center" vertical="center" wrapText="1"/>
    </xf>
    <xf numFmtId="0" fontId="4" fillId="6" borderId="18" xfId="2" applyFont="1" applyFill="1" applyBorder="1" applyAlignment="1">
      <alignment horizontal="center" vertical="center" wrapText="1"/>
    </xf>
    <xf numFmtId="0" fontId="4" fillId="6" borderId="19" xfId="2" applyFont="1" applyFill="1" applyBorder="1" applyAlignment="1">
      <alignment horizontal="center" vertical="center" wrapText="1"/>
    </xf>
    <xf numFmtId="0" fontId="4" fillId="6" borderId="20" xfId="2" applyFont="1" applyFill="1" applyBorder="1" applyAlignment="1">
      <alignment horizontal="center" vertical="center" wrapText="1"/>
    </xf>
    <xf numFmtId="0" fontId="4" fillId="6" borderId="2" xfId="2" applyFont="1" applyFill="1" applyBorder="1" applyAlignment="1" applyProtection="1">
      <alignment horizontal="center" vertical="center" wrapText="1"/>
      <protection locked="0"/>
    </xf>
    <xf numFmtId="0" fontId="4" fillId="6" borderId="13" xfId="2" applyFont="1" applyFill="1" applyBorder="1" applyAlignment="1">
      <alignment horizontal="center" vertical="center" wrapText="1"/>
    </xf>
    <xf numFmtId="0" fontId="4" fillId="6" borderId="17" xfId="2" applyFont="1" applyFill="1" applyBorder="1" applyAlignment="1">
      <alignment horizontal="center" vertical="center" wrapText="1"/>
    </xf>
    <xf numFmtId="0" fontId="4" fillId="6" borderId="21" xfId="2" applyFont="1" applyFill="1" applyBorder="1" applyAlignment="1">
      <alignment horizontal="center" vertical="center" wrapText="1"/>
    </xf>
    <xf numFmtId="0" fontId="4" fillId="6" borderId="14" xfId="2" applyFont="1" applyFill="1" applyBorder="1" applyAlignment="1" applyProtection="1">
      <alignment horizontal="center" vertical="center" wrapText="1"/>
      <protection locked="0"/>
    </xf>
    <xf numFmtId="0" fontId="7" fillId="4" borderId="2" xfId="2" quotePrefix="1" applyFont="1" applyFill="1" applyBorder="1" applyAlignment="1" applyProtection="1">
      <alignment horizontal="center" vertical="center" wrapText="1"/>
      <protection locked="0"/>
    </xf>
    <xf numFmtId="0" fontId="4" fillId="4" borderId="2" xfId="2" applyFont="1" applyFill="1" applyBorder="1" applyAlignment="1" applyProtection="1">
      <alignment horizontal="left" vertical="center" wrapText="1"/>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16" fillId="0" borderId="30" xfId="0" applyFont="1" applyFill="1" applyBorder="1" applyAlignment="1" applyProtection="1">
      <alignment vertical="center" wrapText="1"/>
      <protection locked="0"/>
    </xf>
    <xf numFmtId="0" fontId="58" fillId="0" borderId="29" xfId="0" applyFont="1" applyFill="1" applyBorder="1" applyAlignment="1" applyProtection="1">
      <alignment vertical="center" wrapText="1"/>
      <protection locked="0"/>
    </xf>
    <xf numFmtId="0" fontId="58" fillId="0" borderId="30" xfId="0" applyFont="1" applyFill="1" applyBorder="1" applyAlignment="1" applyProtection="1">
      <alignment vertical="center" wrapText="1"/>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5" fillId="0" borderId="3" xfId="0" applyFont="1" applyFill="1" applyBorder="1" applyAlignment="1" applyProtection="1">
      <alignment horizontal="left" vertical="center" wrapText="1"/>
      <protection locked="0"/>
    </xf>
    <xf numFmtId="0" fontId="45" fillId="0" borderId="4" xfId="0" applyFont="1" applyFill="1" applyBorder="1" applyAlignment="1" applyProtection="1">
      <alignment horizontal="left" vertical="center" wrapText="1"/>
      <protection locked="0"/>
    </xf>
    <xf numFmtId="0" fontId="45" fillId="0" borderId="5" xfId="0" applyFont="1" applyFill="1" applyBorder="1" applyAlignment="1" applyProtection="1">
      <alignment horizontal="left" vertical="center" wrapText="1"/>
      <protection locked="0"/>
    </xf>
    <xf numFmtId="0" fontId="16" fillId="0" borderId="4" xfId="0" applyFont="1" applyBorder="1" applyAlignment="1">
      <alignment horizontal="left"/>
    </xf>
    <xf numFmtId="0" fontId="16" fillId="0" borderId="5" xfId="0" applyFont="1" applyBorder="1" applyAlignment="1">
      <alignment horizontal="left"/>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3" fontId="3" fillId="0" borderId="3" xfId="2" applyNumberFormat="1" applyFont="1" applyFill="1" applyBorder="1" applyAlignment="1" applyProtection="1">
      <alignment horizontal="center"/>
      <protection locked="0"/>
    </xf>
    <xf numFmtId="0" fontId="7" fillId="3" borderId="7" xfId="2" applyFont="1" applyFill="1" applyBorder="1" applyAlignment="1" applyProtection="1">
      <alignment horizontal="center" vertical="center" wrapText="1"/>
      <protection locked="0"/>
    </xf>
    <xf numFmtId="0" fontId="4" fillId="3" borderId="8" xfId="2" quotePrefix="1" applyFont="1" applyFill="1" applyBorder="1" applyAlignment="1" applyProtection="1">
      <alignment horizontal="center" vertical="center" wrapText="1"/>
      <protection locked="0"/>
    </xf>
    <xf numFmtId="0" fontId="4" fillId="3" borderId="9" xfId="2" quotePrefix="1" applyFont="1" applyFill="1" applyBorder="1" applyAlignment="1" applyProtection="1">
      <alignment horizontal="center" vertical="center" wrapText="1"/>
      <protection locked="0"/>
    </xf>
    <xf numFmtId="0" fontId="4" fillId="3" borderId="6" xfId="2" applyFont="1" applyFill="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0" fillId="0" borderId="30" xfId="0" applyBorder="1" applyAlignment="1">
      <alignment horizontal="left" vertical="center" wrapText="1"/>
    </xf>
    <xf numFmtId="0" fontId="3" fillId="0" borderId="29" xfId="0" applyFont="1" applyFill="1" applyBorder="1" applyAlignment="1" applyProtection="1">
      <alignment horizontal="center" vertical="center"/>
      <protection locked="0"/>
    </xf>
    <xf numFmtId="0" fontId="0" fillId="0" borderId="30" xfId="0" applyBorder="1" applyAlignment="1">
      <alignment horizontal="center" vertical="center"/>
    </xf>
    <xf numFmtId="0" fontId="3" fillId="0" borderId="2" xfId="2" applyFont="1" applyBorder="1" applyAlignment="1" applyProtection="1">
      <alignment horizontal="left" vertical="center" wrapText="1"/>
      <protection locked="0"/>
    </xf>
    <xf numFmtId="0" fontId="3" fillId="0" borderId="3" xfId="2" applyFont="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xf numFmtId="0" fontId="3" fillId="0" borderId="2" xfId="2"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4" fillId="10" borderId="7" xfId="6" applyFont="1" applyFill="1" applyBorder="1" applyAlignment="1" applyProtection="1">
      <alignment horizontal="center" vertical="center" wrapText="1"/>
      <protection locked="0"/>
    </xf>
    <xf numFmtId="0" fontId="4" fillId="10" borderId="28" xfId="6"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9" fontId="3" fillId="0" borderId="6" xfId="0" applyNumberFormat="1" applyFont="1" applyFill="1" applyBorder="1" applyAlignment="1" applyProtection="1">
      <alignment horizontal="center" vertical="center" wrapText="1"/>
      <protection locked="0"/>
    </xf>
    <xf numFmtId="0" fontId="0" fillId="0" borderId="54" xfId="0" applyBorder="1" applyAlignment="1" applyProtection="1">
      <alignment horizontal="left" vertical="center" wrapText="1"/>
      <protection locked="0"/>
    </xf>
    <xf numFmtId="0" fontId="3" fillId="11" borderId="7" xfId="6" applyFont="1" applyFill="1" applyBorder="1" applyAlignment="1" applyProtection="1">
      <alignment horizontal="center" vertical="center" wrapText="1"/>
      <protection locked="0"/>
    </xf>
    <xf numFmtId="0" fontId="3" fillId="11" borderId="28" xfId="6" applyFont="1" applyFill="1" applyBorder="1" applyAlignment="1" applyProtection="1">
      <alignment horizontal="center" vertical="center" wrapText="1"/>
      <protection locked="0"/>
    </xf>
    <xf numFmtId="0" fontId="10" fillId="0" borderId="3" xfId="2" applyFont="1" applyFill="1" applyBorder="1" applyAlignment="1" applyProtection="1">
      <alignment horizontal="left" vertical="center" wrapText="1"/>
      <protection locked="0"/>
    </xf>
    <xf numFmtId="0" fontId="10" fillId="0" borderId="4" xfId="2" applyFont="1" applyFill="1" applyBorder="1" applyAlignment="1" applyProtection="1">
      <alignment horizontal="left" vertical="center" wrapText="1"/>
      <protection locked="0"/>
    </xf>
    <xf numFmtId="0" fontId="10" fillId="0" borderId="23" xfId="2" applyFont="1" applyFill="1" applyBorder="1" applyAlignment="1" applyProtection="1">
      <alignment horizontal="left" vertical="center" wrapText="1"/>
      <protection locked="0"/>
    </xf>
    <xf numFmtId="176" fontId="3" fillId="0" borderId="3" xfId="325" applyNumberFormat="1" applyFont="1" applyFill="1" applyBorder="1" applyAlignment="1" applyProtection="1">
      <alignment horizontal="center"/>
      <protection locked="0"/>
    </xf>
    <xf numFmtId="176" fontId="3" fillId="0" borderId="4" xfId="325" applyNumberFormat="1" applyFont="1" applyFill="1" applyBorder="1" applyAlignment="1" applyProtection="1">
      <alignment horizontal="center"/>
      <protection locked="0"/>
    </xf>
    <xf numFmtId="176" fontId="3" fillId="0" borderId="5" xfId="325" applyNumberFormat="1" applyFont="1" applyFill="1" applyBorder="1" applyAlignment="1" applyProtection="1">
      <alignment horizontal="center"/>
      <protection locked="0"/>
    </xf>
    <xf numFmtId="0" fontId="3" fillId="0" borderId="29"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4" fillId="3" borderId="7" xfId="2" quotePrefix="1" applyFont="1" applyFill="1" applyBorder="1" applyAlignment="1" applyProtection="1">
      <alignment horizontal="center" vertical="center" wrapText="1"/>
      <protection locked="0"/>
    </xf>
    <xf numFmtId="0" fontId="51" fillId="0" borderId="29" xfId="0" applyFont="1" applyBorder="1" applyAlignment="1" applyProtection="1">
      <alignment horizontal="left" vertical="center" wrapText="1"/>
      <protection locked="0"/>
    </xf>
    <xf numFmtId="0" fontId="52" fillId="0" borderId="30" xfId="0" applyFont="1" applyBorder="1"/>
    <xf numFmtId="0" fontId="53" fillId="0" borderId="2" xfId="0" applyFont="1" applyBorder="1" applyAlignment="1" applyProtection="1">
      <alignment horizontal="left" vertical="center" wrapText="1"/>
      <protection locked="0"/>
    </xf>
    <xf numFmtId="0" fontId="54" fillId="0" borderId="2"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wrapText="1"/>
      <protection locked="0"/>
    </xf>
    <xf numFmtId="0" fontId="50" fillId="0" borderId="30" xfId="0" applyFont="1" applyBorder="1" applyAlignment="1" applyProtection="1">
      <alignment horizontal="left" vertical="center" wrapText="1"/>
      <protection locked="0"/>
    </xf>
    <xf numFmtId="0" fontId="51" fillId="0" borderId="30" xfId="0" applyFont="1" applyBorder="1" applyAlignment="1" applyProtection="1">
      <alignment horizontal="left" vertical="center" wrapText="1"/>
      <protection locked="0"/>
    </xf>
    <xf numFmtId="0" fontId="49" fillId="0" borderId="30" xfId="0" applyFont="1" applyBorder="1" applyAlignment="1" applyProtection="1">
      <alignment horizontal="left" vertical="center" wrapText="1"/>
      <protection locked="0"/>
    </xf>
    <xf numFmtId="0" fontId="48" fillId="0" borderId="2" xfId="0" applyFont="1" applyFill="1" applyBorder="1" applyAlignment="1" applyProtection="1">
      <alignment horizontal="center" vertical="center" wrapText="1"/>
      <protection locked="0"/>
    </xf>
    <xf numFmtId="0" fontId="0" fillId="0" borderId="30" xfId="0" applyBorder="1" applyAlignment="1" applyProtection="1">
      <alignment horizontal="left" vertical="center"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9" fontId="4" fillId="0" borderId="13" xfId="4" applyNumberFormat="1" applyFont="1" applyBorder="1" applyAlignment="1">
      <alignment horizontal="center" vertical="center" wrapText="1"/>
    </xf>
    <xf numFmtId="9" fontId="4" fillId="0" borderId="11" xfId="4" applyNumberFormat="1" applyFont="1" applyBorder="1" applyAlignment="1">
      <alignment horizontal="center" vertical="center" wrapText="1"/>
    </xf>
    <xf numFmtId="9" fontId="4" fillId="0" borderId="25" xfId="4" applyNumberFormat="1" applyFont="1" applyBorder="1" applyAlignment="1">
      <alignment horizontal="center" vertical="center" wrapText="1"/>
    </xf>
    <xf numFmtId="9" fontId="4" fillId="0" borderId="21" xfId="4" applyNumberFormat="1" applyFont="1" applyBorder="1" applyAlignment="1">
      <alignment horizontal="center" vertical="center" wrapText="1"/>
    </xf>
    <xf numFmtId="9" fontId="4" fillId="0" borderId="19" xfId="4" applyNumberFormat="1" applyFont="1" applyBorder="1" applyAlignment="1">
      <alignment horizontal="center" vertical="center" wrapText="1"/>
    </xf>
    <xf numFmtId="9" fontId="4" fillId="0" borderId="26" xfId="4" applyNumberFormat="1" applyFont="1" applyBorder="1" applyAlignment="1">
      <alignment horizontal="center" vertical="center" wrapText="1"/>
    </xf>
    <xf numFmtId="0" fontId="4" fillId="9" borderId="9" xfId="0" applyFont="1" applyFill="1" applyBorder="1" applyAlignment="1" applyProtection="1">
      <alignment horizontal="center" vertical="center" wrapText="1"/>
      <protection locked="0"/>
    </xf>
    <xf numFmtId="0" fontId="3" fillId="0" borderId="2" xfId="2" applyFont="1" applyBorder="1" applyAlignment="1" applyProtection="1">
      <alignment horizontal="center" vertical="center"/>
      <protection locked="0"/>
    </xf>
    <xf numFmtId="0" fontId="10" fillId="0" borderId="3" xfId="2" applyFont="1" applyBorder="1" applyAlignment="1" applyProtection="1">
      <alignment horizontal="left" vertical="center" wrapText="1"/>
      <protection locked="0"/>
    </xf>
    <xf numFmtId="0" fontId="10" fillId="0" borderId="4" xfId="2" applyFont="1" applyBorder="1" applyAlignment="1" applyProtection="1">
      <alignment horizontal="left" vertical="center" wrapText="1"/>
      <protection locked="0"/>
    </xf>
    <xf numFmtId="0" fontId="10" fillId="0" borderId="23" xfId="2" applyFont="1" applyBorder="1" applyAlignment="1" applyProtection="1">
      <alignment horizontal="left" vertical="center" wrapText="1"/>
      <protection locked="0"/>
    </xf>
    <xf numFmtId="0" fontId="4" fillId="7" borderId="3" xfId="2" quotePrefix="1" applyFont="1" applyFill="1" applyBorder="1" applyAlignment="1" applyProtection="1">
      <alignment horizontal="justify" vertical="center" wrapText="1"/>
      <protection locked="0"/>
    </xf>
    <xf numFmtId="0" fontId="4" fillId="7" borderId="4" xfId="2" quotePrefix="1" applyFont="1" applyFill="1" applyBorder="1" applyAlignment="1" applyProtection="1">
      <alignment horizontal="justify" vertical="center" wrapText="1"/>
      <protection locked="0"/>
    </xf>
    <xf numFmtId="0" fontId="4" fillId="7" borderId="5" xfId="2" quotePrefix="1" applyFont="1" applyFill="1" applyBorder="1" applyAlignment="1" applyProtection="1">
      <alignment horizontal="justify" vertical="center" wrapText="1"/>
      <protection locked="0"/>
    </xf>
    <xf numFmtId="0" fontId="2" fillId="0" borderId="3" xfId="2" applyFont="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7" fillId="4" borderId="3" xfId="2" applyFont="1" applyFill="1" applyBorder="1" applyAlignment="1" applyProtection="1">
      <alignment horizontal="center" vertical="center" wrapText="1"/>
      <protection locked="0"/>
    </xf>
    <xf numFmtId="0" fontId="7" fillId="4" borderId="4" xfId="2" applyFont="1" applyFill="1" applyBorder="1" applyAlignment="1" applyProtection="1">
      <alignment horizontal="center" vertical="center" wrapText="1"/>
      <protection locked="0"/>
    </xf>
    <xf numFmtId="0" fontId="7" fillId="4" borderId="5" xfId="2" applyFont="1" applyFill="1" applyBorder="1" applyAlignment="1" applyProtection="1">
      <alignment horizontal="center" vertical="center" wrapText="1"/>
      <protection locked="0"/>
    </xf>
    <xf numFmtId="0" fontId="46" fillId="0" borderId="29" xfId="0" applyFont="1" applyFill="1" applyBorder="1" applyAlignment="1" applyProtection="1">
      <alignment horizontal="center" vertical="center" wrapText="1"/>
      <protection locked="0"/>
    </xf>
    <xf numFmtId="0" fontId="46" fillId="0" borderId="30" xfId="0" applyFont="1" applyFill="1" applyBorder="1" applyAlignment="1" applyProtection="1">
      <alignment horizontal="center" vertical="center" wrapText="1"/>
      <protection locked="0"/>
    </xf>
    <xf numFmtId="0" fontId="16" fillId="0" borderId="30" xfId="0" applyFont="1" applyBorder="1" applyAlignment="1">
      <alignment wrapText="1"/>
    </xf>
    <xf numFmtId="0" fontId="16" fillId="0" borderId="30"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4" fillId="0" borderId="29" xfId="0" applyFont="1" applyFill="1" applyBorder="1" applyAlignment="1" applyProtection="1">
      <alignment horizontal="center" vertical="center"/>
      <protection locked="0"/>
    </xf>
    <xf numFmtId="0" fontId="0" fillId="0" borderId="4" xfId="0" applyBorder="1" applyAlignment="1">
      <alignment horizontal="center" wrapText="1"/>
    </xf>
    <xf numFmtId="0" fontId="0" fillId="0" borderId="5" xfId="0" applyBorder="1" applyAlignment="1">
      <alignment horizontal="center" wrapText="1"/>
    </xf>
    <xf numFmtId="0" fontId="3" fillId="0" borderId="42" xfId="0" applyFont="1" applyBorder="1" applyAlignment="1" applyProtection="1">
      <alignment horizontal="left" vertical="center" wrapText="1"/>
    </xf>
    <xf numFmtId="0" fontId="3" fillId="0" borderId="57" xfId="0" applyFont="1" applyBorder="1" applyAlignment="1" applyProtection="1">
      <alignment horizontal="left" vertical="center" wrapText="1"/>
    </xf>
    <xf numFmtId="0" fontId="3" fillId="0" borderId="4" xfId="2" applyFont="1" applyBorder="1" applyAlignment="1" applyProtection="1">
      <alignment horizontal="center" vertical="center" wrapText="1"/>
      <protection locked="0"/>
    </xf>
    <xf numFmtId="0" fontId="2" fillId="0" borderId="4" xfId="2" applyFont="1" applyBorder="1" applyAlignment="1" applyProtection="1">
      <alignment horizontal="center" vertical="center" wrapText="1"/>
      <protection locked="0"/>
    </xf>
    <xf numFmtId="0" fontId="2" fillId="0" borderId="5" xfId="2" applyFont="1" applyBorder="1" applyAlignment="1" applyProtection="1">
      <alignment horizontal="center" vertical="center" wrapText="1"/>
      <protection locked="0"/>
    </xf>
    <xf numFmtId="0" fontId="45" fillId="0" borderId="2" xfId="2" applyFont="1" applyBorder="1" applyAlignment="1" applyProtection="1">
      <alignment horizontal="center" vertical="center" wrapText="1"/>
      <protection locked="0"/>
    </xf>
    <xf numFmtId="0" fontId="3" fillId="0" borderId="3" xfId="2" applyFont="1" applyFill="1" applyBorder="1" applyAlignment="1" applyProtection="1">
      <alignment horizontal="left" vertical="center" wrapText="1"/>
      <protection locked="0"/>
    </xf>
    <xf numFmtId="0" fontId="3" fillId="0" borderId="5"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center" vertical="center" wrapText="1"/>
      <protection locked="0"/>
    </xf>
    <xf numFmtId="0" fontId="3" fillId="0" borderId="5"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center" vertical="center"/>
      <protection locked="0"/>
    </xf>
    <xf numFmtId="0" fontId="3" fillId="0" borderId="2" xfId="2" applyFont="1" applyFill="1" applyBorder="1" applyAlignment="1" applyProtection="1">
      <alignment horizontal="center" vertical="center" wrapText="1"/>
      <protection locked="0"/>
    </xf>
    <xf numFmtId="0" fontId="3" fillId="0" borderId="14" xfId="2" applyFont="1" applyFill="1" applyBorder="1" applyAlignment="1" applyProtection="1">
      <alignment horizontal="center" vertical="center" wrapText="1"/>
      <protection locked="0"/>
    </xf>
    <xf numFmtId="0" fontId="4" fillId="6" borderId="2" xfId="2" applyFont="1" applyFill="1" applyBorder="1" applyAlignment="1">
      <alignment horizontal="center" vertical="center" wrapText="1"/>
    </xf>
    <xf numFmtId="0" fontId="4" fillId="6" borderId="5" xfId="2" applyFont="1" applyFill="1" applyBorder="1" applyAlignment="1" applyProtection="1">
      <alignment horizontal="center" vertical="center" wrapText="1"/>
      <protection locked="0"/>
    </xf>
    <xf numFmtId="0" fontId="3" fillId="0" borderId="44" xfId="0" applyFont="1" applyBorder="1" applyAlignment="1" applyProtection="1">
      <alignment horizontal="left" vertical="center" wrapText="1"/>
    </xf>
    <xf numFmtId="0" fontId="3" fillId="0" borderId="45" xfId="0" applyFont="1" applyBorder="1" applyAlignment="1" applyProtection="1">
      <alignment horizontal="left" vertical="center" wrapText="1"/>
    </xf>
    <xf numFmtId="0" fontId="3" fillId="0" borderId="6"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4" fillId="13" borderId="3" xfId="5" applyFont="1" applyFill="1" applyBorder="1" applyAlignment="1" applyProtection="1">
      <alignment horizontal="center" vertical="center" wrapText="1"/>
      <protection locked="0"/>
    </xf>
    <xf numFmtId="0" fontId="4" fillId="13" borderId="23" xfId="5" applyFont="1" applyFill="1" applyBorder="1" applyAlignment="1" applyProtection="1">
      <alignment horizontal="center" vertical="center" wrapText="1"/>
      <protection locked="0"/>
    </xf>
    <xf numFmtId="0" fontId="4" fillId="9" borderId="61" xfId="0" applyFont="1" applyFill="1" applyBorder="1" applyAlignment="1" applyProtection="1">
      <alignment horizontal="center" vertical="center" wrapText="1"/>
      <protection locked="0"/>
    </xf>
    <xf numFmtId="0" fontId="4" fillId="9" borderId="84" xfId="0"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wrapText="1"/>
      <protection locked="0"/>
    </xf>
    <xf numFmtId="0" fontId="7" fillId="4" borderId="3" xfId="2" applyFont="1" applyFill="1" applyBorder="1" applyAlignment="1" applyProtection="1">
      <alignment horizontal="center" vertical="top" wrapText="1"/>
      <protection locked="0"/>
    </xf>
    <xf numFmtId="0" fontId="7" fillId="4" borderId="4" xfId="2" quotePrefix="1" applyFont="1" applyFill="1" applyBorder="1" applyAlignment="1" applyProtection="1">
      <alignment horizontal="center" vertical="top" wrapText="1"/>
      <protection locked="0"/>
    </xf>
    <xf numFmtId="0" fontId="7" fillId="4" borderId="5" xfId="2" quotePrefix="1" applyFont="1" applyFill="1" applyBorder="1" applyAlignment="1" applyProtection="1">
      <alignment horizontal="center" vertical="top" wrapText="1"/>
      <protection locked="0"/>
    </xf>
    <xf numFmtId="0" fontId="3" fillId="0" borderId="42" xfId="0" applyFont="1" applyBorder="1" applyAlignment="1" applyProtection="1">
      <alignment horizontal="left" vertical="top" wrapText="1"/>
    </xf>
    <xf numFmtId="0" fontId="3" fillId="0" borderId="57" xfId="0" applyFont="1" applyBorder="1" applyAlignment="1" applyProtection="1">
      <alignment horizontal="left" vertical="top" wrapText="1"/>
    </xf>
    <xf numFmtId="0" fontId="3" fillId="0" borderId="42" xfId="0" applyFont="1" applyBorder="1" applyAlignment="1" applyProtection="1">
      <alignment vertical="top" wrapText="1"/>
    </xf>
    <xf numFmtId="0" fontId="3" fillId="0" borderId="57" xfId="0" applyFont="1" applyBorder="1" applyAlignment="1" applyProtection="1">
      <alignment vertical="top" wrapText="1"/>
    </xf>
    <xf numFmtId="0" fontId="3" fillId="13" borderId="3" xfId="5" applyFont="1" applyFill="1" applyBorder="1" applyAlignment="1" applyProtection="1">
      <alignment horizontal="center" vertical="center" wrapText="1"/>
      <protection locked="0"/>
    </xf>
    <xf numFmtId="0" fontId="3" fillId="13" borderId="23" xfId="5" applyFont="1" applyFill="1" applyBorder="1" applyAlignment="1" applyProtection="1">
      <alignment horizontal="center" vertical="center" wrapText="1"/>
      <protection locked="0"/>
    </xf>
    <xf numFmtId="0" fontId="3" fillId="0" borderId="22"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9" fontId="3" fillId="0" borderId="2" xfId="0" applyNumberFormat="1" applyFont="1" applyFill="1" applyBorder="1" applyAlignment="1" applyProtection="1">
      <alignment horizontal="center" vertical="center" wrapText="1"/>
      <protection locked="0"/>
    </xf>
    <xf numFmtId="9" fontId="3" fillId="0" borderId="54" xfId="0" applyNumberFormat="1" applyFont="1" applyFill="1" applyBorder="1" applyAlignment="1" applyProtection="1">
      <alignment horizontal="center" vertical="center" wrapText="1"/>
      <protection locked="0"/>
    </xf>
    <xf numFmtId="0" fontId="4" fillId="10" borderId="2" xfId="6" applyFont="1" applyFill="1" applyBorder="1" applyAlignment="1" applyProtection="1">
      <alignment horizontal="center" vertical="center" wrapText="1"/>
      <protection locked="0"/>
    </xf>
    <xf numFmtId="0" fontId="4" fillId="10" borderId="14" xfId="6" applyFont="1" applyFill="1" applyBorder="1" applyAlignment="1" applyProtection="1">
      <alignment horizontal="center" vertical="center" wrapText="1"/>
      <protection locked="0"/>
    </xf>
    <xf numFmtId="0" fontId="3" fillId="11" borderId="54" xfId="6" applyFont="1" applyFill="1" applyBorder="1" applyAlignment="1" applyProtection="1">
      <alignment horizontal="center" vertical="center" wrapText="1"/>
      <protection locked="0"/>
    </xf>
    <xf numFmtId="0" fontId="3" fillId="11" borderId="55" xfId="6" applyFont="1" applyFill="1" applyBorder="1" applyAlignment="1" applyProtection="1">
      <alignment horizontal="center" vertical="center" wrapText="1"/>
      <protection locked="0"/>
    </xf>
    <xf numFmtId="0" fontId="3" fillId="11" borderId="2" xfId="6" applyFont="1" applyFill="1" applyBorder="1" applyAlignment="1" applyProtection="1">
      <alignment horizontal="center" vertical="center" wrapText="1"/>
      <protection locked="0"/>
    </xf>
    <xf numFmtId="0" fontId="3" fillId="11" borderId="14" xfId="6" applyFont="1" applyFill="1" applyBorder="1" applyAlignment="1" applyProtection="1">
      <alignment horizontal="center" vertical="center" wrapText="1"/>
      <protection locked="0"/>
    </xf>
    <xf numFmtId="0" fontId="4" fillId="10" borderId="3" xfId="6" applyFont="1" applyFill="1" applyBorder="1" applyAlignment="1" applyProtection="1">
      <alignment horizontal="center" vertical="center" wrapText="1"/>
      <protection locked="0"/>
    </xf>
    <xf numFmtId="0" fontId="4" fillId="10" borderId="23" xfId="6" applyFont="1" applyFill="1" applyBorder="1" applyAlignment="1" applyProtection="1">
      <alignment horizontal="center" vertical="center" wrapText="1"/>
      <protection locked="0"/>
    </xf>
    <xf numFmtId="0" fontId="3" fillId="11" borderId="3" xfId="6" applyFont="1" applyFill="1" applyBorder="1" applyAlignment="1" applyProtection="1">
      <alignment horizontal="center" vertical="center" wrapText="1"/>
      <protection locked="0"/>
    </xf>
    <xf numFmtId="0" fontId="3" fillId="11" borderId="23" xfId="6" applyFont="1" applyFill="1" applyBorder="1" applyAlignment="1" applyProtection="1">
      <alignment horizontal="center" vertical="center" wrapText="1"/>
      <protection locked="0"/>
    </xf>
    <xf numFmtId="0" fontId="4" fillId="9" borderId="83" xfId="0" applyFont="1" applyFill="1" applyBorder="1" applyAlignment="1" applyProtection="1">
      <alignment horizontal="center" vertical="center" wrapText="1"/>
      <protection locked="0"/>
    </xf>
    <xf numFmtId="0" fontId="4" fillId="9" borderId="27" xfId="0" applyFont="1" applyFill="1" applyBorder="1" applyAlignment="1" applyProtection="1">
      <alignment horizontal="center" vertical="center" wrapText="1"/>
      <protection locked="0"/>
    </xf>
    <xf numFmtId="0" fontId="4" fillId="7" borderId="76" xfId="2" applyFont="1" applyFill="1" applyBorder="1" applyAlignment="1" applyProtection="1">
      <alignment horizontal="center" vertical="center" wrapText="1"/>
      <protection locked="0"/>
    </xf>
    <xf numFmtId="0" fontId="4" fillId="7" borderId="77" xfId="2" applyFont="1" applyFill="1" applyBorder="1" applyAlignment="1" applyProtection="1">
      <alignment horizontal="center" vertical="center" wrapText="1"/>
      <protection locked="0"/>
    </xf>
    <xf numFmtId="0" fontId="4" fillId="7" borderId="78" xfId="2" applyFont="1" applyFill="1" applyBorder="1" applyAlignment="1" applyProtection="1">
      <alignment horizontal="center" vertical="center" wrapText="1"/>
      <protection locked="0"/>
    </xf>
    <xf numFmtId="0" fontId="4" fillId="7" borderId="77" xfId="2" quotePrefix="1" applyFont="1" applyFill="1" applyBorder="1" applyAlignment="1" applyProtection="1">
      <alignment horizontal="justify" vertical="center" wrapText="1"/>
      <protection locked="0"/>
    </xf>
    <xf numFmtId="0" fontId="4" fillId="7" borderId="79" xfId="2" quotePrefix="1" applyFont="1" applyFill="1" applyBorder="1" applyAlignment="1" applyProtection="1">
      <alignment horizontal="justify" vertical="center" wrapText="1"/>
      <protection locked="0"/>
    </xf>
    <xf numFmtId="0" fontId="4" fillId="7" borderId="80" xfId="2" quotePrefix="1" applyFont="1" applyFill="1" applyBorder="1" applyAlignment="1" applyProtection="1">
      <alignment horizontal="justify" vertical="center" wrapText="1"/>
      <protection locked="0"/>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3" fillId="0" borderId="5" xfId="2" applyFont="1" applyBorder="1" applyAlignment="1" applyProtection="1">
      <alignment horizontal="left" vertical="center" wrapText="1"/>
    </xf>
    <xf numFmtId="0" fontId="44" fillId="4" borderId="2" xfId="2" applyFont="1" applyFill="1" applyBorder="1" applyAlignment="1" applyProtection="1">
      <alignment horizontal="center" vertical="center" wrapText="1"/>
      <protection locked="0"/>
    </xf>
    <xf numFmtId="0" fontId="44" fillId="4" borderId="2" xfId="2" quotePrefix="1" applyFont="1" applyFill="1" applyBorder="1" applyAlignment="1" applyProtection="1">
      <alignment horizontal="center" vertical="center" wrapText="1"/>
      <protection locked="0"/>
    </xf>
    <xf numFmtId="0" fontId="4" fillId="0" borderId="0" xfId="2" applyFont="1" applyAlignment="1" applyProtection="1">
      <alignment horizontal="center"/>
    </xf>
    <xf numFmtId="0" fontId="4" fillId="0" borderId="0" xfId="2" applyFont="1" applyAlignment="1" applyProtection="1">
      <alignment horizontal="center" vertical="center"/>
    </xf>
    <xf numFmtId="0" fontId="4" fillId="0" borderId="0" xfId="2" quotePrefix="1" applyFont="1" applyAlignment="1" applyProtection="1">
      <alignment horizontal="center"/>
    </xf>
    <xf numFmtId="0" fontId="4" fillId="0" borderId="0" xfId="2" applyFont="1" applyAlignment="1" applyProtection="1">
      <alignment horizontal="center" vertical="center" wrapText="1"/>
    </xf>
    <xf numFmtId="0" fontId="17" fillId="7" borderId="3" xfId="2" applyFont="1" applyFill="1" applyBorder="1" applyAlignment="1" applyProtection="1">
      <alignment horizontal="center" vertical="center" wrapText="1"/>
      <protection locked="0"/>
    </xf>
    <xf numFmtId="0" fontId="17" fillId="7" borderId="5" xfId="2" applyFont="1" applyFill="1" applyBorder="1" applyAlignment="1" applyProtection="1">
      <alignment horizontal="center" vertical="center" wrapText="1"/>
      <protection locked="0"/>
    </xf>
    <xf numFmtId="0" fontId="17" fillId="0" borderId="3" xfId="2" quotePrefix="1" applyFont="1" applyFill="1" applyBorder="1" applyAlignment="1" applyProtection="1">
      <alignment horizontal="left" vertical="center" wrapText="1"/>
      <protection locked="0"/>
    </xf>
    <xf numFmtId="0" fontId="17" fillId="0" borderId="4" xfId="2" quotePrefix="1" applyFont="1" applyFill="1" applyBorder="1" applyAlignment="1" applyProtection="1">
      <alignment horizontal="left" vertical="center" wrapText="1"/>
      <protection locked="0"/>
    </xf>
    <xf numFmtId="0" fontId="17" fillId="0" borderId="2" xfId="2" quotePrefix="1" applyFont="1" applyFill="1" applyBorder="1" applyAlignment="1" applyProtection="1">
      <alignment horizontal="center" vertical="center" wrapText="1"/>
      <protection locked="0"/>
    </xf>
    <xf numFmtId="0" fontId="17" fillId="8" borderId="3" xfId="4" applyFont="1" applyFill="1" applyBorder="1" applyAlignment="1">
      <alignment horizontal="center" vertical="center"/>
    </xf>
    <xf numFmtId="0" fontId="17" fillId="8" borderId="4" xfId="4" applyFont="1" applyFill="1" applyBorder="1" applyAlignment="1">
      <alignment horizontal="center" vertical="center"/>
    </xf>
    <xf numFmtId="0" fontId="17" fillId="8" borderId="5" xfId="4" applyFont="1" applyFill="1" applyBorder="1" applyAlignment="1">
      <alignment horizontal="center" vertical="center"/>
    </xf>
    <xf numFmtId="9" fontId="16" fillId="0" borderId="17" xfId="4" applyNumberFormat="1" applyFont="1" applyFill="1" applyBorder="1" applyAlignment="1">
      <alignment horizontal="center" vertical="center" wrapText="1"/>
    </xf>
    <xf numFmtId="0" fontId="16" fillId="0" borderId="0" xfId="4" applyFont="1" applyFill="1" applyBorder="1" applyAlignment="1">
      <alignment horizontal="center" vertical="center"/>
    </xf>
    <xf numFmtId="0" fontId="16" fillId="0" borderId="21" xfId="4" applyFont="1" applyFill="1" applyBorder="1" applyAlignment="1">
      <alignment horizontal="center" vertical="center"/>
    </xf>
    <xf numFmtId="0" fontId="16" fillId="0" borderId="19" xfId="4" applyFont="1" applyFill="1" applyBorder="1" applyAlignment="1">
      <alignment horizontal="center" vertical="center"/>
    </xf>
    <xf numFmtId="9" fontId="17" fillId="0" borderId="13" xfId="4" applyNumberFormat="1" applyFont="1" applyBorder="1" applyAlignment="1">
      <alignment horizontal="center" vertical="center" wrapText="1"/>
    </xf>
    <xf numFmtId="9" fontId="17" fillId="0" borderId="11" xfId="4" applyNumberFormat="1" applyFont="1" applyBorder="1" applyAlignment="1">
      <alignment horizontal="center" vertical="center" wrapText="1"/>
    </xf>
    <xf numFmtId="9" fontId="17" fillId="0" borderId="12" xfId="4" applyNumberFormat="1" applyFont="1" applyBorder="1" applyAlignment="1">
      <alignment horizontal="center" vertical="center" wrapText="1"/>
    </xf>
    <xf numFmtId="9" fontId="17" fillId="0" borderId="21" xfId="4" applyNumberFormat="1" applyFont="1" applyBorder="1" applyAlignment="1">
      <alignment horizontal="center" vertical="center" wrapText="1"/>
    </xf>
    <xf numFmtId="9" fontId="17" fillId="0" borderId="19" xfId="4" applyNumberFormat="1" applyFont="1" applyBorder="1" applyAlignment="1">
      <alignment horizontal="center" vertical="center" wrapText="1"/>
    </xf>
    <xf numFmtId="9" fontId="17" fillId="0" borderId="20" xfId="4" applyNumberFormat="1" applyFont="1" applyBorder="1" applyAlignment="1">
      <alignment horizontal="center" vertical="center" wrapText="1"/>
    </xf>
    <xf numFmtId="0" fontId="17" fillId="7" borderId="4" xfId="2" applyFont="1" applyFill="1" applyBorder="1" applyAlignment="1" applyProtection="1">
      <alignment horizontal="center" vertical="center" wrapText="1"/>
      <protection locked="0"/>
    </xf>
    <xf numFmtId="0" fontId="16" fillId="0" borderId="2" xfId="2" applyFont="1" applyBorder="1" applyAlignment="1" applyProtection="1">
      <alignment horizontal="center" vertical="center" wrapText="1"/>
      <protection locked="0"/>
    </xf>
    <xf numFmtId="0" fontId="16" fillId="0" borderId="3" xfId="0" quotePrefix="1"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7" fillId="7" borderId="2" xfId="2" applyFont="1" applyFill="1" applyBorder="1" applyAlignment="1" applyProtection="1">
      <alignment horizontal="center" vertical="center" wrapText="1"/>
      <protection locked="0"/>
    </xf>
    <xf numFmtId="0" fontId="17" fillId="7" borderId="3" xfId="2" quotePrefix="1" applyFont="1" applyFill="1" applyBorder="1" applyAlignment="1" applyProtection="1">
      <alignment horizontal="justify" vertical="center" wrapText="1"/>
      <protection locked="0"/>
    </xf>
    <xf numFmtId="0" fontId="17" fillId="7" borderId="4" xfId="2" quotePrefix="1" applyFont="1" applyFill="1" applyBorder="1" applyAlignment="1" applyProtection="1">
      <alignment horizontal="justify" vertical="center" wrapText="1"/>
      <protection locked="0"/>
    </xf>
    <xf numFmtId="0" fontId="17" fillId="7" borderId="5" xfId="2" quotePrefix="1" applyFont="1" applyFill="1" applyBorder="1" applyAlignment="1" applyProtection="1">
      <alignment horizontal="justify" vertical="center" wrapText="1"/>
      <protection locked="0"/>
    </xf>
    <xf numFmtId="0" fontId="16" fillId="0" borderId="3" xfId="2" applyFont="1" applyBorder="1" applyAlignment="1" applyProtection="1">
      <alignment horizontal="center" vertical="center" wrapText="1"/>
      <protection locked="0"/>
    </xf>
    <xf numFmtId="0" fontId="16" fillId="0" borderId="5" xfId="2" applyFont="1" applyBorder="1" applyAlignment="1" applyProtection="1">
      <alignment horizontal="center" vertical="center" wrapText="1"/>
      <protection locked="0"/>
    </xf>
    <xf numFmtId="0" fontId="16" fillId="0" borderId="2" xfId="2" applyFont="1" applyBorder="1" applyAlignment="1" applyProtection="1">
      <alignment horizontal="center" vertical="center"/>
      <protection locked="0"/>
    </xf>
    <xf numFmtId="0" fontId="16" fillId="0" borderId="23" xfId="0" applyFont="1" applyBorder="1" applyAlignment="1" applyProtection="1">
      <alignment horizontal="center" vertical="center" wrapText="1"/>
      <protection locked="0"/>
    </xf>
    <xf numFmtId="0" fontId="17" fillId="6" borderId="2" xfId="2" applyFont="1" applyFill="1" applyBorder="1" applyAlignment="1" applyProtection="1">
      <alignment horizontal="center" vertical="center" wrapText="1"/>
      <protection locked="0"/>
    </xf>
    <xf numFmtId="0" fontId="17" fillId="7" borderId="23" xfId="2" applyFont="1" applyFill="1" applyBorder="1" applyAlignment="1" applyProtection="1">
      <alignment horizontal="center" vertical="center" wrapText="1"/>
      <protection locked="0"/>
    </xf>
    <xf numFmtId="0" fontId="17" fillId="0" borderId="24" xfId="5" applyFont="1" applyFill="1" applyBorder="1" applyAlignment="1" applyProtection="1">
      <alignment horizontal="center" vertical="center" wrapText="1"/>
      <protection locked="0"/>
    </xf>
    <xf numFmtId="0" fontId="17" fillId="0" borderId="4" xfId="5" applyFont="1" applyFill="1" applyBorder="1" applyAlignment="1" applyProtection="1">
      <alignment horizontal="center" vertical="center" wrapText="1"/>
      <protection locked="0"/>
    </xf>
    <xf numFmtId="0" fontId="17" fillId="0" borderId="5" xfId="5" applyFont="1" applyFill="1" applyBorder="1" applyAlignment="1" applyProtection="1">
      <alignment horizontal="center" vertical="center" wrapText="1"/>
      <protection locked="0"/>
    </xf>
    <xf numFmtId="0" fontId="17" fillId="0" borderId="3" xfId="5" applyFont="1" applyFill="1" applyBorder="1" applyAlignment="1" applyProtection="1">
      <alignment horizontal="center" vertical="center" wrapText="1"/>
      <protection locked="0"/>
    </xf>
    <xf numFmtId="0" fontId="17" fillId="0" borderId="23" xfId="5" applyFont="1" applyFill="1" applyBorder="1" applyAlignment="1" applyProtection="1">
      <alignment horizontal="center" vertical="center" wrapText="1"/>
      <protection locked="0"/>
    </xf>
    <xf numFmtId="0" fontId="16" fillId="0" borderId="3" xfId="5" applyFont="1" applyFill="1" applyBorder="1" applyAlignment="1" applyProtection="1">
      <alignment horizontal="center" vertical="center" wrapText="1"/>
      <protection locked="0"/>
    </xf>
    <xf numFmtId="0" fontId="16" fillId="0" borderId="23" xfId="5" applyFont="1" applyFill="1" applyBorder="1" applyAlignment="1" applyProtection="1">
      <alignment horizontal="center" vertical="center" wrapText="1"/>
      <protection locked="0"/>
    </xf>
    <xf numFmtId="0" fontId="17" fillId="9" borderId="7" xfId="0" applyFont="1" applyFill="1" applyBorder="1" applyAlignment="1" applyProtection="1">
      <alignment horizontal="center" vertical="center" wrapText="1"/>
      <protection locked="0"/>
    </xf>
    <xf numFmtId="0" fontId="17" fillId="9" borderId="28" xfId="0" applyFont="1" applyFill="1" applyBorder="1" applyAlignment="1" applyProtection="1">
      <alignment horizontal="center" vertical="center" wrapText="1"/>
      <protection locked="0"/>
    </xf>
    <xf numFmtId="0" fontId="16" fillId="0" borderId="42" xfId="0" applyFont="1" applyBorder="1" applyAlignment="1" applyProtection="1">
      <alignment horizontal="left" vertical="center" wrapText="1"/>
    </xf>
    <xf numFmtId="0" fontId="16" fillId="0" borderId="57" xfId="0" applyFont="1" applyBorder="1" applyAlignment="1" applyProtection="1">
      <alignment horizontal="left" vertical="center" wrapText="1"/>
    </xf>
    <xf numFmtId="9" fontId="16" fillId="0" borderId="6" xfId="0" applyNumberFormat="1" applyFont="1" applyFill="1" applyBorder="1" applyAlignment="1" applyProtection="1">
      <alignment horizontal="center" vertical="center" wrapText="1"/>
      <protection locked="0"/>
    </xf>
    <xf numFmtId="0" fontId="17" fillId="10" borderId="7" xfId="6" applyFont="1" applyFill="1" applyBorder="1" applyAlignment="1" applyProtection="1">
      <alignment horizontal="center" vertical="center" wrapText="1"/>
      <protection locked="0"/>
    </xf>
    <xf numFmtId="0" fontId="17" fillId="10" borderId="28" xfId="6" applyFont="1" applyFill="1" applyBorder="1" applyAlignment="1" applyProtection="1">
      <alignment horizontal="center" vertical="center" wrapText="1"/>
      <protection locked="0"/>
    </xf>
    <xf numFmtId="0" fontId="16" fillId="11" borderId="7" xfId="6" applyFont="1" applyFill="1" applyBorder="1" applyAlignment="1" applyProtection="1">
      <alignment horizontal="center" vertical="center" wrapText="1"/>
      <protection locked="0"/>
    </xf>
    <xf numFmtId="0" fontId="16" fillId="11" borderId="28" xfId="6" applyFont="1" applyFill="1" applyBorder="1" applyAlignment="1" applyProtection="1">
      <alignment horizontal="center" vertical="center" wrapText="1"/>
      <protection locked="0"/>
    </xf>
    <xf numFmtId="0" fontId="17" fillId="7" borderId="3" xfId="2" quotePrefix="1" applyFont="1" applyFill="1" applyBorder="1" applyAlignment="1" applyProtection="1">
      <alignment horizontal="center" vertical="center" wrapText="1"/>
      <protection locked="0"/>
    </xf>
    <xf numFmtId="0" fontId="17" fillId="7" borderId="4" xfId="2" quotePrefix="1" applyFont="1" applyFill="1" applyBorder="1" applyAlignment="1" applyProtection="1">
      <alignment horizontal="center" vertical="center" wrapText="1"/>
      <protection locked="0"/>
    </xf>
    <xf numFmtId="0" fontId="17" fillId="7" borderId="23" xfId="2" quotePrefix="1" applyFont="1" applyFill="1" applyBorder="1" applyAlignment="1" applyProtection="1">
      <alignment horizontal="center" vertical="center" wrapText="1"/>
      <protection locked="0"/>
    </xf>
    <xf numFmtId="0" fontId="16" fillId="0" borderId="3" xfId="2" applyFont="1" applyFill="1" applyBorder="1" applyAlignment="1" applyProtection="1">
      <alignment horizontal="center" vertical="center" wrapText="1"/>
      <protection locked="0"/>
    </xf>
    <xf numFmtId="0" fontId="16" fillId="0" borderId="5" xfId="2" applyFont="1" applyFill="1" applyBorder="1" applyAlignment="1" applyProtection="1">
      <alignment horizontal="center" vertical="center" wrapText="1"/>
      <protection locked="0"/>
    </xf>
    <xf numFmtId="0" fontId="16" fillId="0" borderId="2" xfId="2"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wrapText="1"/>
      <protection locked="0"/>
    </xf>
    <xf numFmtId="0" fontId="16" fillId="0" borderId="14" xfId="2" applyFont="1" applyFill="1" applyBorder="1" applyAlignment="1" applyProtection="1">
      <alignment horizontal="center" vertical="center" wrapText="1"/>
      <protection locked="0"/>
    </xf>
    <xf numFmtId="0" fontId="17" fillId="7" borderId="24" xfId="2" applyFont="1" applyFill="1" applyBorder="1" applyAlignment="1" applyProtection="1">
      <alignment horizontal="center" vertical="center" wrapText="1"/>
      <protection locked="0"/>
    </xf>
    <xf numFmtId="0" fontId="16" fillId="0" borderId="4" xfId="2" applyFont="1" applyFill="1" applyBorder="1" applyAlignment="1" applyProtection="1">
      <alignment horizontal="center" vertical="center" wrapText="1"/>
      <protection locked="0"/>
    </xf>
    <xf numFmtId="0" fontId="16" fillId="0" borderId="23" xfId="2" applyFont="1" applyFill="1" applyBorder="1" applyAlignment="1" applyProtection="1">
      <alignment horizontal="center" vertical="center" wrapText="1"/>
      <protection locked="0"/>
    </xf>
    <xf numFmtId="0" fontId="17" fillId="8" borderId="24" xfId="4" applyFont="1" applyFill="1" applyBorder="1" applyAlignment="1">
      <alignment horizontal="center" vertical="center"/>
    </xf>
    <xf numFmtId="0" fontId="17" fillId="8" borderId="23" xfId="4" applyFont="1" applyFill="1" applyBorder="1" applyAlignment="1">
      <alignment horizontal="center" vertical="center"/>
    </xf>
    <xf numFmtId="9" fontId="17" fillId="0" borderId="15" xfId="4" applyNumberFormat="1" applyFont="1" applyBorder="1" applyAlignment="1">
      <alignment horizontal="center" vertical="center" wrapText="1"/>
    </xf>
    <xf numFmtId="0" fontId="17" fillId="0" borderId="0" xfId="4" applyFont="1" applyBorder="1" applyAlignment="1">
      <alignment horizontal="center" vertical="center"/>
    </xf>
    <xf numFmtId="0" fontId="17" fillId="0" borderId="18" xfId="4" applyFont="1" applyBorder="1" applyAlignment="1">
      <alignment horizontal="center" vertical="center"/>
    </xf>
    <xf numFmtId="0" fontId="17" fillId="0" borderId="19" xfId="4" applyFont="1" applyBorder="1" applyAlignment="1">
      <alignment horizontal="center" vertical="center"/>
    </xf>
    <xf numFmtId="9" fontId="17" fillId="0" borderId="13" xfId="4" applyNumberFormat="1" applyFont="1" applyFill="1" applyBorder="1" applyAlignment="1">
      <alignment horizontal="center" vertical="center" wrapText="1"/>
    </xf>
    <xf numFmtId="9" fontId="17" fillId="0" borderId="11" xfId="4" applyNumberFormat="1" applyFont="1" applyFill="1" applyBorder="1" applyAlignment="1">
      <alignment horizontal="center" vertical="center" wrapText="1"/>
    </xf>
    <xf numFmtId="9" fontId="17" fillId="0" borderId="25" xfId="4" applyNumberFormat="1" applyFont="1" applyFill="1" applyBorder="1" applyAlignment="1">
      <alignment horizontal="center" vertical="center" wrapText="1"/>
    </xf>
    <xf numFmtId="9" fontId="17" fillId="0" borderId="21" xfId="4" applyNumberFormat="1" applyFont="1" applyFill="1" applyBorder="1" applyAlignment="1">
      <alignment horizontal="center" vertical="center" wrapText="1"/>
    </xf>
    <xf numFmtId="9" fontId="17" fillId="0" borderId="19" xfId="4" applyNumberFormat="1" applyFont="1" applyFill="1" applyBorder="1" applyAlignment="1">
      <alignment horizontal="center" vertical="center" wrapText="1"/>
    </xf>
    <xf numFmtId="9" fontId="17" fillId="0" borderId="26" xfId="4" applyNumberFormat="1" applyFont="1" applyFill="1" applyBorder="1" applyAlignment="1">
      <alignment horizontal="center" vertical="center" wrapText="1"/>
    </xf>
    <xf numFmtId="0" fontId="16" fillId="0" borderId="2" xfId="180" applyFont="1" applyBorder="1" applyAlignment="1" applyProtection="1">
      <alignment horizontal="center" vertical="center" wrapText="1"/>
      <protection locked="0"/>
    </xf>
    <xf numFmtId="0" fontId="17" fillId="0" borderId="2" xfId="180" applyFont="1" applyBorder="1" applyAlignment="1" applyProtection="1">
      <alignment horizontal="center" vertical="center" wrapText="1"/>
      <protection locked="0"/>
    </xf>
    <xf numFmtId="9" fontId="4" fillId="0" borderId="2" xfId="4" applyNumberFormat="1" applyFont="1" applyBorder="1" applyAlignment="1">
      <alignment horizontal="center" vertical="center" wrapText="1"/>
    </xf>
    <xf numFmtId="0" fontId="4" fillId="0" borderId="2" xfId="5" applyFont="1" applyFill="1" applyBorder="1" applyAlignment="1" applyProtection="1">
      <alignment horizontal="center" vertical="center" wrapText="1"/>
      <protection locked="0"/>
    </xf>
    <xf numFmtId="0" fontId="3" fillId="0" borderId="3" xfId="2" applyFont="1" applyBorder="1" applyAlignment="1" applyProtection="1">
      <alignment horizontal="center"/>
      <protection locked="0"/>
    </xf>
    <xf numFmtId="0" fontId="3" fillId="0" borderId="5" xfId="2" applyFont="1" applyBorder="1" applyAlignment="1" applyProtection="1">
      <alignment horizontal="center"/>
      <protection locked="0"/>
    </xf>
    <xf numFmtId="0" fontId="4" fillId="12" borderId="18" xfId="0" applyFont="1" applyFill="1" applyBorder="1" applyAlignment="1" applyProtection="1">
      <alignment horizontal="center" vertical="center" wrapText="1"/>
      <protection locked="0"/>
    </xf>
    <xf numFmtId="0" fontId="4" fillId="12" borderId="19" xfId="0" applyFont="1" applyFill="1" applyBorder="1" applyAlignment="1" applyProtection="1">
      <alignment horizontal="center" vertical="center" wrapText="1"/>
      <protection locked="0"/>
    </xf>
    <xf numFmtId="0" fontId="4" fillId="12" borderId="26" xfId="0" applyFont="1" applyFill="1" applyBorder="1" applyAlignment="1" applyProtection="1">
      <alignment horizontal="center" vertical="center" wrapText="1"/>
      <protection locked="0"/>
    </xf>
    <xf numFmtId="0" fontId="62" fillId="0" borderId="3"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23" xfId="0" applyFont="1" applyBorder="1" applyAlignment="1" applyProtection="1">
      <alignment horizontal="left" vertical="center" wrapText="1"/>
      <protection locked="0"/>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10" fillId="0" borderId="2" xfId="2" applyFont="1" applyFill="1" applyBorder="1" applyAlignment="1" applyProtection="1">
      <alignment horizontal="center" vertical="center" wrapText="1"/>
      <protection locked="0"/>
    </xf>
    <xf numFmtId="0" fontId="10" fillId="0" borderId="5" xfId="2" applyFont="1" applyFill="1" applyBorder="1" applyAlignment="1" applyProtection="1">
      <alignment horizontal="center" vertical="center" wrapText="1"/>
      <protection locked="0"/>
    </xf>
    <xf numFmtId="0" fontId="10" fillId="13" borderId="3" xfId="2" applyFont="1" applyFill="1" applyBorder="1" applyAlignment="1" applyProtection="1">
      <alignment horizontal="left" vertical="center" wrapText="1"/>
      <protection locked="0"/>
    </xf>
    <xf numFmtId="0" fontId="10" fillId="13" borderId="4" xfId="2" applyFont="1" applyFill="1" applyBorder="1" applyAlignment="1" applyProtection="1">
      <alignment horizontal="left" vertical="center" wrapText="1"/>
      <protection locked="0"/>
    </xf>
    <xf numFmtId="0" fontId="10" fillId="13" borderId="5" xfId="2" applyFont="1" applyFill="1" applyBorder="1" applyAlignment="1" applyProtection="1">
      <alignment horizontal="left" vertical="center" wrapText="1"/>
      <protection locked="0"/>
    </xf>
    <xf numFmtId="0" fontId="17" fillId="12" borderId="33" xfId="0" applyFont="1" applyFill="1" applyBorder="1" applyAlignment="1" applyProtection="1">
      <alignment horizontal="center" vertical="center" wrapText="1"/>
      <protection locked="0"/>
    </xf>
    <xf numFmtId="0" fontId="17" fillId="12" borderId="34" xfId="0" applyFont="1" applyFill="1" applyBorder="1" applyAlignment="1" applyProtection="1">
      <alignment horizontal="center" vertical="center" wrapText="1"/>
      <protection locked="0"/>
    </xf>
    <xf numFmtId="0" fontId="17" fillId="12" borderId="35" xfId="0" applyFont="1" applyFill="1" applyBorder="1" applyAlignment="1" applyProtection="1">
      <alignment horizontal="center" vertical="center" wrapText="1"/>
      <protection locked="0"/>
    </xf>
    <xf numFmtId="0" fontId="16" fillId="0" borderId="37"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39" xfId="0" applyFont="1" applyBorder="1" applyAlignment="1" applyProtection="1">
      <alignment horizontal="center" vertical="center" wrapText="1"/>
      <protection locked="0"/>
    </xf>
    <xf numFmtId="0" fontId="4" fillId="4" borderId="2" xfId="2" applyFont="1" applyFill="1" applyBorder="1" applyAlignment="1" applyProtection="1">
      <alignment horizontal="center" vertical="center" wrapText="1"/>
      <protection locked="0"/>
    </xf>
    <xf numFmtId="0" fontId="4" fillId="4" borderId="2" xfId="2" quotePrefix="1" applyFont="1" applyFill="1" applyBorder="1" applyAlignment="1" applyProtection="1">
      <alignment horizontal="center" vertical="center" wrapText="1"/>
      <protection locked="0"/>
    </xf>
    <xf numFmtId="0" fontId="3" fillId="31" borderId="3" xfId="2" applyFont="1" applyFill="1" applyBorder="1" applyAlignment="1" applyProtection="1">
      <alignment horizontal="center"/>
      <protection locked="0"/>
    </xf>
    <xf numFmtId="0" fontId="3" fillId="31" borderId="4" xfId="2" applyFont="1" applyFill="1" applyBorder="1" applyAlignment="1" applyProtection="1">
      <alignment horizontal="center"/>
      <protection locked="0"/>
    </xf>
    <xf numFmtId="0" fontId="3" fillId="31" borderId="5" xfId="2" applyFont="1" applyFill="1" applyBorder="1" applyAlignment="1" applyProtection="1">
      <alignment horizontal="center"/>
      <protection locked="0"/>
    </xf>
    <xf numFmtId="0" fontId="16" fillId="36" borderId="3" xfId="215" applyFont="1" applyFill="1" applyBorder="1" applyAlignment="1" applyProtection="1">
      <alignment horizontal="center" vertical="center" wrapText="1"/>
      <protection locked="0"/>
    </xf>
    <xf numFmtId="0" fontId="16" fillId="36" borderId="4" xfId="215" applyFont="1" applyFill="1" applyBorder="1" applyAlignment="1" applyProtection="1">
      <alignment horizontal="center" vertical="center" wrapText="1"/>
      <protection locked="0"/>
    </xf>
    <xf numFmtId="0" fontId="16" fillId="36" borderId="5" xfId="215"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6" fillId="4" borderId="3" xfId="215" applyFont="1" applyFill="1" applyBorder="1" applyAlignment="1" applyProtection="1">
      <alignment horizontal="center" vertical="center" wrapText="1"/>
      <protection locked="0"/>
    </xf>
    <xf numFmtId="0" fontId="16" fillId="4" borderId="4" xfId="215" applyFont="1" applyFill="1" applyBorder="1" applyAlignment="1" applyProtection="1">
      <alignment horizontal="center" vertical="center" wrapText="1"/>
      <protection locked="0"/>
    </xf>
    <xf numFmtId="0" fontId="16" fillId="4" borderId="5" xfId="215" applyFont="1" applyFill="1" applyBorder="1" applyAlignment="1" applyProtection="1">
      <alignment horizontal="center" vertical="center" wrapText="1"/>
      <protection locked="0"/>
    </xf>
    <xf numFmtId="0" fontId="16" fillId="31" borderId="3" xfId="215" applyFont="1" applyFill="1" applyBorder="1" applyAlignment="1" applyProtection="1">
      <alignment horizontal="center" vertical="center" wrapText="1"/>
      <protection locked="0"/>
    </xf>
    <xf numFmtId="0" fontId="16" fillId="31" borderId="4" xfId="215" applyFont="1" applyFill="1" applyBorder="1" applyAlignment="1" applyProtection="1">
      <alignment horizontal="center" vertical="center" wrapText="1"/>
      <protection locked="0"/>
    </xf>
    <xf numFmtId="0" fontId="16" fillId="31" borderId="5" xfId="215" applyFont="1" applyFill="1" applyBorder="1" applyAlignment="1" applyProtection="1">
      <alignment horizontal="center" vertical="center" wrapText="1"/>
      <protection locked="0"/>
    </xf>
    <xf numFmtId="0" fontId="16" fillId="35" borderId="3" xfId="215" applyFont="1" applyFill="1" applyBorder="1" applyAlignment="1" applyProtection="1">
      <alignment horizontal="center" vertical="center" wrapText="1"/>
      <protection locked="0"/>
    </xf>
    <xf numFmtId="0" fontId="16" fillId="35" borderId="4" xfId="215" applyFont="1" applyFill="1" applyBorder="1" applyAlignment="1" applyProtection="1">
      <alignment horizontal="center" vertical="center" wrapText="1"/>
      <protection locked="0"/>
    </xf>
    <xf numFmtId="0" fontId="16" fillId="35" borderId="5" xfId="215" applyFont="1" applyFill="1" applyBorder="1" applyAlignment="1" applyProtection="1">
      <alignment horizontal="center" vertical="center" wrapText="1"/>
      <protection locked="0"/>
    </xf>
    <xf numFmtId="0" fontId="16" fillId="0" borderId="3" xfId="215" applyFont="1" applyBorder="1" applyAlignment="1" applyProtection="1">
      <alignment horizontal="center" vertical="center" wrapText="1"/>
      <protection locked="0"/>
    </xf>
    <xf numFmtId="0" fontId="16" fillId="0" borderId="4" xfId="215" applyFont="1" applyBorder="1" applyAlignment="1" applyProtection="1">
      <alignment horizontal="center" vertical="center" wrapText="1"/>
      <protection locked="0"/>
    </xf>
    <xf numFmtId="0" fontId="16" fillId="0" borderId="5" xfId="215" applyFont="1" applyBorder="1" applyAlignment="1" applyProtection="1">
      <alignment horizontal="center" vertical="center" wrapText="1"/>
      <protection locked="0"/>
    </xf>
    <xf numFmtId="0" fontId="17" fillId="6" borderId="13" xfId="2" applyFont="1" applyFill="1" applyBorder="1" applyAlignment="1">
      <alignment horizontal="center" vertical="center" wrapText="1"/>
    </xf>
    <xf numFmtId="0" fontId="17" fillId="6" borderId="12" xfId="2" applyFont="1" applyFill="1" applyBorder="1" applyAlignment="1">
      <alignment horizontal="center" vertical="center" wrapText="1"/>
    </xf>
    <xf numFmtId="0" fontId="17" fillId="6" borderId="17" xfId="2" applyFont="1" applyFill="1" applyBorder="1" applyAlignment="1">
      <alignment horizontal="center" vertical="center" wrapText="1"/>
    </xf>
    <xf numFmtId="0" fontId="17" fillId="6" borderId="16" xfId="2" applyFont="1" applyFill="1" applyBorder="1" applyAlignment="1">
      <alignment horizontal="center" vertical="center" wrapText="1"/>
    </xf>
    <xf numFmtId="0" fontId="16" fillId="34" borderId="2" xfId="0" applyFont="1" applyFill="1" applyBorder="1" applyAlignment="1" applyProtection="1">
      <alignment horizontal="center" vertical="center" wrapText="1"/>
      <protection locked="0"/>
    </xf>
    <xf numFmtId="0" fontId="1" fillId="34" borderId="2" xfId="0" applyFont="1" applyFill="1" applyBorder="1" applyAlignment="1">
      <alignment horizontal="center" vertical="center" wrapText="1"/>
    </xf>
    <xf numFmtId="0" fontId="16" fillId="33" borderId="3" xfId="215" applyFont="1" applyFill="1" applyBorder="1" applyAlignment="1" applyProtection="1">
      <alignment horizontal="center" vertical="center" wrapText="1"/>
      <protection locked="0"/>
    </xf>
    <xf numFmtId="0" fontId="16" fillId="33" borderId="4" xfId="215" applyFont="1" applyFill="1" applyBorder="1" applyAlignment="1" applyProtection="1">
      <alignment horizontal="center" vertical="center" wrapText="1"/>
      <protection locked="0"/>
    </xf>
    <xf numFmtId="0" fontId="16" fillId="33" borderId="5" xfId="215" applyFont="1" applyFill="1" applyBorder="1" applyAlignment="1" applyProtection="1">
      <alignment horizontal="center" vertical="center" wrapText="1"/>
      <protection locked="0"/>
    </xf>
    <xf numFmtId="0" fontId="16" fillId="35" borderId="2" xfId="0" applyFont="1" applyFill="1" applyBorder="1" applyAlignment="1" applyProtection="1">
      <alignment horizontal="center" vertical="center" wrapText="1"/>
      <protection locked="0"/>
    </xf>
    <xf numFmtId="0" fontId="1" fillId="35" borderId="2" xfId="0" applyFont="1" applyFill="1" applyBorder="1" applyAlignment="1">
      <alignment horizontal="center" vertical="center" wrapText="1"/>
    </xf>
    <xf numFmtId="0" fontId="16" fillId="37" borderId="3" xfId="2" applyFont="1" applyFill="1" applyBorder="1" applyAlignment="1" applyProtection="1">
      <alignment horizontal="center" vertical="center" wrapText="1"/>
      <protection locked="0"/>
    </xf>
    <xf numFmtId="0" fontId="16" fillId="37" borderId="4" xfId="2" applyFont="1" applyFill="1" applyBorder="1" applyAlignment="1" applyProtection="1">
      <alignment horizontal="center" vertical="center" wrapText="1"/>
      <protection locked="0"/>
    </xf>
    <xf numFmtId="0" fontId="16" fillId="37" borderId="5" xfId="2" applyFont="1" applyFill="1" applyBorder="1" applyAlignment="1" applyProtection="1">
      <alignment horizontal="center" vertical="center" wrapText="1"/>
      <protection locked="0"/>
    </xf>
    <xf numFmtId="0" fontId="16" fillId="0" borderId="3" xfId="2" applyFont="1" applyFill="1" applyBorder="1" applyAlignment="1" applyProtection="1">
      <alignment horizontal="left" vertical="center" wrapText="1"/>
      <protection locked="0"/>
    </xf>
    <xf numFmtId="0" fontId="16" fillId="0" borderId="4" xfId="2" applyFont="1" applyFill="1" applyBorder="1" applyAlignment="1" applyProtection="1">
      <alignment horizontal="left" vertical="center" wrapText="1"/>
      <protection locked="0"/>
    </xf>
    <xf numFmtId="0" fontId="16" fillId="0" borderId="23" xfId="2" applyFont="1" applyFill="1" applyBorder="1" applyAlignment="1" applyProtection="1">
      <alignment horizontal="left" vertical="center" wrapText="1"/>
      <protection locked="0"/>
    </xf>
    <xf numFmtId="0" fontId="16" fillId="0" borderId="29" xfId="329" applyFont="1" applyBorder="1" applyAlignment="1" applyProtection="1">
      <alignment horizontal="left" vertical="center" wrapText="1"/>
    </xf>
    <xf numFmtId="0" fontId="16" fillId="0" borderId="30" xfId="329" applyFont="1" applyBorder="1" applyAlignment="1" applyProtection="1">
      <alignment horizontal="left" vertical="center" wrapText="1"/>
    </xf>
    <xf numFmtId="9" fontId="16" fillId="0" borderId="2" xfId="329" applyNumberFormat="1" applyFont="1" applyBorder="1" applyAlignment="1" applyProtection="1">
      <alignment horizontal="center" vertical="center" wrapText="1"/>
      <protection locked="0"/>
    </xf>
    <xf numFmtId="9" fontId="16" fillId="0" borderId="29" xfId="329" applyNumberFormat="1" applyFont="1" applyBorder="1" applyAlignment="1" applyProtection="1">
      <alignment horizontal="center" vertical="center" wrapText="1"/>
      <protection locked="0"/>
    </xf>
    <xf numFmtId="9" fontId="16" fillId="0" borderId="30" xfId="329" applyNumberFormat="1" applyFont="1" applyBorder="1" applyAlignment="1" applyProtection="1">
      <alignment horizontal="center" vertical="center" wrapText="1"/>
      <protection locked="0"/>
    </xf>
    <xf numFmtId="0" fontId="73" fillId="0" borderId="11" xfId="2" quotePrefix="1" applyFont="1" applyFill="1" applyBorder="1" applyAlignment="1" applyProtection="1">
      <alignment horizontal="left" vertical="center" wrapText="1"/>
      <protection locked="0"/>
    </xf>
    <xf numFmtId="0" fontId="74" fillId="0" borderId="11" xfId="0" applyFont="1" applyBorder="1" applyAlignment="1"/>
    <xf numFmtId="0" fontId="73" fillId="0" borderId="19" xfId="2" quotePrefix="1" applyFont="1" applyFill="1" applyBorder="1" applyAlignment="1" applyProtection="1">
      <alignment horizontal="center" vertical="center" wrapText="1"/>
      <protection locked="0"/>
    </xf>
    <xf numFmtId="0" fontId="19" fillId="4" borderId="2" xfId="2" applyFont="1" applyFill="1" applyBorder="1" applyAlignment="1" applyProtection="1">
      <alignment horizontal="center" vertical="center" wrapText="1"/>
      <protection locked="0"/>
    </xf>
    <xf numFmtId="0" fontId="17" fillId="6" borderId="10" xfId="2" applyFont="1" applyFill="1" applyBorder="1" applyAlignment="1">
      <alignment horizontal="center" vertical="center" wrapText="1"/>
    </xf>
    <xf numFmtId="0" fontId="17" fillId="6" borderId="11" xfId="2" applyFont="1" applyFill="1" applyBorder="1" applyAlignment="1">
      <alignment horizontal="center" vertical="center" wrapText="1"/>
    </xf>
    <xf numFmtId="0" fontId="17" fillId="6" borderId="15" xfId="2" applyFont="1" applyFill="1" applyBorder="1" applyAlignment="1">
      <alignment horizontal="center" vertical="center" wrapText="1"/>
    </xf>
    <xf numFmtId="0" fontId="17" fillId="6" borderId="0" xfId="2" applyFont="1" applyFill="1" applyBorder="1" applyAlignment="1">
      <alignment horizontal="center" vertical="center" wrapText="1"/>
    </xf>
    <xf numFmtId="0" fontId="17" fillId="6" borderId="14" xfId="2" applyFont="1" applyFill="1" applyBorder="1" applyAlignment="1" applyProtection="1">
      <alignment horizontal="center" vertical="center" wrapText="1"/>
      <protection locked="0"/>
    </xf>
    <xf numFmtId="0" fontId="16" fillId="0" borderId="3" xfId="329" applyFont="1" applyBorder="1" applyAlignment="1" applyProtection="1">
      <alignment horizontal="center" vertical="center" wrapText="1"/>
      <protection locked="0"/>
    </xf>
    <xf numFmtId="0" fontId="16" fillId="0" borderId="4" xfId="329" applyFont="1" applyBorder="1" applyAlignment="1" applyProtection="1">
      <alignment horizontal="center" vertical="center" wrapText="1"/>
      <protection locked="0"/>
    </xf>
    <xf numFmtId="0" fontId="16" fillId="0" borderId="5" xfId="329" applyFont="1" applyBorder="1" applyAlignment="1" applyProtection="1">
      <alignment horizontal="center" vertical="center" wrapText="1"/>
      <protection locked="0"/>
    </xf>
    <xf numFmtId="0" fontId="19" fillId="3" borderId="7" xfId="2" applyFont="1" applyFill="1" applyBorder="1" applyAlignment="1" applyProtection="1">
      <alignment horizontal="center" vertical="center" wrapText="1"/>
      <protection locked="0"/>
    </xf>
    <xf numFmtId="0" fontId="17" fillId="3" borderId="8" xfId="2" quotePrefix="1" applyFont="1" applyFill="1" applyBorder="1" applyAlignment="1" applyProtection="1">
      <alignment horizontal="center" vertical="center" wrapText="1"/>
      <protection locked="0"/>
    </xf>
    <xf numFmtId="0" fontId="17" fillId="3" borderId="9" xfId="2" quotePrefix="1" applyFont="1" applyFill="1" applyBorder="1" applyAlignment="1" applyProtection="1">
      <alignment horizontal="center" vertical="center" wrapText="1"/>
      <protection locked="0"/>
    </xf>
    <xf numFmtId="0" fontId="17" fillId="3" borderId="6" xfId="2" applyFont="1" applyFill="1" applyBorder="1" applyAlignment="1" applyProtection="1">
      <alignment horizontal="left" vertical="center" wrapText="1"/>
      <protection locked="0"/>
    </xf>
    <xf numFmtId="0" fontId="19" fillId="4" borderId="2" xfId="2" quotePrefix="1" applyFont="1" applyFill="1" applyBorder="1" applyAlignment="1" applyProtection="1">
      <alignment horizontal="center" vertical="center" wrapText="1"/>
      <protection locked="0"/>
    </xf>
    <xf numFmtId="0" fontId="17" fillId="4" borderId="2" xfId="2" applyFont="1" applyFill="1" applyBorder="1" applyAlignment="1" applyProtection="1">
      <alignment horizontal="left" vertical="center" wrapText="1"/>
      <protection locked="0"/>
    </xf>
    <xf numFmtId="0" fontId="16" fillId="0" borderId="3" xfId="2" applyFont="1" applyFill="1" applyBorder="1" applyAlignment="1" applyProtection="1">
      <alignment horizontal="center"/>
      <protection locked="0"/>
    </xf>
    <xf numFmtId="0" fontId="16" fillId="0" borderId="4" xfId="2" applyFont="1" applyFill="1" applyBorder="1" applyAlignment="1" applyProtection="1">
      <alignment horizontal="center"/>
      <protection locked="0"/>
    </xf>
    <xf numFmtId="0" fontId="16" fillId="0" borderId="5" xfId="2" applyFont="1" applyFill="1" applyBorder="1" applyAlignment="1" applyProtection="1">
      <alignment horizontal="center"/>
      <protection locked="0"/>
    </xf>
    <xf numFmtId="0" fontId="16" fillId="0" borderId="3" xfId="4" applyFont="1" applyFill="1" applyBorder="1" applyAlignment="1">
      <alignment horizontal="center" vertical="center"/>
    </xf>
    <xf numFmtId="0" fontId="19" fillId="0" borderId="4" xfId="4" applyFont="1" applyFill="1" applyBorder="1" applyAlignment="1">
      <alignment horizontal="center" vertical="center"/>
    </xf>
    <xf numFmtId="0" fontId="19" fillId="0" borderId="5" xfId="4" applyFont="1" applyFill="1" applyBorder="1" applyAlignment="1">
      <alignment horizontal="center" vertical="center"/>
    </xf>
    <xf numFmtId="0" fontId="16" fillId="0" borderId="4" xfId="329" applyFont="1" applyBorder="1" applyAlignment="1">
      <alignment horizontal="center" vertical="center" wrapText="1"/>
    </xf>
    <xf numFmtId="0" fontId="16" fillId="0" borderId="5" xfId="329" applyFont="1" applyBorder="1" applyAlignment="1">
      <alignment horizontal="center" vertical="center" wrapText="1"/>
    </xf>
    <xf numFmtId="0" fontId="16" fillId="5" borderId="3" xfId="2" applyFont="1" applyFill="1" applyBorder="1" applyAlignment="1" applyProtection="1">
      <alignment horizontal="center" vertical="center" wrapText="1"/>
      <protection locked="0"/>
    </xf>
    <xf numFmtId="0" fontId="16" fillId="5" borderId="4" xfId="2" applyFont="1" applyFill="1" applyBorder="1" applyAlignment="1" applyProtection="1">
      <alignment horizontal="center" vertical="center" wrapText="1"/>
      <protection locked="0"/>
    </xf>
    <xf numFmtId="0" fontId="16" fillId="5" borderId="5" xfId="2" applyFont="1" applyFill="1" applyBorder="1" applyAlignment="1" applyProtection="1">
      <alignment horizontal="center" vertical="center" wrapText="1"/>
      <protection locked="0"/>
    </xf>
    <xf numFmtId="0" fontId="4" fillId="7" borderId="5" xfId="2" quotePrefix="1" applyFont="1" applyFill="1" applyBorder="1" applyAlignment="1" applyProtection="1">
      <alignment horizontal="center" vertical="center" wrapText="1"/>
      <protection locked="0"/>
    </xf>
    <xf numFmtId="0" fontId="10" fillId="0" borderId="3" xfId="2" applyFont="1" applyBorder="1" applyAlignment="1" applyProtection="1">
      <alignment horizontal="center" vertical="center" wrapText="1"/>
      <protection locked="0"/>
    </xf>
    <xf numFmtId="0" fontId="10" fillId="0" borderId="5" xfId="2" applyFont="1" applyBorder="1" applyAlignment="1" applyProtection="1">
      <alignment horizontal="center" vertical="center" wrapText="1"/>
      <protection locked="0"/>
    </xf>
    <xf numFmtId="0" fontId="10" fillId="0" borderId="4" xfId="2" applyFont="1" applyBorder="1" applyAlignment="1" applyProtection="1">
      <alignment horizontal="center" vertical="center" wrapText="1"/>
      <protection locked="0"/>
    </xf>
    <xf numFmtId="0" fontId="10" fillId="0" borderId="23" xfId="2" applyFont="1" applyBorder="1" applyAlignment="1" applyProtection="1">
      <alignment horizontal="center" vertical="center" wrapText="1"/>
      <protection locked="0"/>
    </xf>
    <xf numFmtId="0" fontId="16" fillId="0" borderId="2" xfId="215" applyFont="1" applyBorder="1" applyAlignment="1" applyProtection="1">
      <alignment horizontal="center" vertical="center" wrapText="1"/>
      <protection locked="0"/>
    </xf>
    <xf numFmtId="0" fontId="16" fillId="0" borderId="13" xfId="2" applyFont="1" applyFill="1" applyBorder="1" applyAlignment="1" applyProtection="1">
      <alignment horizontal="center" vertical="center" wrapText="1"/>
      <protection locked="0"/>
    </xf>
    <xf numFmtId="0" fontId="16" fillId="0" borderId="11" xfId="2" applyFont="1" applyFill="1" applyBorder="1" applyAlignment="1" applyProtection="1">
      <alignment horizontal="center" vertical="center" wrapText="1"/>
      <protection locked="0"/>
    </xf>
    <xf numFmtId="0" fontId="16" fillId="0" borderId="12" xfId="2" applyFont="1" applyFill="1" applyBorder="1" applyAlignment="1" applyProtection="1">
      <alignment horizontal="center" vertical="center" wrapText="1"/>
      <protection locked="0"/>
    </xf>
    <xf numFmtId="9" fontId="4" fillId="0" borderId="3" xfId="4" applyNumberFormat="1" applyFont="1" applyBorder="1" applyAlignment="1">
      <alignment horizontal="center" vertical="center" wrapText="1"/>
    </xf>
    <xf numFmtId="9" fontId="4" fillId="0" borderId="4" xfId="4" applyNumberFormat="1" applyFont="1" applyBorder="1" applyAlignment="1">
      <alignment horizontal="center" vertical="center" wrapText="1"/>
    </xf>
    <xf numFmtId="9" fontId="4" fillId="0" borderId="5" xfId="4" applyNumberFormat="1" applyFont="1" applyBorder="1" applyAlignment="1">
      <alignment horizontal="center" vertical="center" wrapText="1"/>
    </xf>
    <xf numFmtId="0" fontId="3" fillId="13" borderId="5" xfId="5" applyFont="1" applyFill="1" applyBorder="1" applyAlignment="1" applyProtection="1">
      <alignment horizontal="center" vertical="center" wrapText="1"/>
      <protection locked="0"/>
    </xf>
    <xf numFmtId="0" fontId="4" fillId="3" borderId="7" xfId="2" applyFont="1" applyFill="1" applyBorder="1" applyAlignment="1" applyProtection="1">
      <alignment horizontal="center" vertical="center" wrapText="1"/>
      <protection locked="0"/>
    </xf>
    <xf numFmtId="0" fontId="4" fillId="4" borderId="3" xfId="2" applyFont="1" applyFill="1" applyBorder="1" applyAlignment="1" applyProtection="1">
      <alignment horizontal="center" vertical="center" wrapText="1"/>
      <protection locked="0"/>
    </xf>
    <xf numFmtId="0" fontId="4" fillId="4" borderId="4" xfId="2" applyFont="1" applyFill="1" applyBorder="1" applyAlignment="1" applyProtection="1">
      <alignment horizontal="center" vertical="center" wrapText="1"/>
      <protection locked="0"/>
    </xf>
    <xf numFmtId="0" fontId="4" fillId="4" borderId="5" xfId="2" applyFont="1" applyFill="1" applyBorder="1" applyAlignment="1" applyProtection="1">
      <alignment horizontal="center" vertical="center" wrapText="1"/>
      <protection locked="0"/>
    </xf>
    <xf numFmtId="0" fontId="0" fillId="0" borderId="4" xfId="0" applyBorder="1" applyAlignment="1">
      <alignment horizontal="center"/>
    </xf>
    <xf numFmtId="0" fontId="0" fillId="0" borderId="5" xfId="0" applyBorder="1" applyAlignment="1">
      <alignment horizontal="center"/>
    </xf>
    <xf numFmtId="0" fontId="4" fillId="6" borderId="22" xfId="2" applyFont="1" applyFill="1" applyBorder="1" applyAlignment="1">
      <alignment horizontal="center" vertical="center" wrapText="1"/>
    </xf>
    <xf numFmtId="0" fontId="17" fillId="6" borderId="18" xfId="2" applyFont="1" applyFill="1" applyBorder="1" applyAlignment="1">
      <alignment horizontal="center" vertical="center" wrapText="1"/>
    </xf>
    <xf numFmtId="0" fontId="17" fillId="6" borderId="19" xfId="2" applyFont="1" applyFill="1" applyBorder="1" applyAlignment="1">
      <alignment horizontal="center" vertical="center" wrapText="1"/>
    </xf>
    <xf numFmtId="0" fontId="17" fillId="6" borderId="20" xfId="2" applyFont="1" applyFill="1" applyBorder="1" applyAlignment="1">
      <alignment horizontal="center" vertical="center" wrapText="1"/>
    </xf>
    <xf numFmtId="0" fontId="17" fillId="6" borderId="21" xfId="2" applyFont="1" applyFill="1" applyBorder="1" applyAlignment="1">
      <alignment horizontal="center" vertical="center" wrapText="1"/>
    </xf>
    <xf numFmtId="0" fontId="16" fillId="35" borderId="3" xfId="0" applyFont="1" applyFill="1" applyBorder="1" applyAlignment="1" applyProtection="1">
      <alignment horizontal="center" vertical="center" wrapText="1"/>
      <protection locked="0"/>
    </xf>
    <xf numFmtId="0" fontId="16" fillId="35" borderId="4" xfId="0" applyFont="1" applyFill="1" applyBorder="1" applyAlignment="1" applyProtection="1">
      <alignment horizontal="center" vertical="center" wrapText="1"/>
      <protection locked="0"/>
    </xf>
    <xf numFmtId="0" fontId="16" fillId="35" borderId="5" xfId="0" applyFont="1" applyFill="1" applyBorder="1" applyAlignment="1" applyProtection="1">
      <alignment horizontal="center" vertical="center" wrapText="1"/>
      <protection locked="0"/>
    </xf>
    <xf numFmtId="0" fontId="16" fillId="34" borderId="3" xfId="0" applyFont="1" applyFill="1" applyBorder="1" applyAlignment="1" applyProtection="1">
      <alignment horizontal="center" vertical="center" wrapText="1"/>
      <protection locked="0"/>
    </xf>
    <xf numFmtId="0" fontId="16" fillId="34" borderId="4" xfId="0" applyFont="1" applyFill="1" applyBorder="1" applyAlignment="1" applyProtection="1">
      <alignment horizontal="center" vertical="center" wrapText="1"/>
      <protection locked="0"/>
    </xf>
    <xf numFmtId="0" fontId="16" fillId="34" borderId="5" xfId="0" applyFont="1" applyFill="1" applyBorder="1" applyAlignment="1" applyProtection="1">
      <alignment horizontal="center" vertical="center" wrapText="1"/>
      <protection locked="0"/>
    </xf>
    <xf numFmtId="0" fontId="16" fillId="34" borderId="3" xfId="215" applyFont="1" applyFill="1" applyBorder="1" applyAlignment="1" applyProtection="1">
      <alignment horizontal="center" vertical="center" wrapText="1"/>
      <protection locked="0"/>
    </xf>
    <xf numFmtId="0" fontId="16" fillId="34" borderId="4" xfId="215" applyFont="1" applyFill="1" applyBorder="1" applyAlignment="1" applyProtection="1">
      <alignment horizontal="center" vertical="center" wrapText="1"/>
      <protection locked="0"/>
    </xf>
    <xf numFmtId="0" fontId="16" fillId="34" borderId="5" xfId="215" applyFont="1" applyFill="1" applyBorder="1" applyAlignment="1" applyProtection="1">
      <alignment horizontal="center" vertical="center" wrapText="1"/>
      <protection locked="0"/>
    </xf>
    <xf numFmtId="0" fontId="16" fillId="0" borderId="4" xfId="2" applyFont="1" applyBorder="1" applyAlignment="1" applyProtection="1">
      <alignment horizontal="center" vertical="center" wrapText="1"/>
      <protection locked="0"/>
    </xf>
    <xf numFmtId="0" fontId="16" fillId="0" borderId="3" xfId="2" applyFont="1" applyBorder="1" applyAlignment="1" applyProtection="1">
      <alignment horizontal="center" vertical="center"/>
      <protection locked="0"/>
    </xf>
    <xf numFmtId="0" fontId="16" fillId="0" borderId="5" xfId="2" applyFont="1" applyBorder="1" applyAlignment="1" applyProtection="1">
      <alignment horizontal="center" vertical="center"/>
      <protection locked="0"/>
    </xf>
    <xf numFmtId="9" fontId="17" fillId="0" borderId="10" xfId="4" applyNumberFormat="1" applyFont="1" applyBorder="1" applyAlignment="1">
      <alignment horizontal="center" vertical="center" wrapText="1"/>
    </xf>
    <xf numFmtId="9" fontId="17" fillId="0" borderId="18" xfId="4" applyNumberFormat="1" applyFont="1" applyBorder="1" applyAlignment="1">
      <alignment horizontal="center" vertical="center" wrapText="1"/>
    </xf>
    <xf numFmtId="0" fontId="16" fillId="0" borderId="13" xfId="4" applyFont="1" applyBorder="1" applyAlignment="1">
      <alignment horizontal="center" vertical="center" wrapText="1"/>
    </xf>
    <xf numFmtId="0" fontId="16" fillId="0" borderId="11"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21" xfId="4" applyFont="1" applyBorder="1" applyAlignment="1">
      <alignment horizontal="center" vertical="center" wrapText="1"/>
    </xf>
    <xf numFmtId="0" fontId="16" fillId="0" borderId="19" xfId="4" applyFont="1" applyBorder="1" applyAlignment="1">
      <alignment horizontal="center" vertical="center" wrapText="1"/>
    </xf>
    <xf numFmtId="0" fontId="16" fillId="0" borderId="20" xfId="4" applyFont="1" applyBorder="1" applyAlignment="1">
      <alignment horizontal="center" vertical="center" wrapText="1"/>
    </xf>
    <xf numFmtId="0" fontId="16" fillId="0" borderId="23" xfId="2" applyFont="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7" fillId="9" borderId="49" xfId="0" applyFont="1" applyFill="1" applyBorder="1" applyAlignment="1" applyProtection="1">
      <alignment horizontal="center" vertical="center" wrapText="1"/>
      <protection locked="0"/>
    </xf>
    <xf numFmtId="0" fontId="17" fillId="9" borderId="53" xfId="0" applyFont="1" applyFill="1" applyBorder="1" applyAlignment="1" applyProtection="1">
      <alignment horizontal="center" vertical="center" wrapText="1"/>
      <protection locked="0"/>
    </xf>
    <xf numFmtId="0" fontId="17" fillId="13" borderId="3" xfId="5" applyFont="1" applyFill="1" applyBorder="1" applyAlignment="1" applyProtection="1">
      <alignment horizontal="center" vertical="center" wrapText="1"/>
      <protection locked="0"/>
    </xf>
    <xf numFmtId="0" fontId="17" fillId="13" borderId="5" xfId="5" applyFont="1" applyFill="1" applyBorder="1" applyAlignment="1" applyProtection="1">
      <alignment horizontal="center" vertical="center" wrapText="1"/>
      <protection locked="0"/>
    </xf>
    <xf numFmtId="0" fontId="16" fillId="13" borderId="3" xfId="5" applyFont="1" applyFill="1" applyBorder="1" applyAlignment="1" applyProtection="1">
      <alignment horizontal="center" vertical="center" wrapText="1"/>
      <protection locked="0"/>
    </xf>
    <xf numFmtId="0" fontId="16" fillId="13" borderId="5" xfId="5" applyFont="1" applyFill="1" applyBorder="1" applyAlignment="1" applyProtection="1">
      <alignment horizontal="center" vertical="center" wrapText="1"/>
      <protection locked="0"/>
    </xf>
    <xf numFmtId="9" fontId="16" fillId="0" borderId="44" xfId="0" applyNumberFormat="1" applyFont="1" applyFill="1" applyBorder="1" applyAlignment="1" applyProtection="1">
      <alignment horizontal="center" vertical="center" wrapText="1"/>
      <protection locked="0"/>
    </xf>
    <xf numFmtId="9" fontId="16" fillId="0" borderId="45" xfId="0" applyNumberFormat="1" applyFont="1" applyFill="1" applyBorder="1" applyAlignment="1" applyProtection="1">
      <alignment horizontal="center" vertical="center" wrapText="1"/>
      <protection locked="0"/>
    </xf>
    <xf numFmtId="0" fontId="17" fillId="12" borderId="15" xfId="0" applyFont="1" applyFill="1" applyBorder="1" applyAlignment="1" applyProtection="1">
      <alignment horizontal="center" vertical="center" wrapText="1"/>
      <protection locked="0"/>
    </xf>
    <xf numFmtId="0" fontId="17" fillId="12" borderId="0" xfId="0" applyFont="1" applyFill="1" applyBorder="1" applyAlignment="1" applyProtection="1">
      <alignment horizontal="center" vertical="center" wrapText="1"/>
      <protection locked="0"/>
    </xf>
    <xf numFmtId="0" fontId="17" fillId="12" borderId="27" xfId="0" applyFont="1" applyFill="1" applyBorder="1" applyAlignment="1" applyProtection="1">
      <alignment horizontal="center" vertical="center" wrapText="1"/>
      <protection locked="0"/>
    </xf>
    <xf numFmtId="0" fontId="17" fillId="13" borderId="4" xfId="5" applyFont="1" applyFill="1" applyBorder="1" applyAlignment="1" applyProtection="1">
      <alignment horizontal="center" vertical="center" wrapText="1"/>
      <protection locked="0"/>
    </xf>
    <xf numFmtId="176" fontId="16" fillId="0" borderId="3" xfId="325" applyNumberFormat="1" applyFont="1" applyFill="1" applyBorder="1" applyAlignment="1" applyProtection="1">
      <alignment horizontal="center"/>
      <protection locked="0"/>
    </xf>
    <xf numFmtId="176" fontId="16" fillId="0" borderId="4" xfId="325" applyNumberFormat="1" applyFont="1" applyFill="1" applyBorder="1" applyAlignment="1" applyProtection="1">
      <alignment horizontal="center"/>
      <protection locked="0"/>
    </xf>
    <xf numFmtId="176" fontId="16" fillId="0" borderId="5" xfId="325" applyNumberFormat="1" applyFont="1" applyFill="1" applyBorder="1" applyAlignment="1" applyProtection="1">
      <alignment horizontal="center"/>
      <protection locked="0"/>
    </xf>
    <xf numFmtId="0" fontId="16" fillId="22" borderId="3" xfId="2" applyFont="1" applyFill="1" applyBorder="1" applyAlignment="1" applyProtection="1">
      <alignment horizontal="center"/>
      <protection locked="0"/>
    </xf>
    <xf numFmtId="0" fontId="16" fillId="22" borderId="4" xfId="2" applyFont="1" applyFill="1" applyBorder="1" applyAlignment="1" applyProtection="1">
      <alignment horizontal="center"/>
      <protection locked="0"/>
    </xf>
    <xf numFmtId="0" fontId="16" fillId="22" borderId="5" xfId="2" applyFont="1" applyFill="1" applyBorder="1" applyAlignment="1" applyProtection="1">
      <alignment horizontal="center"/>
      <protection locked="0"/>
    </xf>
    <xf numFmtId="0" fontId="16" fillId="33" borderId="2" xfId="2" applyFont="1" applyFill="1" applyBorder="1" applyAlignment="1" applyProtection="1">
      <alignment horizontal="center" vertical="center" wrapText="1"/>
      <protection locked="0"/>
    </xf>
    <xf numFmtId="0" fontId="16" fillId="33" borderId="2" xfId="0" applyFont="1" applyFill="1" applyBorder="1" applyAlignment="1" applyProtection="1">
      <alignment horizontal="center" vertical="center" wrapText="1"/>
      <protection locked="0"/>
    </xf>
    <xf numFmtId="0" fontId="1" fillId="33" borderId="2" xfId="0" applyFont="1" applyFill="1" applyBorder="1" applyAlignment="1">
      <alignment horizontal="center" vertical="center" wrapText="1"/>
    </xf>
    <xf numFmtId="0" fontId="16" fillId="34" borderId="2" xfId="2" applyFont="1" applyFill="1" applyBorder="1" applyAlignment="1" applyProtection="1">
      <alignment horizontal="center" vertical="center" wrapText="1"/>
      <protection locked="0"/>
    </xf>
    <xf numFmtId="0" fontId="16" fillId="0" borderId="2" xfId="2" applyFont="1" applyFill="1" applyBorder="1" applyAlignment="1" applyProtection="1">
      <alignment horizontal="left" vertical="center" wrapText="1"/>
      <protection locked="0"/>
    </xf>
    <xf numFmtId="0" fontId="16" fillId="34" borderId="3" xfId="2" applyFont="1" applyFill="1" applyBorder="1" applyAlignment="1" applyProtection="1">
      <alignment horizontal="center" vertical="center" wrapText="1"/>
      <protection locked="0"/>
    </xf>
    <xf numFmtId="0" fontId="16" fillId="34" borderId="4" xfId="2" applyFont="1" applyFill="1" applyBorder="1" applyAlignment="1" applyProtection="1">
      <alignment horizontal="center" vertical="center" wrapText="1"/>
      <protection locked="0"/>
    </xf>
    <xf numFmtId="0" fontId="16" fillId="34" borderId="5" xfId="2" applyFont="1" applyFill="1" applyBorder="1" applyAlignment="1" applyProtection="1">
      <alignment horizontal="center" vertical="center" wrapText="1"/>
      <protection locked="0"/>
    </xf>
    <xf numFmtId="0" fontId="16" fillId="0" borderId="3" xfId="2" applyFont="1" applyBorder="1" applyAlignment="1" applyProtection="1">
      <alignment horizontal="left" vertical="center" wrapText="1"/>
    </xf>
    <xf numFmtId="0" fontId="16" fillId="0" borderId="4" xfId="2" applyFont="1" applyBorder="1" applyAlignment="1" applyProtection="1">
      <alignment horizontal="left" vertical="center" wrapText="1"/>
    </xf>
    <xf numFmtId="0" fontId="16" fillId="0" borderId="5" xfId="2" applyFont="1" applyBorder="1" applyAlignment="1" applyProtection="1">
      <alignment horizontal="left" vertical="center" wrapText="1"/>
    </xf>
    <xf numFmtId="0" fontId="16" fillId="33" borderId="3" xfId="0" applyFont="1" applyFill="1" applyBorder="1" applyAlignment="1" applyProtection="1">
      <alignment horizontal="center" vertical="center" wrapText="1"/>
      <protection locked="0"/>
    </xf>
    <xf numFmtId="0" fontId="16" fillId="33" borderId="4" xfId="0" applyFont="1" applyFill="1" applyBorder="1" applyAlignment="1" applyProtection="1">
      <alignment horizontal="center" vertical="center" wrapText="1"/>
      <protection locked="0"/>
    </xf>
    <xf numFmtId="0" fontId="16" fillId="33" borderId="5" xfId="0" applyFont="1" applyFill="1" applyBorder="1" applyAlignment="1" applyProtection="1">
      <alignment horizontal="center" vertical="center" wrapText="1"/>
      <protection locked="0"/>
    </xf>
    <xf numFmtId="0" fontId="17" fillId="6" borderId="63" xfId="2" applyFont="1" applyFill="1" applyBorder="1" applyAlignment="1" applyProtection="1">
      <alignment horizontal="center" vertical="center" wrapText="1"/>
      <protection locked="0"/>
    </xf>
    <xf numFmtId="0" fontId="17" fillId="6" borderId="64" xfId="2" applyFont="1" applyFill="1" applyBorder="1" applyAlignment="1" applyProtection="1">
      <alignment horizontal="center" vertical="center" wrapText="1"/>
      <protection locked="0"/>
    </xf>
    <xf numFmtId="0" fontId="16" fillId="33" borderId="3" xfId="2" applyFont="1" applyFill="1" applyBorder="1" applyAlignment="1" applyProtection="1">
      <alignment horizontal="center" vertical="center" wrapText="1"/>
      <protection locked="0"/>
    </xf>
    <xf numFmtId="0" fontId="16" fillId="33" borderId="4" xfId="2" applyFont="1" applyFill="1" applyBorder="1" applyAlignment="1" applyProtection="1">
      <alignment horizontal="center" vertical="center" wrapText="1"/>
      <protection locked="0"/>
    </xf>
    <xf numFmtId="0" fontId="16" fillId="33" borderId="5" xfId="2" applyFont="1" applyFill="1" applyBorder="1" applyAlignment="1" applyProtection="1">
      <alignment horizontal="center" vertical="center" wrapText="1"/>
      <protection locked="0"/>
    </xf>
    <xf numFmtId="0" fontId="17" fillId="6" borderId="13" xfId="2" applyFont="1" applyFill="1" applyBorder="1" applyAlignment="1" applyProtection="1">
      <alignment horizontal="center" vertical="center" wrapText="1"/>
      <protection locked="0"/>
    </xf>
    <xf numFmtId="0" fontId="17" fillId="6" borderId="11" xfId="2" applyFont="1" applyFill="1" applyBorder="1" applyAlignment="1" applyProtection="1">
      <alignment horizontal="center" vertical="center" wrapText="1"/>
      <protection locked="0"/>
    </xf>
    <xf numFmtId="0" fontId="17" fillId="6" borderId="12" xfId="2" applyFont="1" applyFill="1" applyBorder="1" applyAlignment="1" applyProtection="1">
      <alignment horizontal="center" vertical="center" wrapText="1"/>
      <protection locked="0"/>
    </xf>
    <xf numFmtId="0" fontId="17" fillId="6" borderId="21" xfId="2" applyFont="1" applyFill="1" applyBorder="1" applyAlignment="1" applyProtection="1">
      <alignment horizontal="center" vertical="center" wrapText="1"/>
      <protection locked="0"/>
    </xf>
    <xf numFmtId="0" fontId="17" fillId="6" borderId="19" xfId="2" applyFont="1" applyFill="1" applyBorder="1" applyAlignment="1" applyProtection="1">
      <alignment horizontal="center" vertical="center" wrapText="1"/>
      <protection locked="0"/>
    </xf>
    <xf numFmtId="0" fontId="17" fillId="6" borderId="20" xfId="2" applyFont="1" applyFill="1" applyBorder="1" applyAlignment="1" applyProtection="1">
      <alignment horizontal="center" vertical="center" wrapText="1"/>
      <protection locked="0"/>
    </xf>
    <xf numFmtId="0" fontId="17" fillId="6" borderId="29" xfId="2" applyFont="1" applyFill="1" applyBorder="1" applyAlignment="1" applyProtection="1">
      <alignment horizontal="center" vertical="center" wrapText="1"/>
      <protection locked="0"/>
    </xf>
    <xf numFmtId="0" fontId="17" fillId="6" borderId="30" xfId="2" applyFont="1" applyFill="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22" fillId="0" borderId="39" xfId="0" applyFont="1" applyBorder="1" applyAlignment="1" applyProtection="1">
      <alignment horizontal="center" vertical="center" wrapText="1"/>
      <protection locked="0"/>
    </xf>
    <xf numFmtId="0" fontId="63" fillId="12" borderId="33" xfId="0" applyFont="1" applyFill="1" applyBorder="1" applyAlignment="1" applyProtection="1">
      <alignment horizontal="center" vertical="center" wrapText="1"/>
      <protection locked="0"/>
    </xf>
    <xf numFmtId="0" fontId="63" fillId="12" borderId="34" xfId="0" applyFont="1" applyFill="1" applyBorder="1" applyAlignment="1" applyProtection="1">
      <alignment horizontal="center" vertical="center" wrapText="1"/>
      <protection locked="0"/>
    </xf>
    <xf numFmtId="0" fontId="63" fillId="12" borderId="35" xfId="0" applyFont="1" applyFill="1" applyBorder="1" applyAlignment="1" applyProtection="1">
      <alignment horizontal="center" vertical="center" wrapText="1"/>
      <protection locked="0"/>
    </xf>
    <xf numFmtId="0" fontId="16" fillId="0" borderId="29" xfId="0" applyFont="1" applyBorder="1" applyAlignment="1" applyProtection="1">
      <alignment horizontal="left" vertical="center" wrapText="1"/>
    </xf>
    <xf numFmtId="0" fontId="16" fillId="0" borderId="30" xfId="0" applyFont="1" applyBorder="1" applyAlignment="1" applyProtection="1">
      <alignment horizontal="left" vertical="center" wrapText="1"/>
    </xf>
    <xf numFmtId="9" fontId="22" fillId="0" borderId="6" xfId="0" applyNumberFormat="1" applyFont="1" applyFill="1" applyBorder="1" applyAlignment="1" applyProtection="1">
      <alignment horizontal="center" vertical="center" wrapText="1"/>
      <protection locked="0"/>
    </xf>
    <xf numFmtId="0" fontId="63" fillId="10" borderId="7" xfId="6" applyFont="1" applyFill="1" applyBorder="1" applyAlignment="1" applyProtection="1">
      <alignment horizontal="center" vertical="center" wrapText="1"/>
      <protection locked="0"/>
    </xf>
    <xf numFmtId="0" fontId="63" fillId="10" borderId="28" xfId="6" applyFont="1" applyFill="1" applyBorder="1" applyAlignment="1" applyProtection="1">
      <alignment horizontal="center" vertical="center" wrapText="1"/>
      <protection locked="0"/>
    </xf>
    <xf numFmtId="0" fontId="22" fillId="11" borderId="7" xfId="6" applyFont="1" applyFill="1" applyBorder="1" applyAlignment="1" applyProtection="1">
      <alignment horizontal="center" vertical="center" wrapText="1"/>
      <protection locked="0"/>
    </xf>
    <xf numFmtId="0" fontId="22" fillId="11" borderId="28" xfId="6" applyFont="1" applyFill="1" applyBorder="1" applyAlignment="1" applyProtection="1">
      <alignment horizontal="center" vertical="center" wrapText="1"/>
      <protection locked="0"/>
    </xf>
    <xf numFmtId="9" fontId="22" fillId="0" borderId="44" xfId="0" applyNumberFormat="1" applyFont="1" applyFill="1" applyBorder="1" applyAlignment="1" applyProtection="1">
      <alignment horizontal="center" vertical="center" wrapText="1"/>
      <protection locked="0"/>
    </xf>
    <xf numFmtId="9" fontId="22" fillId="0" borderId="45" xfId="0" applyNumberFormat="1" applyFont="1" applyFill="1" applyBorder="1" applyAlignment="1" applyProtection="1">
      <alignment horizontal="center" vertical="center" wrapText="1"/>
      <protection locked="0"/>
    </xf>
    <xf numFmtId="0" fontId="16" fillId="0" borderId="29"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63" fillId="9" borderId="7" xfId="0" applyFont="1" applyFill="1" applyBorder="1" applyAlignment="1" applyProtection="1">
      <alignment horizontal="center" vertical="center" wrapText="1"/>
      <protection locked="0"/>
    </xf>
    <xf numFmtId="0" fontId="63" fillId="9" borderId="28" xfId="0" applyFont="1" applyFill="1" applyBorder="1" applyAlignment="1" applyProtection="1">
      <alignment horizontal="center" vertical="center" wrapText="1"/>
      <protection locked="0"/>
    </xf>
    <xf numFmtId="0" fontId="63" fillId="7" borderId="3" xfId="2" applyFont="1" applyFill="1" applyBorder="1" applyAlignment="1" applyProtection="1">
      <alignment horizontal="center" vertical="center" wrapText="1"/>
      <protection locked="0"/>
    </xf>
    <xf numFmtId="0" fontId="63" fillId="7" borderId="4" xfId="2" applyFont="1" applyFill="1" applyBorder="1" applyAlignment="1" applyProtection="1">
      <alignment horizontal="center" vertical="center" wrapText="1"/>
      <protection locked="0"/>
    </xf>
    <xf numFmtId="0" fontId="63" fillId="7" borderId="23" xfId="2" applyFont="1" applyFill="1" applyBorder="1" applyAlignment="1" applyProtection="1">
      <alignment horizontal="center" vertical="center" wrapText="1"/>
      <protection locked="0"/>
    </xf>
    <xf numFmtId="0" fontId="63" fillId="0" borderId="24" xfId="5" applyFont="1" applyFill="1" applyBorder="1" applyAlignment="1" applyProtection="1">
      <alignment horizontal="center" vertical="center" wrapText="1"/>
      <protection locked="0"/>
    </xf>
    <xf numFmtId="0" fontId="63" fillId="0" borderId="4" xfId="5" applyFont="1" applyFill="1" applyBorder="1" applyAlignment="1" applyProtection="1">
      <alignment horizontal="center" vertical="center" wrapText="1"/>
      <protection locked="0"/>
    </xf>
    <xf numFmtId="0" fontId="63" fillId="0" borderId="5" xfId="5" applyFont="1" applyFill="1" applyBorder="1" applyAlignment="1" applyProtection="1">
      <alignment horizontal="center" vertical="center" wrapText="1"/>
      <protection locked="0"/>
    </xf>
    <xf numFmtId="0" fontId="63" fillId="0" borderId="3" xfId="5" applyFont="1" applyFill="1" applyBorder="1" applyAlignment="1" applyProtection="1">
      <alignment horizontal="center" vertical="center" wrapText="1"/>
      <protection locked="0"/>
    </xf>
    <xf numFmtId="0" fontId="63" fillId="0" borderId="23" xfId="5" applyFont="1" applyFill="1" applyBorder="1" applyAlignment="1" applyProtection="1">
      <alignment horizontal="center" vertical="center" wrapText="1"/>
      <protection locked="0"/>
    </xf>
    <xf numFmtId="0" fontId="22" fillId="0" borderId="3" xfId="5" applyFont="1" applyFill="1" applyBorder="1" applyAlignment="1" applyProtection="1">
      <alignment horizontal="center" vertical="center" wrapText="1"/>
      <protection locked="0"/>
    </xf>
    <xf numFmtId="0" fontId="22" fillId="0" borderId="23" xfId="5" applyFont="1" applyFill="1" applyBorder="1" applyAlignment="1" applyProtection="1">
      <alignment horizontal="center" vertical="center" wrapText="1"/>
      <protection locked="0"/>
    </xf>
    <xf numFmtId="0" fontId="63" fillId="7" borderId="24" xfId="2" applyFont="1" applyFill="1" applyBorder="1" applyAlignment="1" applyProtection="1">
      <alignment horizontal="center" vertical="center" wrapText="1"/>
      <protection locked="0"/>
    </xf>
    <xf numFmtId="0" fontId="63" fillId="7" borderId="5" xfId="2" applyFont="1" applyFill="1" applyBorder="1" applyAlignment="1" applyProtection="1">
      <alignment horizontal="center" vertical="center" wrapText="1"/>
      <protection locked="0"/>
    </xf>
    <xf numFmtId="0" fontId="63" fillId="8" borderId="24" xfId="4" applyFont="1" applyFill="1" applyBorder="1" applyAlignment="1">
      <alignment horizontal="center" vertical="center"/>
    </xf>
    <xf numFmtId="0" fontId="63" fillId="8" borderId="4" xfId="4" applyFont="1" applyFill="1" applyBorder="1" applyAlignment="1">
      <alignment horizontal="center" vertical="center"/>
    </xf>
    <xf numFmtId="0" fontId="63" fillId="8" borderId="5" xfId="4" applyFont="1" applyFill="1" applyBorder="1" applyAlignment="1">
      <alignment horizontal="center" vertical="center"/>
    </xf>
    <xf numFmtId="0" fontId="63" fillId="8" borderId="3" xfId="4" applyFont="1" applyFill="1" applyBorder="1" applyAlignment="1">
      <alignment horizontal="center" vertical="center"/>
    </xf>
    <xf numFmtId="0" fontId="63" fillId="8" borderId="23" xfId="4" applyFont="1" applyFill="1" applyBorder="1" applyAlignment="1">
      <alignment horizontal="center" vertical="center"/>
    </xf>
    <xf numFmtId="9" fontId="63" fillId="0" borderId="15" xfId="4" applyNumberFormat="1" applyFont="1" applyBorder="1" applyAlignment="1">
      <alignment horizontal="center" vertical="center" wrapText="1"/>
    </xf>
    <xf numFmtId="0" fontId="63" fillId="0" borderId="0" xfId="4" applyFont="1" applyBorder="1" applyAlignment="1">
      <alignment horizontal="center" vertical="center"/>
    </xf>
    <xf numFmtId="0" fontId="63" fillId="0" borderId="18" xfId="4" applyFont="1" applyBorder="1" applyAlignment="1">
      <alignment horizontal="center" vertical="center"/>
    </xf>
    <xf numFmtId="0" fontId="63" fillId="0" borderId="19" xfId="4" applyFont="1" applyBorder="1" applyAlignment="1">
      <alignment horizontal="center" vertical="center"/>
    </xf>
    <xf numFmtId="9" fontId="63" fillId="0" borderId="13" xfId="4" applyNumberFormat="1" applyFont="1" applyFill="1" applyBorder="1" applyAlignment="1">
      <alignment horizontal="center" vertical="center" wrapText="1"/>
    </xf>
    <xf numFmtId="9" fontId="63" fillId="0" borderId="11" xfId="4" applyNumberFormat="1" applyFont="1" applyFill="1" applyBorder="1" applyAlignment="1">
      <alignment horizontal="center" vertical="center" wrapText="1"/>
    </xf>
    <xf numFmtId="9" fontId="63" fillId="0" borderId="25" xfId="4" applyNumberFormat="1" applyFont="1" applyFill="1" applyBorder="1" applyAlignment="1">
      <alignment horizontal="center" vertical="center" wrapText="1"/>
    </xf>
    <xf numFmtId="9" fontId="63" fillId="0" borderId="21" xfId="4" applyNumberFormat="1" applyFont="1" applyFill="1" applyBorder="1" applyAlignment="1">
      <alignment horizontal="center" vertical="center" wrapText="1"/>
    </xf>
    <xf numFmtId="9" fontId="63" fillId="0" borderId="19" xfId="4" applyNumberFormat="1" applyFont="1" applyFill="1" applyBorder="1" applyAlignment="1">
      <alignment horizontal="center" vertical="center" wrapText="1"/>
    </xf>
    <xf numFmtId="9" fontId="63" fillId="0" borderId="26" xfId="4" applyNumberFormat="1" applyFont="1" applyFill="1" applyBorder="1" applyAlignment="1">
      <alignment horizontal="center" vertical="center" wrapText="1"/>
    </xf>
    <xf numFmtId="0" fontId="63" fillId="7" borderId="2" xfId="2" applyFont="1" applyFill="1" applyBorder="1" applyAlignment="1" applyProtection="1">
      <alignment horizontal="center" vertical="center" wrapText="1"/>
      <protection locked="0"/>
    </xf>
    <xf numFmtId="0" fontId="63" fillId="7" borderId="3" xfId="2" quotePrefix="1" applyFont="1" applyFill="1" applyBorder="1" applyAlignment="1" applyProtection="1">
      <alignment horizontal="center" vertical="center" wrapText="1"/>
      <protection locked="0"/>
    </xf>
    <xf numFmtId="0" fontId="63" fillId="7" borderId="4" xfId="2" quotePrefix="1" applyFont="1" applyFill="1" applyBorder="1" applyAlignment="1" applyProtection="1">
      <alignment horizontal="center" vertical="center" wrapText="1"/>
      <protection locked="0"/>
    </xf>
    <xf numFmtId="0" fontId="63" fillId="7" borderId="23" xfId="2" quotePrefix="1" applyFont="1" applyFill="1" applyBorder="1" applyAlignment="1" applyProtection="1">
      <alignment horizontal="center" vertical="center" wrapText="1"/>
      <protection locked="0"/>
    </xf>
    <xf numFmtId="0" fontId="22" fillId="0" borderId="2" xfId="2" applyFont="1" applyFill="1" applyBorder="1" applyAlignment="1" applyProtection="1">
      <alignment horizontal="left" vertical="center"/>
      <protection locked="0"/>
    </xf>
    <xf numFmtId="0" fontId="22" fillId="0" borderId="3" xfId="2" applyFont="1" applyFill="1" applyBorder="1" applyAlignment="1" applyProtection="1">
      <alignment horizontal="center" vertical="center" wrapText="1"/>
      <protection locked="0"/>
    </xf>
    <xf numFmtId="0" fontId="22" fillId="0" borderId="5" xfId="2" applyFont="1" applyFill="1" applyBorder="1" applyAlignment="1" applyProtection="1">
      <alignment horizontal="center" vertical="center" wrapText="1"/>
      <protection locked="0"/>
    </xf>
    <xf numFmtId="0" fontId="22" fillId="0" borderId="2" xfId="2" applyFont="1" applyFill="1" applyBorder="1" applyAlignment="1" applyProtection="1">
      <alignment horizontal="center" vertical="center"/>
      <protection locked="0"/>
    </xf>
    <xf numFmtId="0" fontId="22" fillId="0" borderId="2" xfId="2" applyFont="1" applyFill="1" applyBorder="1" applyAlignment="1" applyProtection="1">
      <alignment horizontal="center" vertical="center" wrapText="1"/>
      <protection locked="0"/>
    </xf>
    <xf numFmtId="0" fontId="22" fillId="0" borderId="14" xfId="2" applyFont="1" applyFill="1" applyBorder="1" applyAlignment="1" applyProtection="1">
      <alignment horizontal="center" vertical="center" wrapText="1"/>
      <protection locked="0"/>
    </xf>
    <xf numFmtId="0" fontId="24" fillId="0" borderId="2" xfId="2" applyFont="1" applyBorder="1" applyAlignment="1" applyProtection="1">
      <alignment horizontal="center" vertical="center" wrapText="1"/>
      <protection locked="0"/>
    </xf>
    <xf numFmtId="0" fontId="24" fillId="13" borderId="2" xfId="2" applyFont="1" applyFill="1" applyBorder="1" applyAlignment="1" applyProtection="1">
      <alignment horizontal="center" vertical="center" wrapText="1"/>
      <protection locked="0"/>
    </xf>
    <xf numFmtId="0" fontId="24" fillId="0" borderId="3" xfId="2" applyFont="1" applyBorder="1" applyAlignment="1" applyProtection="1">
      <alignment horizontal="center" vertical="center" wrapText="1"/>
      <protection locked="0"/>
    </xf>
    <xf numFmtId="0" fontId="24" fillId="0" borderId="4" xfId="2" applyFont="1" applyBorder="1" applyAlignment="1" applyProtection="1">
      <alignment horizontal="center" vertical="center" wrapText="1"/>
      <protection locked="0"/>
    </xf>
    <xf numFmtId="0" fontId="24" fillId="0" borderId="5" xfId="2" applyFont="1" applyBorder="1" applyAlignment="1" applyProtection="1">
      <alignment horizontal="center" vertical="center" wrapText="1"/>
      <protection locked="0"/>
    </xf>
    <xf numFmtId="0" fontId="24" fillId="0" borderId="2" xfId="180" applyFont="1" applyBorder="1" applyAlignment="1" applyProtection="1">
      <alignment horizontal="center" vertical="center" wrapText="1"/>
      <protection locked="0"/>
    </xf>
    <xf numFmtId="0" fontId="25" fillId="0" borderId="2" xfId="2" applyFont="1" applyBorder="1" applyAlignment="1" applyProtection="1">
      <alignment horizontal="center" vertical="center" wrapText="1"/>
      <protection locked="0"/>
    </xf>
    <xf numFmtId="0" fontId="65" fillId="4" borderId="2" xfId="2" applyFont="1" applyFill="1" applyBorder="1" applyAlignment="1" applyProtection="1">
      <alignment horizontal="center" vertical="center" wrapText="1"/>
      <protection locked="0"/>
    </xf>
    <xf numFmtId="0" fontId="63" fillId="6" borderId="10" xfId="2" applyFont="1" applyFill="1" applyBorder="1" applyAlignment="1">
      <alignment horizontal="center" vertical="center" wrapText="1"/>
    </xf>
    <xf numFmtId="0" fontId="63" fillId="6" borderId="11" xfId="2" applyFont="1" applyFill="1" applyBorder="1" applyAlignment="1">
      <alignment horizontal="center" vertical="center" wrapText="1"/>
    </xf>
    <xf numFmtId="0" fontId="63" fillId="6" borderId="12" xfId="2" applyFont="1" applyFill="1" applyBorder="1" applyAlignment="1">
      <alignment horizontal="center" vertical="center" wrapText="1"/>
    </xf>
    <xf numFmtId="0" fontId="63" fillId="6" borderId="15" xfId="2" applyFont="1" applyFill="1" applyBorder="1" applyAlignment="1">
      <alignment horizontal="center" vertical="center" wrapText="1"/>
    </xf>
    <xf numFmtId="0" fontId="63" fillId="6" borderId="0" xfId="2" applyFont="1" applyFill="1" applyBorder="1" applyAlignment="1">
      <alignment horizontal="center" vertical="center" wrapText="1"/>
    </xf>
    <xf numFmtId="0" fontId="63" fillId="6" borderId="16" xfId="2" applyFont="1" applyFill="1" applyBorder="1" applyAlignment="1">
      <alignment horizontal="center" vertical="center" wrapText="1"/>
    </xf>
    <xf numFmtId="0" fontId="63" fillId="6" borderId="18" xfId="2" applyFont="1" applyFill="1" applyBorder="1" applyAlignment="1">
      <alignment horizontal="center" vertical="center" wrapText="1"/>
    </xf>
    <xf numFmtId="0" fontId="63" fillId="6" borderId="19" xfId="2" applyFont="1" applyFill="1" applyBorder="1" applyAlignment="1">
      <alignment horizontal="center" vertical="center" wrapText="1"/>
    </xf>
    <xf numFmtId="0" fontId="63" fillId="6" borderId="20" xfId="2" applyFont="1" applyFill="1" applyBorder="1" applyAlignment="1">
      <alignment horizontal="center" vertical="center" wrapText="1"/>
    </xf>
    <xf numFmtId="0" fontId="63" fillId="6" borderId="2" xfId="2" applyFont="1" applyFill="1" applyBorder="1" applyAlignment="1" applyProtection="1">
      <alignment horizontal="center" vertical="center" wrapText="1"/>
      <protection locked="0"/>
    </xf>
    <xf numFmtId="0" fontId="63" fillId="6" borderId="13" xfId="2" applyFont="1" applyFill="1" applyBorder="1" applyAlignment="1">
      <alignment horizontal="center" vertical="center" wrapText="1"/>
    </xf>
    <xf numFmtId="0" fontId="63" fillId="6" borderId="17" xfId="2" applyFont="1" applyFill="1" applyBorder="1" applyAlignment="1">
      <alignment horizontal="center" vertical="center" wrapText="1"/>
    </xf>
    <xf numFmtId="0" fontId="63" fillId="6" borderId="21" xfId="2" applyFont="1" applyFill="1" applyBorder="1" applyAlignment="1">
      <alignment horizontal="center" vertical="center" wrapText="1"/>
    </xf>
    <xf numFmtId="0" fontId="63" fillId="6" borderId="14" xfId="2" applyFont="1" applyFill="1" applyBorder="1" applyAlignment="1" applyProtection="1">
      <alignment horizontal="center" vertical="center" wrapText="1"/>
      <protection locked="0"/>
    </xf>
    <xf numFmtId="0" fontId="65" fillId="4" borderId="2" xfId="2" quotePrefix="1" applyFont="1" applyFill="1" applyBorder="1" applyAlignment="1" applyProtection="1">
      <alignment horizontal="center" vertical="center" wrapText="1"/>
      <protection locked="0"/>
    </xf>
    <xf numFmtId="0" fontId="63" fillId="4" borderId="2" xfId="2" applyFont="1" applyFill="1" applyBorder="1" applyAlignment="1" applyProtection="1">
      <alignment horizontal="left" vertical="center" wrapText="1"/>
      <protection locked="0"/>
    </xf>
    <xf numFmtId="0" fontId="22" fillId="0" borderId="3" xfId="2" applyFont="1" applyFill="1" applyBorder="1" applyAlignment="1" applyProtection="1">
      <alignment horizontal="center"/>
      <protection locked="0"/>
    </xf>
    <xf numFmtId="0" fontId="22" fillId="0" borderId="4" xfId="2" applyFont="1" applyFill="1" applyBorder="1" applyAlignment="1" applyProtection="1">
      <alignment horizontal="center"/>
      <protection locked="0"/>
    </xf>
    <xf numFmtId="0" fontId="22" fillId="0" borderId="5" xfId="2" applyFont="1" applyFill="1" applyBorder="1" applyAlignment="1" applyProtection="1">
      <alignment horizontal="center"/>
      <protection locked="0"/>
    </xf>
    <xf numFmtId="0" fontId="69" fillId="0" borderId="3" xfId="2" applyFont="1" applyFill="1" applyBorder="1" applyAlignment="1" applyProtection="1">
      <alignment horizontal="center"/>
      <protection locked="0"/>
    </xf>
    <xf numFmtId="0" fontId="69" fillId="0" borderId="4" xfId="2" applyFont="1" applyFill="1" applyBorder="1" applyAlignment="1" applyProtection="1">
      <alignment horizontal="center"/>
      <protection locked="0"/>
    </xf>
    <xf numFmtId="0" fontId="69" fillId="0" borderId="5" xfId="2" applyFont="1" applyFill="1" applyBorder="1" applyAlignment="1" applyProtection="1">
      <alignment horizontal="center"/>
      <protection locked="0"/>
    </xf>
    <xf numFmtId="0" fontId="65" fillId="3" borderId="7" xfId="2" applyFont="1" applyFill="1" applyBorder="1" applyAlignment="1" applyProtection="1">
      <alignment horizontal="center" vertical="center" wrapText="1"/>
      <protection locked="0"/>
    </xf>
    <xf numFmtId="0" fontId="63" fillId="3" borderId="8" xfId="2" quotePrefix="1" applyFont="1" applyFill="1" applyBorder="1" applyAlignment="1" applyProtection="1">
      <alignment horizontal="center" vertical="center" wrapText="1"/>
      <protection locked="0"/>
    </xf>
    <xf numFmtId="0" fontId="63" fillId="3" borderId="9" xfId="2" quotePrefix="1" applyFont="1" applyFill="1" applyBorder="1" applyAlignment="1" applyProtection="1">
      <alignment horizontal="center" vertical="center" wrapText="1"/>
      <protection locked="0"/>
    </xf>
    <xf numFmtId="0" fontId="63" fillId="3" borderId="6" xfId="2" applyFont="1" applyFill="1" applyBorder="1" applyAlignment="1" applyProtection="1">
      <alignment horizontal="left" vertical="center" wrapText="1"/>
      <protection locked="0"/>
    </xf>
    <xf numFmtId="0" fontId="22" fillId="0" borderId="29"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9" fontId="63" fillId="0" borderId="13" xfId="4" applyNumberFormat="1" applyFont="1" applyBorder="1" applyAlignment="1">
      <alignment horizontal="center" vertical="center" wrapText="1"/>
    </xf>
    <xf numFmtId="9" fontId="63" fillId="0" borderId="11" xfId="4" applyNumberFormat="1" applyFont="1" applyBorder="1" applyAlignment="1">
      <alignment horizontal="center" vertical="center" wrapText="1"/>
    </xf>
    <xf numFmtId="9" fontId="63" fillId="0" borderId="25" xfId="4" applyNumberFormat="1" applyFont="1" applyBorder="1" applyAlignment="1">
      <alignment horizontal="center" vertical="center" wrapText="1"/>
    </xf>
    <xf numFmtId="9" fontId="63" fillId="0" borderId="21" xfId="4" applyNumberFormat="1" applyFont="1" applyBorder="1" applyAlignment="1">
      <alignment horizontal="center" vertical="center" wrapText="1"/>
    </xf>
    <xf numFmtId="9" fontId="63" fillId="0" borderId="19" xfId="4" applyNumberFormat="1" applyFont="1" applyBorder="1" applyAlignment="1">
      <alignment horizontal="center" vertical="center" wrapText="1"/>
    </xf>
    <xf numFmtId="9" fontId="63" fillId="0" borderId="26" xfId="4" applyNumberFormat="1" applyFont="1" applyBorder="1" applyAlignment="1">
      <alignment horizontal="center" vertical="center" wrapText="1"/>
    </xf>
    <xf numFmtId="0" fontId="63" fillId="7" borderId="3" xfId="2" quotePrefix="1" applyFont="1" applyFill="1" applyBorder="1" applyAlignment="1" applyProtection="1">
      <alignment horizontal="justify" vertical="center" wrapText="1"/>
      <protection locked="0"/>
    </xf>
    <xf numFmtId="0" fontId="63" fillId="7" borderId="4" xfId="2" quotePrefix="1" applyFont="1" applyFill="1" applyBorder="1" applyAlignment="1" applyProtection="1">
      <alignment horizontal="justify" vertical="center" wrapText="1"/>
      <protection locked="0"/>
    </xf>
    <xf numFmtId="0" fontId="63" fillId="7" borderId="5" xfId="2" quotePrefix="1" applyFont="1" applyFill="1" applyBorder="1" applyAlignment="1" applyProtection="1">
      <alignment horizontal="justify" vertical="center" wrapText="1"/>
      <protection locked="0"/>
    </xf>
    <xf numFmtId="0" fontId="16" fillId="0" borderId="3"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63" fillId="6" borderId="22" xfId="2" applyFont="1" applyFill="1" applyBorder="1" applyAlignment="1">
      <alignment horizontal="center" vertical="center" wrapText="1"/>
    </xf>
    <xf numFmtId="0" fontId="63" fillId="6" borderId="2" xfId="2" applyFont="1" applyFill="1" applyBorder="1" applyAlignment="1">
      <alignment horizontal="center" vertical="center" wrapText="1"/>
    </xf>
    <xf numFmtId="0" fontId="24" fillId="0" borderId="3" xfId="180" applyFont="1" applyFill="1" applyBorder="1" applyAlignment="1" applyProtection="1">
      <alignment horizontal="center" vertical="center" wrapText="1"/>
      <protection locked="0"/>
    </xf>
    <xf numFmtId="0" fontId="24" fillId="0" borderId="4" xfId="180" applyFont="1" applyFill="1" applyBorder="1" applyAlignment="1" applyProtection="1">
      <alignment horizontal="center" vertical="center" wrapText="1"/>
      <protection locked="0"/>
    </xf>
    <xf numFmtId="0" fontId="24" fillId="0" borderId="5" xfId="180" applyFont="1" applyFill="1" applyBorder="1" applyAlignment="1" applyProtection="1">
      <alignment horizontal="center" vertical="center" wrapText="1"/>
      <protection locked="0"/>
    </xf>
    <xf numFmtId="0" fontId="23" fillId="0" borderId="3" xfId="180" applyFont="1" applyFill="1" applyBorder="1" applyAlignment="1" applyProtection="1">
      <alignment horizontal="center" vertical="center" wrapText="1"/>
      <protection locked="0"/>
    </xf>
    <xf numFmtId="0" fontId="23" fillId="0" borderId="4" xfId="180" applyFont="1" applyFill="1" applyBorder="1" applyAlignment="1" applyProtection="1">
      <alignment horizontal="center" vertical="center" wrapText="1"/>
      <protection locked="0"/>
    </xf>
    <xf numFmtId="0" fontId="23" fillId="0" borderId="5" xfId="180" applyFont="1" applyFill="1" applyBorder="1" applyAlignment="1" applyProtection="1">
      <alignment horizontal="center" vertical="center" wrapText="1"/>
      <protection locked="0"/>
    </xf>
    <xf numFmtId="0" fontId="67" fillId="4" borderId="2" xfId="2" applyFont="1" applyFill="1" applyBorder="1" applyAlignment="1" applyProtection="1">
      <alignment horizontal="center" vertical="center" wrapText="1"/>
      <protection locked="0"/>
    </xf>
    <xf numFmtId="0" fontId="67" fillId="4" borderId="2" xfId="2" quotePrefix="1" applyFont="1" applyFill="1" applyBorder="1" applyAlignment="1" applyProtection="1">
      <alignment horizontal="center" vertical="center" wrapText="1"/>
      <protection locked="0"/>
    </xf>
    <xf numFmtId="0" fontId="16" fillId="0" borderId="2"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24" fillId="0" borderId="2" xfId="180" applyFont="1" applyFill="1" applyBorder="1" applyAlignment="1" applyProtection="1">
      <alignment horizontal="center" vertical="center" wrapText="1"/>
      <protection locked="0"/>
    </xf>
    <xf numFmtId="0" fontId="23" fillId="0" borderId="2" xfId="180" applyFont="1" applyFill="1" applyBorder="1" applyAlignment="1" applyProtection="1">
      <alignment horizontal="center" vertical="center" wrapText="1"/>
      <protection locked="0"/>
    </xf>
    <xf numFmtId="0" fontId="24" fillId="0" borderId="3" xfId="180" applyFont="1" applyBorder="1" applyAlignment="1" applyProtection="1">
      <alignment horizontal="center" vertical="center" wrapText="1"/>
      <protection locked="0"/>
    </xf>
    <xf numFmtId="0" fontId="24" fillId="0" borderId="4" xfId="180" applyFont="1" applyBorder="1" applyAlignment="1" applyProtection="1">
      <alignment horizontal="center" vertical="center" wrapText="1"/>
      <protection locked="0"/>
    </xf>
    <xf numFmtId="0" fontId="24" fillId="0" borderId="5" xfId="180" applyFont="1" applyBorder="1" applyAlignment="1" applyProtection="1">
      <alignment horizontal="center" vertical="center" wrapText="1"/>
      <protection locked="0"/>
    </xf>
    <xf numFmtId="0" fontId="23" fillId="0" borderId="2" xfId="18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2" fillId="0" borderId="29" xfId="0" applyFont="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22" fillId="0" borderId="29"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0" fontId="22" fillId="0" borderId="2"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wrapText="1"/>
      <protection locked="0"/>
    </xf>
    <xf numFmtId="0" fontId="22" fillId="0" borderId="5" xfId="2" applyFont="1" applyBorder="1" applyAlignment="1" applyProtection="1">
      <alignment horizontal="center" vertical="center" wrapText="1"/>
      <protection locked="0"/>
    </xf>
    <xf numFmtId="0" fontId="22" fillId="0" borderId="2" xfId="2" applyFont="1" applyBorder="1" applyAlignment="1" applyProtection="1">
      <alignment horizontal="center" vertical="center"/>
      <protection locked="0"/>
    </xf>
    <xf numFmtId="0" fontId="22" fillId="0" borderId="2" xfId="2" applyFont="1" applyBorder="1" applyAlignment="1" applyProtection="1">
      <alignment horizontal="center" vertical="center" wrapText="1"/>
      <protection locked="0"/>
    </xf>
    <xf numFmtId="0" fontId="22" fillId="0" borderId="14" xfId="2" applyFont="1" applyBorder="1" applyAlignment="1" applyProtection="1">
      <alignment horizontal="center" vertical="center" wrapText="1"/>
      <protection locked="0"/>
    </xf>
    <xf numFmtId="0" fontId="63" fillId="6" borderId="13" xfId="2" applyFont="1" applyFill="1" applyBorder="1" applyAlignment="1" applyProtection="1">
      <alignment horizontal="center" vertical="center" wrapText="1"/>
      <protection locked="0"/>
    </xf>
    <xf numFmtId="0" fontId="63" fillId="6" borderId="11" xfId="2" applyFont="1" applyFill="1" applyBorder="1" applyAlignment="1" applyProtection="1">
      <alignment horizontal="center" vertical="center" wrapText="1"/>
      <protection locked="0"/>
    </xf>
    <xf numFmtId="0" fontId="63" fillId="6" borderId="12" xfId="2" applyFont="1" applyFill="1" applyBorder="1" applyAlignment="1" applyProtection="1">
      <alignment horizontal="center" vertical="center" wrapText="1"/>
      <protection locked="0"/>
    </xf>
    <xf numFmtId="0" fontId="63" fillId="6" borderId="21" xfId="2" applyFont="1" applyFill="1" applyBorder="1" applyAlignment="1" applyProtection="1">
      <alignment horizontal="center" vertical="center" wrapText="1"/>
      <protection locked="0"/>
    </xf>
    <xf numFmtId="0" fontId="63" fillId="6" borderId="19" xfId="2" applyFont="1" applyFill="1" applyBorder="1" applyAlignment="1" applyProtection="1">
      <alignment horizontal="center" vertical="center" wrapText="1"/>
      <protection locked="0"/>
    </xf>
    <xf numFmtId="0" fontId="63" fillId="6" borderId="20" xfId="2" applyFont="1" applyFill="1" applyBorder="1" applyAlignment="1" applyProtection="1">
      <alignment horizontal="center" vertical="center" wrapText="1"/>
      <protection locked="0"/>
    </xf>
    <xf numFmtId="0" fontId="63" fillId="6" borderId="29" xfId="2" applyFont="1" applyFill="1" applyBorder="1" applyAlignment="1" applyProtection="1">
      <alignment horizontal="center" vertical="center" wrapText="1"/>
      <protection locked="0"/>
    </xf>
    <xf numFmtId="0" fontId="63" fillId="6" borderId="30" xfId="2" applyFont="1" applyFill="1" applyBorder="1" applyAlignment="1" applyProtection="1">
      <alignment horizontal="center" vertical="center" wrapText="1"/>
      <protection locked="0"/>
    </xf>
    <xf numFmtId="0" fontId="63" fillId="6" borderId="63" xfId="2" applyFont="1" applyFill="1" applyBorder="1" applyAlignment="1" applyProtection="1">
      <alignment horizontal="center" vertical="center" wrapText="1"/>
      <protection locked="0"/>
    </xf>
    <xf numFmtId="0" fontId="63" fillId="6" borderId="64" xfId="2" applyFont="1" applyFill="1" applyBorder="1" applyAlignment="1" applyProtection="1">
      <alignment horizontal="center" vertical="center" wrapText="1"/>
      <protection locked="0"/>
    </xf>
    <xf numFmtId="0" fontId="22" fillId="0" borderId="2" xfId="2" applyFont="1" applyFill="1" applyBorder="1" applyAlignment="1" applyProtection="1">
      <alignment horizontal="left" vertical="center" wrapText="1"/>
      <protection locked="0"/>
    </xf>
    <xf numFmtId="0" fontId="22" fillId="0" borderId="3" xfId="2" applyFont="1" applyBorder="1" applyAlignment="1" applyProtection="1">
      <alignment horizontal="left" vertical="center" wrapText="1"/>
    </xf>
    <xf numFmtId="0" fontId="22" fillId="0" borderId="4" xfId="2" applyFont="1" applyBorder="1" applyAlignment="1" applyProtection="1">
      <alignment horizontal="left" vertical="center" wrapText="1"/>
    </xf>
    <xf numFmtId="0" fontId="22" fillId="0" borderId="5" xfId="2" applyFont="1" applyBorder="1" applyAlignment="1" applyProtection="1">
      <alignment horizontal="left" vertical="center" wrapText="1"/>
    </xf>
    <xf numFmtId="0" fontId="63" fillId="0" borderId="0" xfId="2" applyFont="1" applyAlignment="1" applyProtection="1">
      <alignment horizontal="center"/>
    </xf>
    <xf numFmtId="0" fontId="63" fillId="0" borderId="0" xfId="2" applyFont="1" applyAlignment="1" applyProtection="1">
      <alignment horizontal="center" vertical="center"/>
    </xf>
    <xf numFmtId="0" fontId="63" fillId="0" borderId="0" xfId="2" quotePrefix="1" applyFont="1" applyAlignment="1" applyProtection="1">
      <alignment horizontal="center"/>
    </xf>
    <xf numFmtId="0" fontId="63" fillId="0" borderId="0" xfId="2" applyFont="1" applyAlignment="1" applyProtection="1">
      <alignment horizontal="center" vertical="center" wrapText="1"/>
    </xf>
    <xf numFmtId="0" fontId="71" fillId="0" borderId="3" xfId="2" applyFont="1" applyBorder="1" applyAlignment="1" applyProtection="1">
      <alignment horizontal="left" vertical="center" wrapText="1"/>
    </xf>
    <xf numFmtId="0" fontId="71" fillId="0" borderId="4" xfId="2" applyFont="1" applyBorder="1" applyAlignment="1" applyProtection="1">
      <alignment horizontal="left" vertical="center" wrapText="1"/>
    </xf>
    <xf numFmtId="0" fontId="71" fillId="0" borderId="5" xfId="2" applyFont="1" applyBorder="1" applyAlignment="1" applyProtection="1">
      <alignment horizontal="left" vertical="center" wrapText="1"/>
    </xf>
    <xf numFmtId="9" fontId="71" fillId="0" borderId="13" xfId="4" applyNumberFormat="1" applyFont="1" applyFill="1" applyBorder="1" applyAlignment="1">
      <alignment horizontal="center" vertical="center" wrapText="1"/>
    </xf>
    <xf numFmtId="9" fontId="71" fillId="0" borderId="11" xfId="4" applyNumberFormat="1" applyFont="1" applyFill="1" applyBorder="1" applyAlignment="1">
      <alignment horizontal="center" vertical="center" wrapText="1"/>
    </xf>
    <xf numFmtId="9" fontId="71" fillId="0" borderId="25" xfId="4" applyNumberFormat="1" applyFont="1" applyFill="1" applyBorder="1" applyAlignment="1">
      <alignment horizontal="center" vertical="center" wrapText="1"/>
    </xf>
    <xf numFmtId="9" fontId="71" fillId="0" borderId="21" xfId="4" applyNumberFormat="1" applyFont="1" applyFill="1" applyBorder="1" applyAlignment="1">
      <alignment horizontal="center" vertical="center" wrapText="1"/>
    </xf>
    <xf numFmtId="9" fontId="71" fillId="0" borderId="19" xfId="4" applyNumberFormat="1" applyFont="1" applyFill="1" applyBorder="1" applyAlignment="1">
      <alignment horizontal="center" vertical="center" wrapText="1"/>
    </xf>
    <xf numFmtId="9" fontId="71" fillId="0" borderId="26" xfId="4" applyNumberFormat="1" applyFont="1" applyFill="1" applyBorder="1" applyAlignment="1">
      <alignment horizontal="center" vertical="center" wrapText="1"/>
    </xf>
    <xf numFmtId="0" fontId="10" fillId="0" borderId="29" xfId="0" applyFont="1" applyBorder="1" applyAlignment="1" applyProtection="1">
      <alignment horizontal="left" vertical="center" wrapText="1"/>
    </xf>
    <xf numFmtId="0" fontId="10" fillId="0" borderId="30" xfId="0" applyFont="1" applyBorder="1" applyAlignment="1" applyProtection="1">
      <alignment horizontal="left" vertical="center" wrapText="1"/>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71" fillId="0" borderId="2" xfId="2" applyFont="1" applyFill="1" applyBorder="1" applyAlignment="1" applyProtection="1">
      <alignment horizontal="center" vertical="center" wrapText="1"/>
      <protection locked="0"/>
    </xf>
    <xf numFmtId="0" fontId="71" fillId="0" borderId="14" xfId="2" applyFont="1" applyFill="1" applyBorder="1" applyAlignment="1" applyProtection="1">
      <alignment horizontal="center" vertical="center" wrapText="1"/>
      <protection locked="0"/>
    </xf>
    <xf numFmtId="9" fontId="71" fillId="0" borderId="13" xfId="4" applyNumberFormat="1" applyFont="1" applyBorder="1" applyAlignment="1">
      <alignment horizontal="center" vertical="center" wrapText="1"/>
    </xf>
    <xf numFmtId="9" fontId="71" fillId="0" borderId="11" xfId="4" applyNumberFormat="1" applyFont="1" applyBorder="1" applyAlignment="1">
      <alignment horizontal="center" vertical="center" wrapText="1"/>
    </xf>
    <xf numFmtId="9" fontId="71" fillId="0" borderId="25" xfId="4" applyNumberFormat="1" applyFont="1" applyBorder="1" applyAlignment="1">
      <alignment horizontal="center" vertical="center" wrapText="1"/>
    </xf>
    <xf numFmtId="9" fontId="71" fillId="0" borderId="21" xfId="4" applyNumberFormat="1" applyFont="1" applyBorder="1" applyAlignment="1">
      <alignment horizontal="center" vertical="center" wrapText="1"/>
    </xf>
    <xf numFmtId="9" fontId="71" fillId="0" borderId="19" xfId="4" applyNumberFormat="1" applyFont="1" applyBorder="1" applyAlignment="1">
      <alignment horizontal="center" vertical="center" wrapText="1"/>
    </xf>
    <xf numFmtId="9" fontId="71" fillId="0" borderId="26" xfId="4" applyNumberFormat="1" applyFont="1" applyBorder="1" applyAlignment="1">
      <alignment horizontal="center" vertical="center" wrapText="1"/>
    </xf>
    <xf numFmtId="0" fontId="4" fillId="13" borderId="24" xfId="5" applyFont="1" applyFill="1" applyBorder="1" applyAlignment="1" applyProtection="1">
      <alignment horizontal="center" vertical="center" wrapText="1"/>
      <protection locked="0"/>
    </xf>
    <xf numFmtId="0" fontId="4" fillId="13" borderId="4" xfId="5" applyFont="1" applyFill="1" applyBorder="1" applyAlignment="1" applyProtection="1">
      <alignment horizontal="center" vertical="center" wrapText="1"/>
      <protection locked="0"/>
    </xf>
    <xf numFmtId="0" fontId="4" fillId="13" borderId="5" xfId="5" applyFont="1" applyFill="1" applyBorder="1" applyAlignment="1" applyProtection="1">
      <alignment horizontal="center" vertical="center" wrapText="1"/>
      <protection locked="0"/>
    </xf>
    <xf numFmtId="3" fontId="4" fillId="13" borderId="3" xfId="5" applyNumberFormat="1" applyFont="1" applyFill="1" applyBorder="1" applyAlignment="1" applyProtection="1">
      <alignment horizontal="center" vertical="center" wrapText="1"/>
      <protection locked="0"/>
    </xf>
    <xf numFmtId="3" fontId="4" fillId="13" borderId="23" xfId="5" applyNumberFormat="1" applyFont="1" applyFill="1" applyBorder="1" applyAlignment="1" applyProtection="1">
      <alignment horizontal="center" vertical="center" wrapText="1"/>
      <protection locked="0"/>
    </xf>
    <xf numFmtId="0" fontId="3" fillId="0" borderId="14" xfId="2" applyFont="1" applyBorder="1" applyAlignment="1" applyProtection="1">
      <alignment horizontal="center" vertical="center" wrapText="1"/>
      <protection locked="0"/>
    </xf>
    <xf numFmtId="0" fontId="4" fillId="4" borderId="2" xfId="2" quotePrefix="1" applyFont="1" applyFill="1" applyBorder="1" applyAlignment="1" applyProtection="1">
      <alignment horizontal="left" vertical="center" wrapText="1"/>
      <protection locked="0"/>
    </xf>
    <xf numFmtId="3" fontId="3" fillId="0" borderId="4" xfId="2" applyNumberFormat="1" applyFont="1" applyFill="1" applyBorder="1" applyAlignment="1" applyProtection="1">
      <alignment horizontal="center"/>
      <protection locked="0"/>
    </xf>
    <xf numFmtId="3" fontId="3" fillId="0" borderId="5" xfId="2" applyNumberFormat="1" applyFont="1" applyFill="1" applyBorder="1" applyAlignment="1" applyProtection="1">
      <alignment horizontal="center"/>
      <protection locked="0"/>
    </xf>
    <xf numFmtId="0" fontId="0" fillId="0" borderId="3" xfId="0" applyBorder="1" applyAlignment="1">
      <alignment horizontal="center"/>
    </xf>
    <xf numFmtId="0" fontId="4" fillId="3" borderId="7" xfId="2" applyFont="1" applyFill="1" applyBorder="1" applyAlignment="1" applyProtection="1">
      <alignment horizontal="left" vertical="center" wrapText="1"/>
      <protection locked="0"/>
    </xf>
    <xf numFmtId="0" fontId="4" fillId="3" borderId="8" xfId="2" quotePrefix="1" applyFont="1" applyFill="1" applyBorder="1" applyAlignment="1" applyProtection="1">
      <alignment horizontal="left" vertical="center" wrapText="1"/>
      <protection locked="0"/>
    </xf>
    <xf numFmtId="0" fontId="4" fillId="3" borderId="9" xfId="2" quotePrefix="1" applyFont="1" applyFill="1" applyBorder="1" applyAlignment="1" applyProtection="1">
      <alignment horizontal="left" vertical="center" wrapText="1"/>
      <protection locked="0"/>
    </xf>
    <xf numFmtId="0" fontId="4" fillId="12" borderId="40" xfId="0" applyFont="1" applyFill="1" applyBorder="1" applyAlignment="1" applyProtection="1">
      <alignment horizontal="center" vertical="center" wrapText="1"/>
      <protection locked="0"/>
    </xf>
    <xf numFmtId="9" fontId="3" fillId="0" borderId="17" xfId="4" applyNumberFormat="1" applyFont="1" applyFill="1" applyBorder="1" applyAlignment="1">
      <alignment horizontal="center" vertical="center" wrapText="1"/>
    </xf>
    <xf numFmtId="0" fontId="3" fillId="0" borderId="0" xfId="4" applyFont="1" applyFill="1" applyBorder="1" applyAlignment="1">
      <alignment horizontal="center" vertical="center"/>
    </xf>
    <xf numFmtId="0" fontId="3" fillId="0" borderId="21" xfId="4" applyFont="1" applyFill="1" applyBorder="1" applyAlignment="1">
      <alignment horizontal="center" vertical="center"/>
    </xf>
    <xf numFmtId="0" fontId="3" fillId="0" borderId="19" xfId="4" applyFont="1" applyFill="1" applyBorder="1" applyAlignment="1">
      <alignment horizontal="center" vertical="center"/>
    </xf>
    <xf numFmtId="9" fontId="4" fillId="0" borderId="12" xfId="4" applyNumberFormat="1" applyFont="1" applyBorder="1" applyAlignment="1">
      <alignment horizontal="center" vertical="center" wrapText="1"/>
    </xf>
    <xf numFmtId="9" fontId="4" fillId="0" borderId="20" xfId="4" applyNumberFormat="1" applyFont="1" applyBorder="1" applyAlignment="1">
      <alignment horizontal="center" vertical="center" wrapText="1"/>
    </xf>
    <xf numFmtId="0" fontId="3" fillId="0" borderId="3" xfId="2" quotePrefix="1" applyFont="1" applyFill="1" applyBorder="1" applyAlignment="1" applyProtection="1">
      <alignment horizontal="left" vertical="center" wrapText="1"/>
      <protection locked="0"/>
    </xf>
    <xf numFmtId="0" fontId="3" fillId="0" borderId="4" xfId="2" quotePrefix="1" applyFont="1" applyFill="1" applyBorder="1" applyAlignment="1" applyProtection="1">
      <alignment horizontal="left" vertical="center" wrapText="1"/>
      <protection locked="0"/>
    </xf>
    <xf numFmtId="0" fontId="3" fillId="0" borderId="5" xfId="2" quotePrefix="1" applyFont="1" applyFill="1" applyBorder="1" applyAlignment="1" applyProtection="1">
      <alignment horizontal="left" vertical="center" wrapText="1"/>
      <protection locked="0"/>
    </xf>
    <xf numFmtId="0" fontId="2" fillId="13" borderId="2" xfId="2" applyFont="1" applyFill="1" applyBorder="1" applyAlignment="1" applyProtection="1">
      <alignment horizontal="center" vertical="center" wrapText="1"/>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4" fillId="0" borderId="3" xfId="2" quotePrefix="1" applyFont="1" applyFill="1" applyBorder="1" applyAlignment="1" applyProtection="1">
      <alignment horizontal="center" vertical="center" wrapText="1"/>
      <protection locked="0"/>
    </xf>
    <xf numFmtId="0" fontId="4" fillId="0" borderId="4" xfId="2" quotePrefix="1" applyFont="1" applyFill="1" applyBorder="1" applyAlignment="1" applyProtection="1">
      <alignment horizontal="center" vertical="center" wrapText="1"/>
      <protection locked="0"/>
    </xf>
    <xf numFmtId="0" fontId="4" fillId="0" borderId="5" xfId="2" quotePrefix="1" applyFont="1" applyFill="1" applyBorder="1" applyAlignment="1" applyProtection="1">
      <alignment horizontal="center" vertical="center" wrapText="1"/>
      <protection locked="0"/>
    </xf>
    <xf numFmtId="0" fontId="4" fillId="3" borderId="7" xfId="2" applyFont="1" applyFill="1" applyBorder="1" applyAlignment="1" applyProtection="1">
      <alignment horizontal="center" vertical="top" wrapText="1"/>
      <protection locked="0"/>
    </xf>
    <xf numFmtId="0" fontId="4" fillId="3" borderId="8" xfId="2" quotePrefix="1" applyFont="1" applyFill="1" applyBorder="1" applyAlignment="1" applyProtection="1">
      <alignment horizontal="center" vertical="top" wrapText="1"/>
      <protection locked="0"/>
    </xf>
    <xf numFmtId="0" fontId="4" fillId="3" borderId="9" xfId="2" quotePrefix="1" applyFont="1" applyFill="1" applyBorder="1" applyAlignment="1" applyProtection="1">
      <alignment horizontal="center" vertical="top" wrapText="1"/>
      <protection locked="0"/>
    </xf>
    <xf numFmtId="0" fontId="21" fillId="0" borderId="2" xfId="2" applyFont="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1" fillId="5" borderId="4"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center" vertical="center" wrapText="1"/>
      <protection locked="0"/>
    </xf>
    <xf numFmtId="0" fontId="21" fillId="0" borderId="3" xfId="2" applyFont="1" applyBorder="1" applyAlignment="1" applyProtection="1">
      <alignment horizontal="center" vertical="center" wrapText="1"/>
      <protection locked="0"/>
    </xf>
    <xf numFmtId="0" fontId="21" fillId="0" borderId="4" xfId="2" applyFont="1" applyBorder="1" applyAlignment="1" applyProtection="1">
      <alignment horizontal="center" vertical="center" wrapText="1"/>
      <protection locked="0"/>
    </xf>
    <xf numFmtId="0" fontId="21" fillId="0" borderId="5" xfId="2" applyFont="1" applyBorder="1" applyAlignment="1" applyProtection="1">
      <alignment horizontal="center" vertical="center" wrapText="1"/>
      <protection locked="0"/>
    </xf>
    <xf numFmtId="0" fontId="21" fillId="5" borderId="2" xfId="0" applyFont="1" applyFill="1" applyBorder="1" applyAlignment="1">
      <alignment horizontal="center" wrapText="1"/>
    </xf>
    <xf numFmtId="0" fontId="16" fillId="0" borderId="3"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4" fillId="0" borderId="2" xfId="2"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wrapText="1"/>
      <protection locked="0"/>
    </xf>
    <xf numFmtId="0" fontId="4" fillId="10" borderId="71" xfId="6" applyFont="1" applyFill="1" applyBorder="1" applyAlignment="1" applyProtection="1">
      <alignment horizontal="center" vertical="center" wrapText="1"/>
      <protection locked="0"/>
    </xf>
    <xf numFmtId="0" fontId="4" fillId="10" borderId="72" xfId="6" applyFont="1" applyFill="1" applyBorder="1" applyAlignment="1" applyProtection="1">
      <alignment horizontal="center" vertical="center" wrapText="1"/>
      <protection locked="0"/>
    </xf>
    <xf numFmtId="0" fontId="4" fillId="11" borderId="73" xfId="6" applyFont="1" applyFill="1" applyBorder="1" applyAlignment="1" applyProtection="1">
      <alignment horizontal="center" vertical="center" wrapText="1"/>
      <protection locked="0"/>
    </xf>
    <xf numFmtId="0" fontId="4" fillId="11" borderId="74" xfId="6" applyFont="1" applyFill="1" applyBorder="1" applyAlignment="1" applyProtection="1">
      <alignment horizontal="center" vertical="center" wrapText="1"/>
      <protection locked="0"/>
    </xf>
    <xf numFmtId="0" fontId="34" fillId="13" borderId="3" xfId="5" applyFont="1" applyFill="1" applyBorder="1" applyAlignment="1" applyProtection="1">
      <alignment horizontal="center" vertical="center" wrapText="1"/>
      <protection locked="0"/>
    </xf>
    <xf numFmtId="0" fontId="34" fillId="13" borderId="23" xfId="5" applyFont="1" applyFill="1" applyBorder="1" applyAlignment="1" applyProtection="1">
      <alignment horizontal="center" vertical="center" wrapText="1"/>
      <protection locked="0"/>
    </xf>
    <xf numFmtId="0" fontId="4" fillId="9" borderId="2" xfId="0" applyFont="1" applyFill="1" applyBorder="1" applyAlignment="1" applyProtection="1">
      <alignment horizontal="center" vertical="center" wrapText="1"/>
      <protection locked="0"/>
    </xf>
    <xf numFmtId="0" fontId="21" fillId="5" borderId="4" xfId="0" applyFont="1" applyFill="1" applyBorder="1" applyAlignment="1">
      <alignment horizontal="center"/>
    </xf>
    <xf numFmtId="0" fontId="21" fillId="13" borderId="4" xfId="0" applyFont="1" applyFill="1" applyBorder="1" applyAlignment="1">
      <alignment horizontal="center"/>
    </xf>
    <xf numFmtId="0" fontId="21" fillId="5"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3" fillId="13" borderId="3" xfId="2" applyFont="1" applyFill="1" applyBorder="1" applyAlignment="1" applyProtection="1">
      <alignment horizontal="center"/>
      <protection locked="0"/>
    </xf>
    <xf numFmtId="0" fontId="3" fillId="13" borderId="4" xfId="2" applyFont="1" applyFill="1" applyBorder="1" applyAlignment="1" applyProtection="1">
      <alignment horizontal="center"/>
      <protection locked="0"/>
    </xf>
    <xf numFmtId="0" fontId="3" fillId="13" borderId="5" xfId="2" applyFont="1" applyFill="1" applyBorder="1" applyAlignment="1" applyProtection="1">
      <alignment horizontal="center"/>
      <protection locked="0"/>
    </xf>
    <xf numFmtId="0" fontId="21" fillId="5" borderId="5" xfId="2" applyFont="1" applyFill="1" applyBorder="1" applyAlignment="1" applyProtection="1">
      <alignment horizontal="center" vertical="center" wrapText="1"/>
      <protection locked="0"/>
    </xf>
    <xf numFmtId="0" fontId="21" fillId="5" borderId="2" xfId="2" applyFont="1" applyFill="1" applyBorder="1" applyAlignment="1" applyProtection="1">
      <alignment horizontal="center" vertical="center" wrapText="1"/>
      <protection locked="0"/>
    </xf>
    <xf numFmtId="0" fontId="4" fillId="9" borderId="62" xfId="0" applyFont="1" applyFill="1" applyBorder="1" applyAlignment="1" applyProtection="1">
      <alignment horizontal="center" vertical="center" wrapText="1"/>
      <protection locked="0"/>
    </xf>
    <xf numFmtId="0" fontId="21" fillId="0" borderId="2" xfId="0" applyFont="1" applyBorder="1" applyAlignment="1">
      <alignment horizontal="center"/>
    </xf>
    <xf numFmtId="0" fontId="4" fillId="13" borderId="2" xfId="2" applyFont="1" applyFill="1" applyBorder="1" applyAlignment="1" applyProtection="1">
      <alignment horizontal="center" vertical="center" wrapText="1"/>
      <protection locked="0"/>
    </xf>
    <xf numFmtId="0" fontId="3" fillId="0" borderId="3" xfId="2" applyFont="1" applyBorder="1" applyAlignment="1" applyProtection="1">
      <alignment horizontal="left" vertical="center" wrapText="1"/>
      <protection locked="0"/>
    </xf>
    <xf numFmtId="0" fontId="3" fillId="0" borderId="5" xfId="2" applyFont="1" applyBorder="1" applyAlignment="1" applyProtection="1">
      <alignment horizontal="left" vertical="center" wrapText="1"/>
      <protection locked="0"/>
    </xf>
    <xf numFmtId="0" fontId="3" fillId="0" borderId="3" xfId="2" applyFont="1" applyFill="1" applyBorder="1" applyAlignment="1" applyProtection="1">
      <alignment horizontal="center" vertical="center"/>
      <protection locked="0"/>
    </xf>
    <xf numFmtId="0" fontId="3" fillId="0" borderId="5" xfId="2" applyFont="1" applyFill="1" applyBorder="1" applyAlignment="1" applyProtection="1">
      <alignment horizontal="center" vertical="center"/>
      <protection locked="0"/>
    </xf>
    <xf numFmtId="0" fontId="34" fillId="0" borderId="3" xfId="5" applyFont="1" applyFill="1" applyBorder="1" applyAlignment="1" applyProtection="1">
      <alignment horizontal="center" vertical="center" wrapText="1"/>
      <protection locked="0"/>
    </xf>
    <xf numFmtId="0" fontId="34" fillId="0" borderId="23" xfId="5" applyFont="1" applyFill="1" applyBorder="1" applyAlignment="1" applyProtection="1">
      <alignment horizontal="center" vertical="center" wrapText="1"/>
      <protection locked="0"/>
    </xf>
    <xf numFmtId="9" fontId="34" fillId="0" borderId="15" xfId="4" applyNumberFormat="1" applyFont="1" applyBorder="1" applyAlignment="1">
      <alignment horizontal="center" vertical="center" wrapText="1"/>
    </xf>
    <xf numFmtId="0" fontId="34" fillId="0" borderId="0" xfId="4" applyFont="1" applyBorder="1" applyAlignment="1">
      <alignment horizontal="center" vertical="center"/>
    </xf>
    <xf numFmtId="0" fontId="34" fillId="0" borderId="18" xfId="4" applyFont="1" applyBorder="1" applyAlignment="1">
      <alignment horizontal="center" vertical="center"/>
    </xf>
    <xf numFmtId="0" fontId="34" fillId="0" borderId="19" xfId="4" applyFont="1" applyBorder="1" applyAlignment="1">
      <alignment horizontal="center" vertical="center"/>
    </xf>
    <xf numFmtId="0" fontId="10" fillId="0" borderId="2" xfId="2" applyFont="1" applyBorder="1" applyAlignment="1" applyProtection="1">
      <alignment horizontal="center" vertical="center" wrapText="1"/>
      <protection locked="0"/>
    </xf>
    <xf numFmtId="0" fontId="42" fillId="0" borderId="3" xfId="0" applyFont="1" applyBorder="1" applyAlignment="1" applyProtection="1">
      <alignment horizontal="center" vertical="center" wrapText="1"/>
      <protection locked="0"/>
    </xf>
    <xf numFmtId="0" fontId="42" fillId="0" borderId="4" xfId="0" applyFont="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3" xfId="2" applyFont="1" applyBorder="1" applyAlignment="1" applyProtection="1">
      <alignment horizontal="center" vertical="center"/>
      <protection locked="0"/>
    </xf>
    <xf numFmtId="0" fontId="21" fillId="0" borderId="4" xfId="2" applyFont="1" applyBorder="1" applyAlignment="1" applyProtection="1">
      <alignment horizontal="center" vertical="center"/>
      <protection locked="0"/>
    </xf>
    <xf numFmtId="0" fontId="21" fillId="0" borderId="5" xfId="2" applyFont="1" applyBorder="1" applyAlignment="1" applyProtection="1">
      <alignment horizontal="center" vertical="center"/>
      <protection locked="0"/>
    </xf>
    <xf numFmtId="0" fontId="34" fillId="13" borderId="5" xfId="5" applyFont="1" applyFill="1" applyBorder="1" applyAlignment="1" applyProtection="1">
      <alignment horizontal="center" vertical="center" wrapText="1"/>
      <protection locked="0"/>
    </xf>
    <xf numFmtId="0" fontId="22" fillId="0" borderId="42" xfId="0" applyFont="1" applyBorder="1" applyAlignment="1" applyProtection="1">
      <alignment horizontal="left" vertical="center" wrapText="1"/>
    </xf>
    <xf numFmtId="0" fontId="22" fillId="0" borderId="57" xfId="0" applyFont="1" applyBorder="1" applyAlignment="1" applyProtection="1">
      <alignment horizontal="left" vertical="center" wrapText="1"/>
    </xf>
    <xf numFmtId="0" fontId="63" fillId="10" borderId="9" xfId="6" applyFont="1" applyFill="1" applyBorder="1" applyAlignment="1" applyProtection="1">
      <alignment horizontal="center" vertical="center" wrapText="1"/>
      <protection locked="0"/>
    </xf>
    <xf numFmtId="0" fontId="22" fillId="11" borderId="9" xfId="6" applyFont="1" applyFill="1" applyBorder="1" applyAlignment="1" applyProtection="1">
      <alignment horizontal="center" vertical="center" wrapText="1"/>
      <protection locked="0"/>
    </xf>
    <xf numFmtId="0" fontId="63" fillId="13" borderId="24" xfId="5" applyFont="1" applyFill="1" applyBorder="1" applyAlignment="1" applyProtection="1">
      <alignment horizontal="center" vertical="center" wrapText="1"/>
      <protection locked="0"/>
    </xf>
    <xf numFmtId="0" fontId="63" fillId="13" borderId="4" xfId="5" applyFont="1" applyFill="1" applyBorder="1" applyAlignment="1" applyProtection="1">
      <alignment horizontal="center" vertical="center" wrapText="1"/>
      <protection locked="0"/>
    </xf>
    <xf numFmtId="0" fontId="63" fillId="13" borderId="5" xfId="5" applyFont="1" applyFill="1" applyBorder="1" applyAlignment="1" applyProtection="1">
      <alignment horizontal="center" vertical="center" wrapText="1"/>
      <protection locked="0"/>
    </xf>
    <xf numFmtId="9" fontId="22" fillId="0" borderId="15" xfId="4" applyNumberFormat="1" applyFont="1" applyBorder="1" applyAlignment="1">
      <alignment horizontal="center" vertical="center" wrapText="1"/>
    </xf>
    <xf numFmtId="0" fontId="22" fillId="0" borderId="0" xfId="4" applyFont="1" applyBorder="1" applyAlignment="1">
      <alignment horizontal="center" vertical="center"/>
    </xf>
    <xf numFmtId="0" fontId="22" fillId="0" borderId="18" xfId="4" applyFont="1" applyBorder="1" applyAlignment="1">
      <alignment horizontal="center" vertical="center"/>
    </xf>
    <xf numFmtId="0" fontId="22" fillId="0" borderId="19" xfId="4" applyFont="1" applyBorder="1" applyAlignment="1">
      <alignment horizontal="center" vertical="center"/>
    </xf>
    <xf numFmtId="9" fontId="22" fillId="0" borderId="13" xfId="4" applyNumberFormat="1" applyFont="1" applyBorder="1" applyAlignment="1">
      <alignment horizontal="center" vertical="center" wrapText="1"/>
    </xf>
    <xf numFmtId="9" fontId="22" fillId="0" borderId="11" xfId="4" applyNumberFormat="1" applyFont="1" applyBorder="1" applyAlignment="1">
      <alignment horizontal="center" vertical="center" wrapText="1"/>
    </xf>
    <xf numFmtId="9" fontId="22" fillId="0" borderId="25" xfId="4" applyNumberFormat="1" applyFont="1" applyBorder="1" applyAlignment="1">
      <alignment horizontal="center" vertical="center" wrapText="1"/>
    </xf>
    <xf numFmtId="9" fontId="22" fillId="0" borderId="21" xfId="4" applyNumberFormat="1" applyFont="1" applyBorder="1" applyAlignment="1">
      <alignment horizontal="center" vertical="center" wrapText="1"/>
    </xf>
    <xf numFmtId="9" fontId="22" fillId="0" borderId="19" xfId="4" applyNumberFormat="1" applyFont="1" applyBorder="1" applyAlignment="1">
      <alignment horizontal="center" vertical="center" wrapText="1"/>
    </xf>
    <xf numFmtId="9" fontId="22" fillId="0" borderId="26" xfId="4" applyNumberFormat="1" applyFont="1" applyBorder="1" applyAlignment="1">
      <alignment horizontal="center" vertical="center" wrapText="1"/>
    </xf>
    <xf numFmtId="0" fontId="22" fillId="0" borderId="4" xfId="2" applyFont="1" applyBorder="1" applyAlignment="1" applyProtection="1">
      <alignment horizontal="center" vertical="center" wrapText="1"/>
      <protection locked="0"/>
    </xf>
    <xf numFmtId="0" fontId="22" fillId="0" borderId="23" xfId="2" applyFont="1" applyBorder="1" applyAlignment="1" applyProtection="1">
      <alignment horizontal="center" vertical="center" wrapText="1"/>
      <protection locked="0"/>
    </xf>
    <xf numFmtId="0" fontId="22" fillId="11" borderId="96" xfId="6" applyFont="1" applyFill="1" applyBorder="1" applyAlignment="1" applyProtection="1">
      <alignment horizontal="center" vertical="center" wrapText="1"/>
      <protection locked="0"/>
    </xf>
    <xf numFmtId="0" fontId="0"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6" fillId="0" borderId="21" xfId="2" applyFont="1" applyFill="1" applyBorder="1" applyAlignment="1" applyProtection="1">
      <alignment horizontal="center" vertical="center" wrapText="1"/>
      <protection locked="0"/>
    </xf>
    <xf numFmtId="0" fontId="16" fillId="0" borderId="19" xfId="2" applyFont="1" applyFill="1" applyBorder="1" applyAlignment="1" applyProtection="1">
      <alignment horizontal="center" vertical="center" wrapText="1"/>
      <protection locked="0"/>
    </xf>
    <xf numFmtId="0" fontId="16" fillId="0" borderId="20" xfId="2" applyFont="1" applyFill="1" applyBorder="1" applyAlignment="1" applyProtection="1">
      <alignment horizontal="center" vertical="center" wrapText="1"/>
      <protection locked="0"/>
    </xf>
    <xf numFmtId="9" fontId="22" fillId="0" borderId="13" xfId="4" applyNumberFormat="1" applyFont="1" applyFill="1" applyBorder="1" applyAlignment="1">
      <alignment horizontal="center" vertical="center" wrapText="1"/>
    </xf>
    <xf numFmtId="9" fontId="22" fillId="0" borderId="11" xfId="4" applyNumberFormat="1" applyFont="1" applyFill="1" applyBorder="1" applyAlignment="1">
      <alignment horizontal="center" vertical="center" wrapText="1"/>
    </xf>
    <xf numFmtId="9" fontId="22" fillId="0" borderId="25" xfId="4" applyNumberFormat="1" applyFont="1" applyFill="1" applyBorder="1" applyAlignment="1">
      <alignment horizontal="center" vertical="center" wrapText="1"/>
    </xf>
    <xf numFmtId="9" fontId="22" fillId="0" borderId="21" xfId="4" applyNumberFormat="1" applyFont="1" applyFill="1" applyBorder="1" applyAlignment="1">
      <alignment horizontal="center" vertical="center" wrapText="1"/>
    </xf>
    <xf numFmtId="9" fontId="22" fillId="0" borderId="19" xfId="4" applyNumberFormat="1" applyFont="1" applyFill="1" applyBorder="1" applyAlignment="1">
      <alignment horizontal="center" vertical="center" wrapText="1"/>
    </xf>
    <xf numFmtId="9" fontId="22" fillId="0" borderId="26" xfId="4"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22" fillId="0" borderId="2" xfId="0" applyFont="1" applyBorder="1" applyAlignment="1" applyProtection="1">
      <alignment horizontal="left" vertical="center" wrapText="1"/>
      <protection locked="0"/>
    </xf>
    <xf numFmtId="0" fontId="22" fillId="0" borderId="3"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63" fillId="0" borderId="2" xfId="2" applyFont="1" applyBorder="1" applyAlignment="1" applyProtection="1">
      <alignment horizontal="center" vertical="center" wrapText="1"/>
      <protection locked="0"/>
    </xf>
    <xf numFmtId="9" fontId="63" fillId="10" borderId="7" xfId="6" applyNumberFormat="1" applyFont="1" applyFill="1" applyBorder="1" applyAlignment="1" applyProtection="1">
      <alignment horizontal="center" vertical="center" wrapText="1"/>
      <protection locked="0"/>
    </xf>
    <xf numFmtId="9" fontId="63" fillId="10" borderId="28" xfId="6" applyNumberFormat="1" applyFont="1" applyFill="1" applyBorder="1" applyAlignment="1" applyProtection="1">
      <alignment horizontal="center" vertical="center" wrapText="1"/>
      <protection locked="0"/>
    </xf>
    <xf numFmtId="9" fontId="22" fillId="11" borderId="7" xfId="6" applyNumberFormat="1" applyFont="1" applyFill="1" applyBorder="1" applyAlignment="1" applyProtection="1">
      <alignment horizontal="center" vertical="center" wrapText="1"/>
      <protection locked="0"/>
    </xf>
    <xf numFmtId="9" fontId="22" fillId="11" borderId="28" xfId="6" applyNumberFormat="1" applyFont="1" applyFill="1" applyBorder="1" applyAlignment="1" applyProtection="1">
      <alignment horizontal="center" vertical="center" wrapText="1"/>
      <protection locked="0"/>
    </xf>
    <xf numFmtId="0" fontId="22" fillId="0" borderId="29" xfId="180" applyFont="1" applyBorder="1" applyAlignment="1" applyProtection="1">
      <alignment horizontal="left" vertical="center" wrapText="1"/>
      <protection locked="0"/>
    </xf>
    <xf numFmtId="0" fontId="22" fillId="0" borderId="30" xfId="180" applyFont="1" applyBorder="1" applyAlignment="1" applyProtection="1">
      <alignment horizontal="left" vertical="center" wrapText="1"/>
      <protection locked="0"/>
    </xf>
    <xf numFmtId="0" fontId="69" fillId="0" borderId="3" xfId="0" applyFont="1" applyBorder="1" applyAlignment="1">
      <alignment horizontal="center" vertical="center"/>
    </xf>
    <xf numFmtId="0" fontId="69" fillId="0" borderId="4" xfId="0" applyFont="1" applyBorder="1" applyAlignment="1">
      <alignment horizontal="center" vertical="center"/>
    </xf>
    <xf numFmtId="0" fontId="69" fillId="0" borderId="5" xfId="0" applyFont="1" applyBorder="1" applyAlignment="1">
      <alignment horizontal="center" vertical="center"/>
    </xf>
    <xf numFmtId="0" fontId="22" fillId="0" borderId="2" xfId="0" applyFont="1" applyBorder="1" applyAlignment="1" applyProtection="1">
      <alignment horizontal="left" vertical="center" wrapText="1"/>
    </xf>
    <xf numFmtId="9" fontId="22" fillId="0" borderId="2" xfId="0" applyNumberFormat="1" applyFont="1" applyFill="1" applyBorder="1" applyAlignment="1" applyProtection="1">
      <alignment horizontal="center" vertical="center" wrapText="1"/>
      <protection locked="0"/>
    </xf>
    <xf numFmtId="0" fontId="22" fillId="0" borderId="43" xfId="0" applyFont="1" applyBorder="1" applyAlignment="1" applyProtection="1">
      <alignment horizontal="left" vertical="center" wrapText="1"/>
    </xf>
    <xf numFmtId="0" fontId="22" fillId="0" borderId="4" xfId="2" applyFont="1" applyFill="1" applyBorder="1" applyAlignment="1" applyProtection="1">
      <alignment horizontal="center" vertical="center" wrapText="1"/>
      <protection locked="0"/>
    </xf>
    <xf numFmtId="0" fontId="22" fillId="0" borderId="23" xfId="2" applyFont="1" applyFill="1" applyBorder="1" applyAlignment="1" applyProtection="1">
      <alignment horizontal="center" vertical="center" wrapText="1"/>
      <protection locked="0"/>
    </xf>
    <xf numFmtId="0" fontId="63" fillId="12" borderId="2" xfId="0" applyFont="1" applyFill="1" applyBorder="1" applyAlignment="1" applyProtection="1">
      <alignment horizontal="center" vertical="center" wrapText="1"/>
      <protection locked="0"/>
    </xf>
    <xf numFmtId="0" fontId="69" fillId="0" borderId="89" xfId="0" applyFont="1" applyBorder="1" applyAlignment="1">
      <alignment horizontal="left" vertical="center"/>
    </xf>
    <xf numFmtId="0" fontId="69" fillId="0" borderId="90" xfId="0" applyFont="1" applyBorder="1" applyAlignment="1">
      <alignment horizontal="left" vertical="center"/>
    </xf>
    <xf numFmtId="0" fontId="22" fillId="0" borderId="5" xfId="0" applyFont="1" applyBorder="1" applyAlignment="1" applyProtection="1">
      <alignment horizontal="center" vertical="center" wrapText="1"/>
      <protection locked="0"/>
    </xf>
    <xf numFmtId="3" fontId="22" fillId="0" borderId="3" xfId="2" applyNumberFormat="1" applyFont="1" applyFill="1" applyBorder="1" applyAlignment="1" applyProtection="1">
      <alignment horizontal="center"/>
      <protection locked="0"/>
    </xf>
    <xf numFmtId="0" fontId="63" fillId="4" borderId="2" xfId="2" applyFont="1" applyFill="1" applyBorder="1" applyAlignment="1" applyProtection="1">
      <alignment horizontal="center" vertical="center" wrapText="1"/>
      <protection locked="0"/>
    </xf>
    <xf numFmtId="0" fontId="63" fillId="3" borderId="7" xfId="2" applyFont="1" applyFill="1" applyBorder="1" applyAlignment="1" applyProtection="1">
      <alignment horizontal="center" vertical="center" wrapText="1"/>
      <protection locked="0"/>
    </xf>
    <xf numFmtId="0" fontId="63" fillId="4" borderId="2" xfId="2" quotePrefix="1" applyFont="1" applyFill="1" applyBorder="1" applyAlignment="1" applyProtection="1">
      <alignment horizontal="center" vertical="center" wrapText="1"/>
      <protection locked="0"/>
    </xf>
    <xf numFmtId="0" fontId="22" fillId="0" borderId="3" xfId="2" applyFont="1" applyBorder="1" applyAlignment="1" applyProtection="1">
      <alignment horizontal="left" vertical="center" wrapText="1"/>
      <protection locked="0"/>
    </xf>
    <xf numFmtId="0" fontId="22" fillId="0" borderId="4" xfId="2" applyFont="1" applyBorder="1" applyAlignment="1" applyProtection="1">
      <alignment horizontal="left" vertical="center" wrapText="1"/>
      <protection locked="0"/>
    </xf>
    <xf numFmtId="0" fontId="63" fillId="12" borderId="40" xfId="0" applyFont="1" applyFill="1" applyBorder="1" applyAlignment="1" applyProtection="1">
      <alignment horizontal="center" vertical="center" wrapText="1"/>
      <protection locked="0"/>
    </xf>
    <xf numFmtId="0" fontId="22" fillId="13" borderId="2" xfId="0" applyFont="1" applyFill="1" applyBorder="1" applyAlignment="1" applyProtection="1">
      <alignment horizontal="left" vertical="center" wrapText="1"/>
      <protection locked="0"/>
    </xf>
    <xf numFmtId="9" fontId="22" fillId="13" borderId="2" xfId="0" applyNumberFormat="1" applyFont="1" applyFill="1" applyBorder="1" applyAlignment="1" applyProtection="1">
      <alignment horizontal="left" vertical="center" wrapText="1"/>
      <protection locked="0"/>
    </xf>
    <xf numFmtId="10" fontId="22" fillId="13" borderId="2" xfId="0" applyNumberFormat="1" applyFont="1" applyFill="1" applyBorder="1" applyAlignment="1" applyProtection="1">
      <alignment horizontal="left" vertical="center" wrapText="1"/>
      <protection locked="0"/>
    </xf>
    <xf numFmtId="0" fontId="63" fillId="13" borderId="3" xfId="5" applyFont="1" applyFill="1" applyBorder="1" applyAlignment="1" applyProtection="1">
      <alignment horizontal="center" vertical="center" wrapText="1"/>
      <protection locked="0"/>
    </xf>
    <xf numFmtId="0" fontId="22" fillId="13" borderId="3" xfId="5" applyFont="1" applyFill="1" applyBorder="1" applyAlignment="1" applyProtection="1">
      <alignment horizontal="center" vertical="center" wrapText="1"/>
      <protection locked="0"/>
    </xf>
    <xf numFmtId="0" fontId="22" fillId="13" borderId="5" xfId="5" applyFont="1" applyFill="1" applyBorder="1" applyAlignment="1" applyProtection="1">
      <alignment horizontal="center" vertical="center" wrapText="1"/>
      <protection locked="0"/>
    </xf>
    <xf numFmtId="0" fontId="63" fillId="9" borderId="9" xfId="0" applyFont="1" applyFill="1" applyBorder="1" applyAlignment="1" applyProtection="1">
      <alignment horizontal="center" vertical="center" wrapText="1"/>
      <protection locked="0"/>
    </xf>
    <xf numFmtId="0" fontId="22" fillId="13" borderId="29" xfId="0" applyFont="1" applyFill="1" applyBorder="1" applyAlignment="1" applyProtection="1">
      <alignment horizontal="left" vertical="center" wrapText="1"/>
      <protection locked="0"/>
    </xf>
    <xf numFmtId="0" fontId="22" fillId="13" borderId="30" xfId="0" applyFont="1" applyFill="1" applyBorder="1" applyAlignment="1" applyProtection="1">
      <alignment horizontal="left" vertical="center" wrapText="1"/>
      <protection locked="0"/>
    </xf>
    <xf numFmtId="9" fontId="22" fillId="13" borderId="29" xfId="0" applyNumberFormat="1" applyFont="1" applyFill="1" applyBorder="1" applyAlignment="1" applyProtection="1">
      <alignment horizontal="left" vertical="center" wrapText="1"/>
      <protection locked="0"/>
    </xf>
    <xf numFmtId="9" fontId="22" fillId="13" borderId="30" xfId="0" applyNumberFormat="1" applyFont="1" applyFill="1" applyBorder="1" applyAlignment="1" applyProtection="1">
      <alignment horizontal="left" vertical="center" wrapText="1"/>
      <protection locked="0"/>
    </xf>
    <xf numFmtId="0" fontId="63" fillId="0" borderId="3" xfId="2" quotePrefix="1" applyFont="1" applyFill="1" applyBorder="1" applyAlignment="1" applyProtection="1">
      <alignment horizontal="center" vertical="center" wrapText="1"/>
      <protection locked="0"/>
    </xf>
    <xf numFmtId="0" fontId="63" fillId="0" borderId="4" xfId="2" quotePrefix="1" applyFont="1" applyFill="1" applyBorder="1" applyAlignment="1" applyProtection="1">
      <alignment horizontal="center" vertical="center" wrapText="1"/>
      <protection locked="0"/>
    </xf>
    <xf numFmtId="0" fontId="63" fillId="0" borderId="5" xfId="2" quotePrefix="1" applyFont="1" applyFill="1" applyBorder="1" applyAlignment="1" applyProtection="1">
      <alignment horizontal="center" vertical="center" wrapText="1"/>
      <protection locked="0"/>
    </xf>
    <xf numFmtId="177" fontId="3" fillId="0" borderId="3" xfId="323" applyNumberFormat="1" applyFont="1" applyFill="1" applyBorder="1" applyAlignment="1" applyProtection="1">
      <alignment horizontal="center"/>
      <protection locked="0"/>
    </xf>
    <xf numFmtId="177" fontId="3" fillId="0" borderId="4" xfId="323" applyNumberFormat="1" applyFont="1" applyFill="1" applyBorder="1" applyAlignment="1" applyProtection="1">
      <alignment horizontal="center"/>
      <protection locked="0"/>
    </xf>
    <xf numFmtId="177" fontId="3" fillId="0" borderId="5" xfId="323" applyNumberFormat="1" applyFont="1" applyFill="1" applyBorder="1" applyAlignment="1" applyProtection="1">
      <alignment horizontal="center"/>
      <protection locked="0"/>
    </xf>
    <xf numFmtId="44" fontId="3" fillId="0" borderId="3" xfId="323" applyFont="1" applyFill="1" applyBorder="1" applyAlignment="1" applyProtection="1">
      <alignment horizontal="center"/>
      <protection locked="0"/>
    </xf>
    <xf numFmtId="44" fontId="3" fillId="0" borderId="4" xfId="323" applyFont="1" applyFill="1" applyBorder="1" applyAlignment="1" applyProtection="1">
      <alignment horizontal="center"/>
      <protection locked="0"/>
    </xf>
    <xf numFmtId="44" fontId="3" fillId="0" borderId="5" xfId="323" applyFont="1" applyFill="1" applyBorder="1" applyAlignment="1" applyProtection="1">
      <alignment horizontal="center"/>
      <protection locked="0"/>
    </xf>
    <xf numFmtId="0" fontId="4" fillId="0" borderId="4" xfId="2" quotePrefix="1" applyFont="1" applyFill="1" applyBorder="1" applyAlignment="1" applyProtection="1">
      <alignment horizontal="left" vertical="center" wrapText="1"/>
      <protection locked="0"/>
    </xf>
    <xf numFmtId="0" fontId="4" fillId="0" borderId="5" xfId="2" quotePrefix="1" applyFont="1" applyFill="1" applyBorder="1" applyAlignment="1" applyProtection="1">
      <alignment horizontal="left" vertical="center" wrapText="1"/>
      <protection locked="0"/>
    </xf>
    <xf numFmtId="0" fontId="4" fillId="0" borderId="79" xfId="0" applyFont="1" applyBorder="1" applyAlignment="1" applyProtection="1">
      <alignment horizontal="center" vertical="center" wrapText="1"/>
      <protection locked="0"/>
    </xf>
    <xf numFmtId="9" fontId="4" fillId="0" borderId="3" xfId="1" applyFont="1" applyFill="1" applyBorder="1" applyAlignment="1" applyProtection="1">
      <alignment horizontal="center" vertical="center" wrapText="1"/>
      <protection locked="0"/>
    </xf>
    <xf numFmtId="9" fontId="4" fillId="0" borderId="5" xfId="1" applyFont="1" applyFill="1" applyBorder="1" applyAlignment="1" applyProtection="1">
      <alignment horizontal="center" vertical="center" wrapText="1"/>
      <protection locked="0"/>
    </xf>
    <xf numFmtId="0" fontId="2" fillId="13" borderId="2" xfId="180" applyFont="1" applyFill="1" applyBorder="1" applyAlignment="1" applyProtection="1">
      <alignment horizontal="center" vertical="center" wrapText="1"/>
      <protection locked="0"/>
    </xf>
    <xf numFmtId="0" fontId="2" fillId="0" borderId="3" xfId="180" applyFont="1" applyBorder="1" applyAlignment="1" applyProtection="1">
      <alignment horizontal="center" vertical="center" wrapText="1"/>
      <protection locked="0"/>
    </xf>
    <xf numFmtId="0" fontId="2" fillId="0" borderId="4" xfId="180" applyFont="1" applyBorder="1" applyAlignment="1" applyProtection="1">
      <alignment horizontal="center" vertical="center" wrapText="1"/>
      <protection locked="0"/>
    </xf>
    <xf numFmtId="0" fontId="2" fillId="0" borderId="5" xfId="180" applyFont="1" applyBorder="1" applyAlignment="1" applyProtection="1">
      <alignment horizontal="center" vertical="center" wrapText="1"/>
      <protection locked="0"/>
    </xf>
    <xf numFmtId="0" fontId="2" fillId="0" borderId="2" xfId="180" applyFont="1" applyBorder="1" applyAlignment="1" applyProtection="1">
      <alignment horizontal="center" vertical="center" wrapText="1"/>
      <protection locked="0"/>
    </xf>
    <xf numFmtId="44" fontId="3" fillId="0" borderId="3" xfId="323" applyNumberFormat="1" applyFont="1" applyFill="1" applyBorder="1" applyAlignment="1" applyProtection="1">
      <alignment horizontal="left" vertical="center" wrapText="1" indent="13"/>
      <protection locked="0"/>
    </xf>
    <xf numFmtId="44" fontId="3" fillId="0" borderId="4" xfId="323" applyNumberFormat="1" applyFont="1" applyFill="1" applyBorder="1" applyAlignment="1" applyProtection="1">
      <alignment horizontal="left" vertical="center" indent="13"/>
      <protection locked="0"/>
    </xf>
    <xf numFmtId="44" fontId="3" fillId="0" borderId="5" xfId="323" applyNumberFormat="1" applyFont="1" applyFill="1" applyBorder="1" applyAlignment="1" applyProtection="1">
      <alignment horizontal="left" vertical="center" indent="13"/>
      <protection locked="0"/>
    </xf>
    <xf numFmtId="0" fontId="3" fillId="0" borderId="29" xfId="180" applyFont="1" applyBorder="1" applyAlignment="1" applyProtection="1">
      <alignment horizontal="left" vertical="center" wrapText="1"/>
      <protection locked="0"/>
    </xf>
    <xf numFmtId="0" fontId="3" fillId="0" borderId="30" xfId="180" applyFont="1" applyBorder="1" applyAlignment="1" applyProtection="1">
      <alignment horizontal="left" vertical="center" wrapText="1"/>
      <protection locked="0"/>
    </xf>
    <xf numFmtId="9" fontId="3" fillId="13" borderId="31" xfId="1" applyFont="1" applyFill="1" applyBorder="1" applyAlignment="1" applyProtection="1">
      <alignment horizontal="center" vertical="center" wrapText="1"/>
      <protection locked="0"/>
    </xf>
    <xf numFmtId="9" fontId="3" fillId="13" borderId="32" xfId="1" applyFont="1" applyFill="1" applyBorder="1" applyAlignment="1" applyProtection="1">
      <alignment horizontal="center" vertical="center" wrapText="1"/>
      <protection locked="0"/>
    </xf>
    <xf numFmtId="9" fontId="3" fillId="0" borderId="31" xfId="1" applyFont="1" applyBorder="1" applyAlignment="1" applyProtection="1">
      <alignment horizontal="center" vertical="center" wrapText="1"/>
      <protection locked="0"/>
    </xf>
    <xf numFmtId="9" fontId="3" fillId="0" borderId="32" xfId="1" applyFont="1" applyBorder="1" applyAlignment="1" applyProtection="1">
      <alignment horizontal="center" vertical="center" wrapText="1"/>
      <protection locked="0"/>
    </xf>
    <xf numFmtId="0" fontId="4" fillId="10" borderId="86" xfId="6" applyFont="1" applyFill="1" applyBorder="1" applyAlignment="1" applyProtection="1">
      <alignment horizontal="center" vertical="center" wrapText="1"/>
      <protection locked="0"/>
    </xf>
    <xf numFmtId="0" fontId="3" fillId="0" borderId="41" xfId="180" applyFont="1" applyBorder="1" applyAlignment="1" applyProtection="1">
      <alignment horizontal="left" vertical="center" wrapText="1"/>
      <protection locked="0"/>
    </xf>
    <xf numFmtId="9" fontId="3" fillId="0" borderId="59" xfId="1" applyFont="1" applyBorder="1" applyAlignment="1" applyProtection="1">
      <alignment horizontal="center" vertical="center" wrapText="1"/>
      <protection locked="0"/>
    </xf>
    <xf numFmtId="0" fontId="3" fillId="11" borderId="73" xfId="6" applyFont="1" applyFill="1" applyBorder="1" applyAlignment="1" applyProtection="1">
      <alignment horizontal="center" vertical="center" wrapText="1"/>
      <protection locked="0"/>
    </xf>
    <xf numFmtId="0" fontId="3" fillId="11" borderId="85" xfId="6"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locked="0"/>
    </xf>
    <xf numFmtId="0" fontId="7" fillId="0" borderId="0" xfId="2" quotePrefix="1" applyFont="1" applyFill="1" applyBorder="1" applyAlignment="1" applyProtection="1">
      <alignment horizontal="center" vertical="center" wrapText="1"/>
      <protection locked="0"/>
    </xf>
    <xf numFmtId="0" fontId="4" fillId="0" borderId="0" xfId="2" applyFont="1" applyFill="1" applyBorder="1" applyAlignment="1" applyProtection="1">
      <alignment horizontal="left" vertical="center" wrapText="1"/>
      <protection locked="0"/>
    </xf>
    <xf numFmtId="1" fontId="4" fillId="0" borderId="3" xfId="1" applyNumberFormat="1" applyFont="1" applyFill="1" applyBorder="1" applyAlignment="1" applyProtection="1">
      <alignment horizontal="center" vertical="center" wrapText="1"/>
      <protection locked="0"/>
    </xf>
    <xf numFmtId="1" fontId="4" fillId="0" borderId="5" xfId="1" applyNumberFormat="1" applyFont="1" applyFill="1" applyBorder="1" applyAlignment="1" applyProtection="1">
      <alignment horizontal="center" vertical="center" wrapText="1"/>
      <protection locked="0"/>
    </xf>
    <xf numFmtId="0" fontId="3" fillId="0" borderId="2" xfId="180" applyFont="1" applyBorder="1" applyAlignment="1" applyProtection="1">
      <alignment horizontal="left" vertical="center" wrapText="1"/>
      <protection locked="0"/>
    </xf>
    <xf numFmtId="9" fontId="3" fillId="13" borderId="2" xfId="1" applyFont="1" applyFill="1" applyBorder="1" applyAlignment="1" applyProtection="1">
      <alignment horizontal="center" vertical="center" wrapText="1"/>
      <protection locked="0"/>
    </xf>
    <xf numFmtId="0" fontId="4" fillId="10" borderId="58" xfId="6" applyFont="1" applyFill="1" applyBorder="1" applyAlignment="1" applyProtection="1">
      <alignment horizontal="center" vertical="center" wrapText="1"/>
      <protection locked="0"/>
    </xf>
    <xf numFmtId="9" fontId="3" fillId="0" borderId="2" xfId="1" applyFont="1" applyBorder="1" applyAlignment="1" applyProtection="1">
      <alignment horizontal="center" vertical="center" wrapText="1"/>
      <protection locked="0"/>
    </xf>
    <xf numFmtId="0" fontId="3" fillId="11" borderId="58" xfId="6" applyFont="1" applyFill="1" applyBorder="1" applyAlignment="1" applyProtection="1">
      <alignment horizontal="center" vertical="center" wrapText="1"/>
      <protection locked="0"/>
    </xf>
    <xf numFmtId="44" fontId="3" fillId="0" borderId="3" xfId="323" applyNumberFormat="1" applyFont="1" applyFill="1" applyBorder="1" applyAlignment="1" applyProtection="1">
      <alignment horizontal="left" vertical="center" indent="13"/>
      <protection locked="0"/>
    </xf>
    <xf numFmtId="9" fontId="3" fillId="0" borderId="31" xfId="1" applyNumberFormat="1" applyFont="1" applyBorder="1" applyAlignment="1" applyProtection="1">
      <alignment horizontal="center" vertical="center" wrapText="1"/>
      <protection locked="0"/>
    </xf>
    <xf numFmtId="9" fontId="3" fillId="0" borderId="32" xfId="1" applyNumberFormat="1" applyFont="1" applyBorder="1" applyAlignment="1" applyProtection="1">
      <alignment horizontal="center" vertical="center" wrapText="1"/>
      <protection locked="0"/>
    </xf>
    <xf numFmtId="9" fontId="4" fillId="10" borderId="7" xfId="6" applyNumberFormat="1" applyFont="1" applyFill="1" applyBorder="1" applyAlignment="1" applyProtection="1">
      <alignment horizontal="center" vertical="center" wrapText="1"/>
      <protection locked="0"/>
    </xf>
    <xf numFmtId="9" fontId="4" fillId="10" borderId="9" xfId="6" applyNumberFormat="1" applyFont="1" applyFill="1" applyBorder="1" applyAlignment="1" applyProtection="1">
      <alignment horizontal="center" vertical="center" wrapText="1"/>
      <protection locked="0"/>
    </xf>
    <xf numFmtId="9" fontId="3" fillId="0" borderId="59" xfId="1" applyNumberFormat="1" applyFont="1" applyBorder="1" applyAlignment="1" applyProtection="1">
      <alignment horizontal="center" vertical="center" wrapText="1"/>
      <protection locked="0"/>
    </xf>
    <xf numFmtId="9" fontId="3" fillId="0" borderId="2" xfId="1" applyNumberFormat="1" applyFont="1" applyBorder="1" applyAlignment="1" applyProtection="1">
      <alignment horizontal="center" vertical="center" wrapText="1"/>
      <protection locked="0"/>
    </xf>
    <xf numFmtId="6" fontId="3" fillId="0" borderId="3" xfId="2" applyNumberFormat="1" applyFont="1" applyFill="1" applyBorder="1" applyAlignment="1" applyProtection="1">
      <alignment horizontal="center"/>
      <protection locked="0"/>
    </xf>
    <xf numFmtId="0" fontId="7" fillId="0" borderId="2" xfId="2" applyFont="1" applyFill="1" applyBorder="1" applyAlignment="1" applyProtection="1">
      <alignment horizontal="center" vertical="center" wrapText="1"/>
      <protection locked="0"/>
    </xf>
    <xf numFmtId="0" fontId="7" fillId="0" borderId="2" xfId="2" quotePrefix="1" applyFont="1" applyFill="1" applyBorder="1" applyAlignment="1" applyProtection="1">
      <alignment horizontal="center" vertical="center" wrapText="1"/>
      <protection locked="0"/>
    </xf>
    <xf numFmtId="0" fontId="4" fillId="0" borderId="2" xfId="2" applyFont="1" applyFill="1" applyBorder="1" applyAlignment="1" applyProtection="1">
      <alignment horizontal="left" vertical="center" wrapText="1"/>
      <protection locked="0"/>
    </xf>
    <xf numFmtId="0" fontId="3" fillId="13" borderId="29" xfId="180" applyFont="1" applyFill="1" applyBorder="1" applyAlignment="1" applyProtection="1">
      <alignment horizontal="left" vertical="center" wrapText="1"/>
      <protection locked="0"/>
    </xf>
    <xf numFmtId="0" fontId="3" fillId="13" borderId="30" xfId="180" applyFont="1" applyFill="1" applyBorder="1" applyAlignment="1" applyProtection="1">
      <alignment horizontal="left" vertical="center" wrapText="1"/>
      <protection locked="0"/>
    </xf>
    <xf numFmtId="0" fontId="2" fillId="0" borderId="2" xfId="180" applyFont="1" applyFill="1" applyBorder="1" applyAlignment="1" applyProtection="1">
      <alignment horizontal="center" vertical="center" wrapText="1"/>
      <protection locked="0"/>
    </xf>
    <xf numFmtId="0" fontId="10" fillId="0" borderId="21" xfId="180" applyFont="1" applyFill="1" applyBorder="1" applyAlignment="1" applyProtection="1">
      <alignment horizontal="center" vertical="center" wrapText="1"/>
      <protection locked="0"/>
    </xf>
    <xf numFmtId="0" fontId="10" fillId="0" borderId="19" xfId="180" applyFont="1" applyFill="1" applyBorder="1" applyAlignment="1" applyProtection="1">
      <alignment horizontal="center" vertical="center" wrapText="1"/>
      <protection locked="0"/>
    </xf>
    <xf numFmtId="0" fontId="10" fillId="0" borderId="20" xfId="180" applyFont="1" applyFill="1" applyBorder="1" applyAlignment="1" applyProtection="1">
      <alignment horizontal="center" vertical="center" wrapText="1"/>
      <protection locked="0"/>
    </xf>
    <xf numFmtId="0" fontId="10" fillId="0" borderId="3" xfId="180" applyFont="1" applyBorder="1" applyAlignment="1" applyProtection="1">
      <alignment horizontal="center" vertical="center" wrapText="1"/>
      <protection locked="0"/>
    </xf>
    <xf numFmtId="0" fontId="10" fillId="0" borderId="4" xfId="180" applyFont="1" applyBorder="1" applyAlignment="1" applyProtection="1">
      <alignment horizontal="center" vertical="center" wrapText="1"/>
      <protection locked="0"/>
    </xf>
    <xf numFmtId="0" fontId="10" fillId="0" borderId="5" xfId="180" applyFont="1" applyBorder="1" applyAlignment="1" applyProtection="1">
      <alignment horizontal="center" vertical="center" wrapText="1"/>
      <protection locked="0"/>
    </xf>
    <xf numFmtId="0" fontId="26" fillId="0" borderId="3" xfId="2" applyFont="1" applyBorder="1" applyAlignment="1" applyProtection="1">
      <alignment horizontal="left" vertical="center" wrapText="1"/>
    </xf>
    <xf numFmtId="0" fontId="26" fillId="0" borderId="4" xfId="2" applyFont="1" applyBorder="1" applyAlignment="1" applyProtection="1">
      <alignment horizontal="left" vertical="center" wrapText="1"/>
    </xf>
    <xf numFmtId="0" fontId="26" fillId="0" borderId="5" xfId="2" applyFont="1" applyBorder="1" applyAlignment="1" applyProtection="1">
      <alignment horizontal="left" vertical="center" wrapText="1"/>
    </xf>
    <xf numFmtId="0" fontId="28" fillId="3" borderId="7" xfId="2" applyFont="1" applyFill="1" applyBorder="1" applyAlignment="1" applyProtection="1">
      <alignment horizontal="left" vertical="center" wrapText="1"/>
      <protection locked="0"/>
    </xf>
    <xf numFmtId="0" fontId="28" fillId="3" borderId="8" xfId="2" applyFont="1" applyFill="1" applyBorder="1" applyAlignment="1" applyProtection="1">
      <alignment horizontal="left" vertical="center" wrapText="1"/>
      <protection locked="0"/>
    </xf>
    <xf numFmtId="0" fontId="28" fillId="3" borderId="9" xfId="2" applyFont="1" applyFill="1" applyBorder="1" applyAlignment="1" applyProtection="1">
      <alignment horizontal="left" vertical="center" wrapText="1"/>
      <protection locked="0"/>
    </xf>
    <xf numFmtId="0" fontId="28" fillId="3" borderId="6" xfId="2" applyFont="1" applyFill="1" applyBorder="1" applyAlignment="1" applyProtection="1">
      <alignment horizontal="left" vertical="center" wrapText="1"/>
      <protection locked="0"/>
    </xf>
    <xf numFmtId="0" fontId="28" fillId="4" borderId="2" xfId="2" applyFont="1" applyFill="1" applyBorder="1" applyAlignment="1" applyProtection="1">
      <alignment horizontal="left" vertical="center" wrapText="1"/>
      <protection locked="0"/>
    </xf>
    <xf numFmtId="0" fontId="30" fillId="4" borderId="2" xfId="2" quotePrefix="1" applyFont="1" applyFill="1" applyBorder="1" applyAlignment="1" applyProtection="1">
      <alignment horizontal="left" vertical="center" wrapText="1"/>
      <protection locked="0"/>
    </xf>
    <xf numFmtId="0" fontId="28" fillId="0" borderId="0" xfId="2" applyFont="1" applyAlignment="1" applyProtection="1">
      <alignment horizontal="center"/>
    </xf>
    <xf numFmtId="0" fontId="28" fillId="0" borderId="0" xfId="2" applyFont="1" applyAlignment="1" applyProtection="1">
      <alignment horizontal="center" vertical="center"/>
    </xf>
    <xf numFmtId="0" fontId="28" fillId="0" borderId="0" xfId="2" quotePrefix="1" applyFont="1" applyAlignment="1" applyProtection="1">
      <alignment horizontal="center"/>
    </xf>
    <xf numFmtId="0" fontId="28" fillId="0" borderId="0" xfId="2" applyFont="1" applyAlignment="1" applyProtection="1">
      <alignment horizontal="center" vertical="center" wrapText="1"/>
    </xf>
    <xf numFmtId="0" fontId="26" fillId="0" borderId="3" xfId="2" applyFont="1" applyFill="1" applyBorder="1" applyAlignment="1" applyProtection="1">
      <alignment horizontal="center"/>
      <protection locked="0"/>
    </xf>
    <xf numFmtId="0" fontId="26" fillId="0" borderId="4" xfId="2" applyFont="1" applyFill="1" applyBorder="1" applyAlignment="1" applyProtection="1">
      <alignment horizontal="center"/>
      <protection locked="0"/>
    </xf>
    <xf numFmtId="0" fontId="26" fillId="0" borderId="5" xfId="2" applyFont="1" applyFill="1" applyBorder="1" applyAlignment="1" applyProtection="1">
      <alignment horizontal="center"/>
      <protection locked="0"/>
    </xf>
    <xf numFmtId="0" fontId="30" fillId="4" borderId="2" xfId="2" applyFont="1" applyFill="1" applyBorder="1" applyAlignment="1" applyProtection="1">
      <alignment horizontal="center" vertical="center" wrapText="1"/>
      <protection locked="0"/>
    </xf>
    <xf numFmtId="0" fontId="28" fillId="6" borderId="10" xfId="2" applyFont="1" applyFill="1" applyBorder="1" applyAlignment="1">
      <alignment horizontal="center" vertical="center" wrapText="1"/>
    </xf>
    <xf numFmtId="0" fontId="28" fillId="6" borderId="11" xfId="2" applyFont="1" applyFill="1" applyBorder="1" applyAlignment="1">
      <alignment horizontal="center" vertical="center" wrapText="1"/>
    </xf>
    <xf numFmtId="0" fontId="28" fillId="6" borderId="12" xfId="2" applyFont="1" applyFill="1" applyBorder="1" applyAlignment="1">
      <alignment horizontal="center" vertical="center" wrapText="1"/>
    </xf>
    <xf numFmtId="0" fontId="28" fillId="6" borderId="15" xfId="2" applyFont="1" applyFill="1" applyBorder="1" applyAlignment="1">
      <alignment horizontal="center" vertical="center" wrapText="1"/>
    </xf>
    <xf numFmtId="0" fontId="28" fillId="6" borderId="0" xfId="2" applyFont="1" applyFill="1" applyBorder="1" applyAlignment="1">
      <alignment horizontal="center" vertical="center" wrapText="1"/>
    </xf>
    <xf numFmtId="0" fontId="28" fillId="6" borderId="16" xfId="2" applyFont="1" applyFill="1" applyBorder="1" applyAlignment="1">
      <alignment horizontal="center" vertical="center" wrapText="1"/>
    </xf>
    <xf numFmtId="0" fontId="28" fillId="6" borderId="18" xfId="2" applyFont="1" applyFill="1" applyBorder="1" applyAlignment="1">
      <alignment horizontal="center" vertical="center" wrapText="1"/>
    </xf>
    <xf numFmtId="0" fontId="28" fillId="6" borderId="19" xfId="2" applyFont="1" applyFill="1" applyBorder="1" applyAlignment="1">
      <alignment horizontal="center" vertical="center" wrapText="1"/>
    </xf>
    <xf numFmtId="0" fontId="28" fillId="6" borderId="20" xfId="2" applyFont="1" applyFill="1" applyBorder="1" applyAlignment="1">
      <alignment horizontal="center" vertical="center" wrapText="1"/>
    </xf>
    <xf numFmtId="0" fontId="28" fillId="6" borderId="2" xfId="2" applyFont="1" applyFill="1" applyBorder="1" applyAlignment="1" applyProtection="1">
      <alignment horizontal="center" vertical="center" wrapText="1"/>
      <protection locked="0"/>
    </xf>
    <xf numFmtId="0" fontId="28" fillId="6" borderId="13" xfId="2" applyFont="1" applyFill="1" applyBorder="1" applyAlignment="1">
      <alignment horizontal="center" vertical="center" wrapText="1"/>
    </xf>
    <xf numFmtId="0" fontId="28" fillId="6" borderId="17" xfId="2" applyFont="1" applyFill="1" applyBorder="1" applyAlignment="1">
      <alignment horizontal="center" vertical="center" wrapText="1"/>
    </xf>
    <xf numFmtId="0" fontId="28" fillId="6" borderId="21" xfId="2" applyFont="1" applyFill="1" applyBorder="1" applyAlignment="1">
      <alignment horizontal="center" vertical="center" wrapText="1"/>
    </xf>
    <xf numFmtId="0" fontId="26" fillId="0" borderId="2" xfId="2" applyFont="1" applyBorder="1" applyAlignment="1" applyProtection="1">
      <alignment horizontal="center" vertical="center" wrapText="1"/>
      <protection locked="0"/>
    </xf>
    <xf numFmtId="0" fontId="28" fillId="6" borderId="14" xfId="2" applyFont="1" applyFill="1" applyBorder="1" applyAlignment="1" applyProtection="1">
      <alignment horizontal="center" vertical="center" wrapText="1"/>
      <protection locked="0"/>
    </xf>
    <xf numFmtId="0" fontId="26" fillId="0" borderId="3" xfId="2" applyFont="1" applyBorder="1" applyAlignment="1" applyProtection="1">
      <alignment horizontal="center" vertical="center" wrapText="1"/>
      <protection locked="0"/>
    </xf>
    <xf numFmtId="0" fontId="26" fillId="0" borderId="4" xfId="2" applyFont="1" applyBorder="1" applyAlignment="1" applyProtection="1">
      <alignment horizontal="center" vertical="center" wrapText="1"/>
      <protection locked="0"/>
    </xf>
    <xf numFmtId="0" fontId="26" fillId="0" borderId="5" xfId="2" applyFont="1" applyBorder="1" applyAlignment="1" applyProtection="1">
      <alignment horizontal="center" vertical="center" wrapText="1"/>
      <protection locked="0"/>
    </xf>
    <xf numFmtId="0" fontId="28" fillId="0" borderId="2" xfId="2" applyFont="1" applyBorder="1" applyAlignment="1" applyProtection="1">
      <alignment horizontal="center" vertical="center" wrapText="1"/>
      <protection locked="0"/>
    </xf>
    <xf numFmtId="0" fontId="26" fillId="0" borderId="2" xfId="2" applyFont="1" applyFill="1" applyBorder="1" applyAlignment="1" applyProtection="1">
      <alignment horizontal="left" vertical="center" wrapText="1"/>
      <protection locked="0"/>
    </xf>
    <xf numFmtId="0" fontId="26" fillId="0" borderId="3" xfId="2" applyFont="1" applyFill="1" applyBorder="1" applyAlignment="1" applyProtection="1">
      <alignment horizontal="center" vertical="center" wrapText="1"/>
      <protection locked="0"/>
    </xf>
    <xf numFmtId="0" fontId="26" fillId="0" borderId="5" xfId="2" applyFont="1" applyFill="1" applyBorder="1" applyAlignment="1" applyProtection="1">
      <alignment horizontal="center" vertical="center" wrapText="1"/>
      <protection locked="0"/>
    </xf>
    <xf numFmtId="0" fontId="26" fillId="0" borderId="2" xfId="2" applyFont="1" applyFill="1" applyBorder="1" applyAlignment="1" applyProtection="1">
      <alignment horizontal="center" vertical="center"/>
      <protection locked="0"/>
    </xf>
    <xf numFmtId="0" fontId="26" fillId="0" borderId="2" xfId="2" applyFont="1" applyFill="1" applyBorder="1" applyAlignment="1" applyProtection="1">
      <alignment horizontal="center" vertical="center" wrapText="1"/>
      <protection locked="0"/>
    </xf>
    <xf numFmtId="0" fontId="26" fillId="0" borderId="14" xfId="2" applyFont="1" applyFill="1" applyBorder="1" applyAlignment="1" applyProtection="1">
      <alignment horizontal="center" vertical="center" wrapText="1"/>
      <protection locked="0"/>
    </xf>
    <xf numFmtId="0" fontId="28" fillId="7" borderId="24" xfId="2" applyFont="1" applyFill="1" applyBorder="1" applyAlignment="1" applyProtection="1">
      <alignment horizontal="center" vertical="center" wrapText="1"/>
      <protection locked="0"/>
    </xf>
    <xf numFmtId="0" fontId="28" fillId="7" borderId="5" xfId="2" applyFont="1" applyFill="1" applyBorder="1" applyAlignment="1" applyProtection="1">
      <alignment horizontal="center" vertical="center" wrapText="1"/>
      <protection locked="0"/>
    </xf>
    <xf numFmtId="0" fontId="26" fillId="0" borderId="3" xfId="2" applyFont="1" applyFill="1" applyBorder="1" applyAlignment="1" applyProtection="1">
      <alignment horizontal="left" vertical="center" wrapText="1"/>
      <protection locked="0"/>
    </xf>
    <xf numFmtId="0" fontId="26" fillId="0" borderId="4" xfId="2" applyFont="1" applyFill="1" applyBorder="1" applyAlignment="1" applyProtection="1">
      <alignment horizontal="left" vertical="center" wrapText="1"/>
      <protection locked="0"/>
    </xf>
    <xf numFmtId="0" fontId="26" fillId="0" borderId="23" xfId="2" applyFont="1" applyFill="1" applyBorder="1" applyAlignment="1" applyProtection="1">
      <alignment horizontal="left" vertical="center" wrapText="1"/>
      <protection locked="0"/>
    </xf>
    <xf numFmtId="0" fontId="28" fillId="7" borderId="2" xfId="2" applyFont="1" applyFill="1" applyBorder="1" applyAlignment="1" applyProtection="1">
      <alignment horizontal="center" vertical="center" wrapText="1"/>
      <protection locked="0"/>
    </xf>
    <xf numFmtId="0" fontId="28" fillId="7" borderId="3" xfId="2" applyFont="1" applyFill="1" applyBorder="1" applyAlignment="1" applyProtection="1">
      <alignment horizontal="center" vertical="center" wrapText="1"/>
      <protection locked="0"/>
    </xf>
    <xf numFmtId="0" fontId="28" fillId="7" borderId="3" xfId="2" quotePrefix="1" applyFont="1" applyFill="1" applyBorder="1" applyAlignment="1" applyProtection="1">
      <alignment horizontal="center" vertical="center" wrapText="1"/>
      <protection locked="0"/>
    </xf>
    <xf numFmtId="0" fontId="28" fillId="7" borderId="4" xfId="2" quotePrefix="1" applyFont="1" applyFill="1" applyBorder="1" applyAlignment="1" applyProtection="1">
      <alignment horizontal="center" vertical="center" wrapText="1"/>
      <protection locked="0"/>
    </xf>
    <xf numFmtId="0" fontId="28" fillId="7" borderId="23" xfId="2" quotePrefix="1" applyFont="1" applyFill="1" applyBorder="1" applyAlignment="1" applyProtection="1">
      <alignment horizontal="center" vertical="center" wrapText="1"/>
      <protection locked="0"/>
    </xf>
    <xf numFmtId="0" fontId="26" fillId="0" borderId="42" xfId="0" applyFont="1" applyBorder="1" applyAlignment="1" applyProtection="1">
      <alignment horizontal="left" vertical="center" wrapText="1"/>
    </xf>
    <xf numFmtId="0" fontId="26" fillId="0" borderId="57" xfId="0" applyFont="1" applyBorder="1" applyAlignment="1" applyProtection="1">
      <alignment horizontal="left" vertical="center" wrapText="1"/>
    </xf>
    <xf numFmtId="9" fontId="26" fillId="0" borderId="6" xfId="0" applyNumberFormat="1" applyFont="1" applyFill="1" applyBorder="1" applyAlignment="1" applyProtection="1">
      <alignment horizontal="center" vertical="center" wrapText="1"/>
      <protection locked="0"/>
    </xf>
    <xf numFmtId="0" fontId="28" fillId="10" borderId="7" xfId="6" applyFont="1" applyFill="1" applyBorder="1" applyAlignment="1" applyProtection="1">
      <alignment horizontal="center" vertical="center" wrapText="1"/>
      <protection locked="0"/>
    </xf>
    <xf numFmtId="0" fontId="28" fillId="10" borderId="28" xfId="6" applyFont="1" applyFill="1" applyBorder="1" applyAlignment="1" applyProtection="1">
      <alignment horizontal="center" vertical="center" wrapText="1"/>
      <protection locked="0"/>
    </xf>
    <xf numFmtId="0" fontId="26" fillId="11" borderId="7" xfId="6" applyFont="1" applyFill="1" applyBorder="1" applyAlignment="1" applyProtection="1">
      <alignment horizontal="center" vertical="center" wrapText="1"/>
      <protection locked="0"/>
    </xf>
    <xf numFmtId="0" fontId="26" fillId="11" borderId="28" xfId="6" applyFont="1" applyFill="1" applyBorder="1" applyAlignment="1" applyProtection="1">
      <alignment horizontal="center" vertical="center" wrapText="1"/>
      <protection locked="0"/>
    </xf>
    <xf numFmtId="0" fontId="28" fillId="8" borderId="24" xfId="4" applyFont="1" applyFill="1" applyBorder="1" applyAlignment="1">
      <alignment horizontal="center" vertical="center"/>
    </xf>
    <xf numFmtId="0" fontId="28" fillId="8" borderId="4" xfId="4" applyFont="1" applyFill="1" applyBorder="1" applyAlignment="1">
      <alignment horizontal="center" vertical="center"/>
    </xf>
    <xf numFmtId="0" fontId="28" fillId="8" borderId="5" xfId="4" applyFont="1" applyFill="1" applyBorder="1" applyAlignment="1">
      <alignment horizontal="center" vertical="center"/>
    </xf>
    <xf numFmtId="0" fontId="28" fillId="8" borderId="3" xfId="4" applyFont="1" applyFill="1" applyBorder="1" applyAlignment="1">
      <alignment horizontal="center" vertical="center"/>
    </xf>
    <xf numFmtId="0" fontId="28" fillId="8" borderId="23" xfId="4" applyFont="1" applyFill="1" applyBorder="1" applyAlignment="1">
      <alignment horizontal="center" vertical="center"/>
    </xf>
    <xf numFmtId="9" fontId="26" fillId="0" borderId="15" xfId="4" applyNumberFormat="1" applyFont="1" applyBorder="1" applyAlignment="1">
      <alignment horizontal="center" vertical="center" wrapText="1"/>
    </xf>
    <xf numFmtId="0" fontId="26" fillId="0" borderId="0" xfId="4" applyFont="1" applyBorder="1" applyAlignment="1">
      <alignment horizontal="center" vertical="center"/>
    </xf>
    <xf numFmtId="0" fontId="26" fillId="0" borderId="18" xfId="4" applyFont="1" applyBorder="1" applyAlignment="1">
      <alignment horizontal="center" vertical="center"/>
    </xf>
    <xf numFmtId="0" fontId="26" fillId="0" borderId="19" xfId="4" applyFont="1" applyBorder="1" applyAlignment="1">
      <alignment horizontal="center" vertical="center"/>
    </xf>
    <xf numFmtId="9" fontId="26" fillId="0" borderId="13" xfId="4" applyNumberFormat="1" applyFont="1" applyFill="1" applyBorder="1" applyAlignment="1">
      <alignment horizontal="center" vertical="center" wrapText="1"/>
    </xf>
    <xf numFmtId="9" fontId="26" fillId="0" borderId="11" xfId="4" applyNumberFormat="1" applyFont="1" applyFill="1" applyBorder="1" applyAlignment="1">
      <alignment horizontal="center" vertical="center" wrapText="1"/>
    </xf>
    <xf numFmtId="9" fontId="26" fillId="0" borderId="25" xfId="4" applyNumberFormat="1" applyFont="1" applyFill="1" applyBorder="1" applyAlignment="1">
      <alignment horizontal="center" vertical="center" wrapText="1"/>
    </xf>
    <xf numFmtId="9" fontId="26" fillId="0" borderId="21" xfId="4" applyNumberFormat="1" applyFont="1" applyFill="1" applyBorder="1" applyAlignment="1">
      <alignment horizontal="center" vertical="center" wrapText="1"/>
    </xf>
    <xf numFmtId="9" fontId="26" fillId="0" borderId="19" xfId="4" applyNumberFormat="1" applyFont="1" applyFill="1" applyBorder="1" applyAlignment="1">
      <alignment horizontal="center" vertical="center" wrapText="1"/>
    </xf>
    <xf numFmtId="9" fontId="26" fillId="0" borderId="26" xfId="4" applyNumberFormat="1" applyFont="1" applyFill="1" applyBorder="1" applyAlignment="1">
      <alignment horizontal="center" vertical="center" wrapText="1"/>
    </xf>
    <xf numFmtId="0" fontId="28" fillId="9" borderId="7" xfId="0" applyFont="1" applyFill="1" applyBorder="1" applyAlignment="1" applyProtection="1">
      <alignment horizontal="center" vertical="center" wrapText="1"/>
      <protection locked="0"/>
    </xf>
    <xf numFmtId="0" fontId="28" fillId="9" borderId="28" xfId="0" applyFont="1" applyFill="1" applyBorder="1" applyAlignment="1" applyProtection="1">
      <alignment horizontal="center" vertical="center" wrapText="1"/>
      <protection locked="0"/>
    </xf>
    <xf numFmtId="9" fontId="26" fillId="0" borderId="44" xfId="0" applyNumberFormat="1" applyFont="1" applyFill="1" applyBorder="1" applyAlignment="1" applyProtection="1">
      <alignment horizontal="center" vertical="center" wrapText="1"/>
      <protection locked="0"/>
    </xf>
    <xf numFmtId="9" fontId="26" fillId="0" borderId="45" xfId="0" applyNumberFormat="1" applyFont="1" applyFill="1" applyBorder="1" applyAlignment="1" applyProtection="1">
      <alignment horizontal="center" vertical="center" wrapText="1"/>
      <protection locked="0"/>
    </xf>
    <xf numFmtId="0" fontId="26" fillId="0" borderId="60" xfId="0" applyFont="1" applyBorder="1" applyAlignment="1" applyProtection="1">
      <alignment horizontal="left" vertical="center" wrapText="1"/>
      <protection locked="0"/>
    </xf>
    <xf numFmtId="0" fontId="28" fillId="12" borderId="33" xfId="0" applyFont="1" applyFill="1" applyBorder="1" applyAlignment="1" applyProtection="1">
      <alignment horizontal="center" vertical="center" wrapText="1"/>
      <protection locked="0"/>
    </xf>
    <xf numFmtId="0" fontId="28" fillId="12" borderId="34" xfId="0" applyFont="1" applyFill="1" applyBorder="1" applyAlignment="1" applyProtection="1">
      <alignment horizontal="center" vertical="center" wrapText="1"/>
      <protection locked="0"/>
    </xf>
    <xf numFmtId="0" fontId="28" fillId="12" borderId="35" xfId="0" applyFont="1" applyFill="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26" fillId="0" borderId="37" xfId="0" applyFont="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39" xfId="0" applyFont="1" applyBorder="1" applyAlignment="1" applyProtection="1">
      <alignment horizontal="center" vertical="center" wrapText="1"/>
      <protection locked="0"/>
    </xf>
    <xf numFmtId="0" fontId="26" fillId="3" borderId="7" xfId="2" applyFont="1" applyFill="1" applyBorder="1" applyAlignment="1" applyProtection="1">
      <alignment horizontal="center" vertical="center" wrapText="1"/>
      <protection locked="0"/>
    </xf>
    <xf numFmtId="0" fontId="26" fillId="3" borderId="8" xfId="2" applyFont="1" applyFill="1" applyBorder="1" applyAlignment="1" applyProtection="1">
      <alignment horizontal="center" vertical="center" wrapText="1"/>
      <protection locked="0"/>
    </xf>
    <xf numFmtId="0" fontId="26" fillId="3" borderId="9" xfId="2" applyFont="1" applyFill="1" applyBorder="1" applyAlignment="1" applyProtection="1">
      <alignment horizontal="center" vertical="center" wrapText="1"/>
      <protection locked="0"/>
    </xf>
    <xf numFmtId="0" fontId="26" fillId="4" borderId="3" xfId="2" applyFont="1" applyFill="1" applyBorder="1" applyAlignment="1" applyProtection="1">
      <alignment horizontal="left" vertical="center" wrapText="1"/>
      <protection locked="0"/>
    </xf>
    <xf numFmtId="0" fontId="26" fillId="4" borderId="4" xfId="2" applyFont="1" applyFill="1" applyBorder="1" applyAlignment="1" applyProtection="1">
      <alignment horizontal="left" vertical="center" wrapText="1"/>
      <protection locked="0"/>
    </xf>
    <xf numFmtId="0" fontId="26" fillId="4" borderId="5" xfId="2" applyFont="1" applyFill="1" applyBorder="1" applyAlignment="1" applyProtection="1">
      <alignment horizontal="left" vertical="center" wrapText="1"/>
      <protection locked="0"/>
    </xf>
    <xf numFmtId="0" fontId="28" fillId="4" borderId="3" xfId="2" applyFont="1" applyFill="1" applyBorder="1" applyAlignment="1" applyProtection="1">
      <alignment horizontal="left" vertical="center" wrapText="1"/>
      <protection locked="0"/>
    </xf>
    <xf numFmtId="0" fontId="28" fillId="4" borderId="4" xfId="2" applyFont="1" applyFill="1" applyBorder="1" applyAlignment="1" applyProtection="1">
      <alignment horizontal="left" vertical="center" wrapText="1"/>
      <protection locked="0"/>
    </xf>
    <xf numFmtId="0" fontId="28" fillId="4" borderId="5" xfId="2" applyFont="1" applyFill="1" applyBorder="1" applyAlignment="1" applyProtection="1">
      <alignment horizontal="left" vertical="center" wrapText="1"/>
      <protection locked="0"/>
    </xf>
    <xf numFmtId="0" fontId="28" fillId="6" borderId="13" xfId="2" applyFont="1" applyFill="1" applyBorder="1" applyAlignment="1" applyProtection="1">
      <alignment horizontal="center" vertical="center" wrapText="1"/>
      <protection locked="0"/>
    </xf>
    <xf numFmtId="0" fontId="28" fillId="6" borderId="11" xfId="2" applyFont="1" applyFill="1" applyBorder="1" applyAlignment="1" applyProtection="1">
      <alignment horizontal="center" vertical="center" wrapText="1"/>
      <protection locked="0"/>
    </xf>
    <xf numFmtId="0" fontId="28" fillId="6" borderId="12" xfId="2" applyFont="1" applyFill="1" applyBorder="1" applyAlignment="1" applyProtection="1">
      <alignment horizontal="center" vertical="center" wrapText="1"/>
      <protection locked="0"/>
    </xf>
    <xf numFmtId="0" fontId="28" fillId="6" borderId="21" xfId="2" applyFont="1" applyFill="1" applyBorder="1" applyAlignment="1" applyProtection="1">
      <alignment horizontal="center" vertical="center" wrapText="1"/>
      <protection locked="0"/>
    </xf>
    <xf numFmtId="0" fontId="28" fillId="6" borderId="19" xfId="2" applyFont="1" applyFill="1" applyBorder="1" applyAlignment="1" applyProtection="1">
      <alignment horizontal="center" vertical="center" wrapText="1"/>
      <protection locked="0"/>
    </xf>
    <xf numFmtId="0" fontId="28" fillId="6" borderId="20" xfId="2" applyFont="1" applyFill="1" applyBorder="1" applyAlignment="1" applyProtection="1">
      <alignment horizontal="center" vertical="center" wrapText="1"/>
      <protection locked="0"/>
    </xf>
    <xf numFmtId="0" fontId="28" fillId="6" borderId="29" xfId="2" applyFont="1" applyFill="1" applyBorder="1" applyAlignment="1" applyProtection="1">
      <alignment horizontal="center" vertical="center" wrapText="1"/>
      <protection locked="0"/>
    </xf>
    <xf numFmtId="0" fontId="28" fillId="6" borderId="30" xfId="2" applyFont="1" applyFill="1" applyBorder="1" applyAlignment="1" applyProtection="1">
      <alignment horizontal="center" vertical="center" wrapText="1"/>
      <protection locked="0"/>
    </xf>
    <xf numFmtId="0" fontId="28" fillId="6" borderId="63" xfId="2" applyFont="1" applyFill="1" applyBorder="1" applyAlignment="1" applyProtection="1">
      <alignment horizontal="center" vertical="center" wrapText="1"/>
      <protection locked="0"/>
    </xf>
    <xf numFmtId="0" fontId="28" fillId="6" borderId="64" xfId="2" applyFont="1" applyFill="1" applyBorder="1" applyAlignment="1" applyProtection="1">
      <alignment horizontal="center" vertical="center" wrapText="1"/>
      <protection locked="0"/>
    </xf>
    <xf numFmtId="0" fontId="28" fillId="7" borderId="3" xfId="2" quotePrefix="1" applyFont="1" applyFill="1" applyBorder="1" applyAlignment="1" applyProtection="1">
      <alignment horizontal="justify" vertical="center" wrapText="1"/>
      <protection locked="0"/>
    </xf>
    <xf numFmtId="0" fontId="28" fillId="7" borderId="4" xfId="2" quotePrefix="1" applyFont="1" applyFill="1" applyBorder="1" applyAlignment="1" applyProtection="1">
      <alignment horizontal="justify" vertical="center" wrapText="1"/>
      <protection locked="0"/>
    </xf>
    <xf numFmtId="0" fontId="28" fillId="7" borderId="5" xfId="2" quotePrefix="1" applyFont="1" applyFill="1" applyBorder="1" applyAlignment="1" applyProtection="1">
      <alignment horizontal="justify" vertical="center" wrapText="1"/>
      <protection locked="0"/>
    </xf>
    <xf numFmtId="9" fontId="26" fillId="0" borderId="10" xfId="4" applyNumberFormat="1" applyFont="1" applyBorder="1" applyAlignment="1">
      <alignment horizontal="left" vertical="center" wrapText="1"/>
    </xf>
    <xf numFmtId="9" fontId="26" fillId="0" borderId="11" xfId="4" applyNumberFormat="1" applyFont="1" applyBorder="1" applyAlignment="1">
      <alignment horizontal="left" vertical="center" wrapText="1"/>
    </xf>
    <xf numFmtId="9" fontId="26" fillId="0" borderId="12" xfId="4" applyNumberFormat="1" applyFont="1" applyBorder="1" applyAlignment="1">
      <alignment horizontal="left" vertical="center" wrapText="1"/>
    </xf>
    <xf numFmtId="9" fontId="26" fillId="0" borderId="18" xfId="4" applyNumberFormat="1" applyFont="1" applyBorder="1" applyAlignment="1">
      <alignment horizontal="left" vertical="center" wrapText="1"/>
    </xf>
    <xf numFmtId="9" fontId="26" fillId="0" borderId="19" xfId="4" applyNumberFormat="1" applyFont="1" applyBorder="1" applyAlignment="1">
      <alignment horizontal="left" vertical="center" wrapText="1"/>
    </xf>
    <xf numFmtId="9" fontId="26" fillId="0" borderId="20" xfId="4" applyNumberFormat="1" applyFont="1" applyBorder="1" applyAlignment="1">
      <alignment horizontal="left" vertical="center" wrapText="1"/>
    </xf>
    <xf numFmtId="9" fontId="26" fillId="0" borderId="13" xfId="4" applyNumberFormat="1" applyFont="1" applyBorder="1" applyAlignment="1">
      <alignment horizontal="center" vertical="center" wrapText="1"/>
    </xf>
    <xf numFmtId="9" fontId="26" fillId="0" borderId="11" xfId="4" applyNumberFormat="1" applyFont="1" applyBorder="1" applyAlignment="1">
      <alignment horizontal="center" vertical="center" wrapText="1"/>
    </xf>
    <xf numFmtId="9" fontId="26" fillId="0" borderId="25" xfId="4" applyNumberFormat="1" applyFont="1" applyBorder="1" applyAlignment="1">
      <alignment horizontal="center" vertical="center" wrapText="1"/>
    </xf>
    <xf numFmtId="9" fontId="26" fillId="0" borderId="21" xfId="4" applyNumberFormat="1" applyFont="1" applyBorder="1" applyAlignment="1">
      <alignment horizontal="center" vertical="center" wrapText="1"/>
    </xf>
    <xf numFmtId="9" fontId="26" fillId="0" borderId="19" xfId="4" applyNumberFormat="1" applyFont="1" applyBorder="1" applyAlignment="1">
      <alignment horizontal="center" vertical="center" wrapText="1"/>
    </xf>
    <xf numFmtId="9" fontId="26" fillId="0" borderId="26" xfId="4" applyNumberFormat="1" applyFont="1" applyBorder="1" applyAlignment="1">
      <alignment horizontal="center" vertical="center" wrapText="1"/>
    </xf>
    <xf numFmtId="0" fontId="28" fillId="7" borderId="4" xfId="2" applyFont="1" applyFill="1" applyBorder="1" applyAlignment="1" applyProtection="1">
      <alignment horizontal="center" vertical="center" wrapText="1"/>
      <protection locked="0"/>
    </xf>
    <xf numFmtId="0" fontId="28" fillId="7" borderId="23" xfId="2" applyFont="1" applyFill="1" applyBorder="1" applyAlignment="1" applyProtection="1">
      <alignment horizontal="center" vertical="center" wrapText="1"/>
      <protection locked="0"/>
    </xf>
    <xf numFmtId="0" fontId="26" fillId="0" borderId="3" xfId="2" quotePrefix="1" applyFont="1" applyBorder="1" applyAlignment="1" applyProtection="1">
      <alignment horizontal="left" vertical="center" wrapText="1"/>
      <protection locked="0"/>
    </xf>
    <xf numFmtId="0" fontId="26" fillId="0" borderId="5" xfId="2" quotePrefix="1" applyFont="1" applyBorder="1" applyAlignment="1" applyProtection="1">
      <alignment horizontal="left" vertical="center" wrapText="1"/>
      <protection locked="0"/>
    </xf>
    <xf numFmtId="0" fontId="26" fillId="0" borderId="3" xfId="2" applyFont="1" applyBorder="1" applyAlignment="1" applyProtection="1">
      <alignment horizontal="center" vertical="center"/>
      <protection locked="0"/>
    </xf>
    <xf numFmtId="0" fontId="26" fillId="0" borderId="5" xfId="2" applyFont="1" applyBorder="1" applyAlignment="1" applyProtection="1">
      <alignment horizontal="center" vertical="center"/>
      <protection locked="0"/>
    </xf>
    <xf numFmtId="0" fontId="26" fillId="0" borderId="23" xfId="2" applyFont="1" applyBorder="1" applyAlignment="1" applyProtection="1">
      <alignment horizontal="center" vertical="center" wrapText="1"/>
      <protection locked="0"/>
    </xf>
    <xf numFmtId="0" fontId="26" fillId="0" borderId="3" xfId="2" applyFont="1" applyBorder="1" applyAlignment="1" applyProtection="1">
      <alignment horizontal="left" vertical="center" wrapText="1"/>
      <protection locked="0"/>
    </xf>
    <xf numFmtId="0" fontId="26" fillId="0" borderId="4" xfId="2" applyFont="1" applyBorder="1" applyAlignment="1" applyProtection="1">
      <alignment horizontal="left" vertical="center" wrapText="1"/>
      <protection locked="0"/>
    </xf>
    <xf numFmtId="0" fontId="26" fillId="0" borderId="23" xfId="2" applyFont="1" applyBorder="1" applyAlignment="1" applyProtection="1">
      <alignment horizontal="left" vertical="center" wrapText="1"/>
      <protection locked="0"/>
    </xf>
    <xf numFmtId="9" fontId="26" fillId="13" borderId="3" xfId="1" applyNumberFormat="1" applyFont="1" applyFill="1" applyBorder="1" applyAlignment="1" applyProtection="1">
      <alignment horizontal="center" vertical="center" wrapText="1"/>
      <protection locked="0"/>
    </xf>
    <xf numFmtId="9" fontId="26" fillId="13" borderId="5" xfId="1" applyNumberFormat="1" applyFont="1" applyFill="1" applyBorder="1" applyAlignment="1" applyProtection="1">
      <alignment horizontal="center" vertical="center" wrapText="1"/>
      <protection locked="0"/>
    </xf>
    <xf numFmtId="0" fontId="26" fillId="13" borderId="3" xfId="5" applyFont="1" applyFill="1" applyBorder="1" applyAlignment="1" applyProtection="1">
      <alignment horizontal="center" vertical="center" wrapText="1"/>
      <protection locked="0"/>
    </xf>
    <xf numFmtId="0" fontId="26" fillId="13" borderId="23" xfId="5" applyFont="1" applyFill="1" applyBorder="1" applyAlignment="1" applyProtection="1">
      <alignment horizontal="center" vertical="center" wrapText="1"/>
      <protection locked="0"/>
    </xf>
    <xf numFmtId="0" fontId="26" fillId="0" borderId="42" xfId="0" applyFont="1" applyBorder="1" applyAlignment="1" applyProtection="1">
      <alignment horizontal="left" vertical="center" wrapText="1"/>
      <protection locked="0"/>
    </xf>
    <xf numFmtId="0" fontId="26" fillId="0" borderId="57" xfId="0" applyFont="1" applyBorder="1" applyAlignment="1" applyProtection="1">
      <alignment horizontal="left" vertical="center" wrapText="1"/>
      <protection locked="0"/>
    </xf>
    <xf numFmtId="0" fontId="28" fillId="12" borderId="18" xfId="0" applyFont="1" applyFill="1" applyBorder="1" applyAlignment="1" applyProtection="1">
      <alignment horizontal="center" vertical="center" wrapText="1"/>
      <protection locked="0"/>
    </xf>
    <xf numFmtId="0" fontId="28" fillId="12" borderId="19" xfId="0" applyFont="1" applyFill="1" applyBorder="1" applyAlignment="1" applyProtection="1">
      <alignment horizontal="center" vertical="center" wrapText="1"/>
      <protection locked="0"/>
    </xf>
    <xf numFmtId="0" fontId="28" fillId="12" borderId="26" xfId="0" applyFont="1" applyFill="1" applyBorder="1" applyAlignment="1" applyProtection="1">
      <alignment horizontal="center" vertical="center" wrapText="1"/>
      <protection locked="0"/>
    </xf>
    <xf numFmtId="0" fontId="26" fillId="4" borderId="2" xfId="2" applyFont="1" applyFill="1" applyBorder="1" applyAlignment="1" applyProtection="1">
      <alignment horizontal="center" vertical="center" wrapText="1"/>
      <protection locked="0"/>
    </xf>
    <xf numFmtId="0" fontId="26" fillId="4" borderId="2" xfId="2" quotePrefix="1" applyFont="1" applyFill="1" applyBorder="1" applyAlignment="1" applyProtection="1">
      <alignment horizontal="center" vertical="center" wrapText="1"/>
      <protection locked="0"/>
    </xf>
    <xf numFmtId="0" fontId="28" fillId="6" borderId="22" xfId="2" applyFont="1" applyFill="1" applyBorder="1" applyAlignment="1">
      <alignment horizontal="center" vertical="center" wrapText="1"/>
    </xf>
    <xf numFmtId="0" fontId="28" fillId="6" borderId="2" xfId="2" applyFont="1" applyFill="1" applyBorder="1" applyAlignment="1">
      <alignment horizontal="center" vertical="center" wrapText="1"/>
    </xf>
    <xf numFmtId="0" fontId="26" fillId="0" borderId="11" xfId="4" applyFont="1" applyBorder="1" applyAlignment="1">
      <alignment horizontal="left" vertical="center"/>
    </xf>
    <xf numFmtId="0" fontId="26" fillId="0" borderId="12" xfId="4" applyFont="1" applyBorder="1" applyAlignment="1">
      <alignment horizontal="left" vertical="center"/>
    </xf>
    <xf numFmtId="0" fontId="26" fillId="0" borderId="18" xfId="4" applyFont="1" applyBorder="1" applyAlignment="1">
      <alignment horizontal="left" vertical="center"/>
    </xf>
    <xf numFmtId="0" fontId="26" fillId="0" borderId="19" xfId="4" applyFont="1" applyBorder="1" applyAlignment="1">
      <alignment horizontal="left" vertical="center"/>
    </xf>
    <xf numFmtId="0" fontId="26" fillId="0" borderId="20" xfId="4" applyFont="1" applyBorder="1" applyAlignment="1">
      <alignment horizontal="left" vertical="center"/>
    </xf>
    <xf numFmtId="0" fontId="26" fillId="0" borderId="2" xfId="2" quotePrefix="1" applyFont="1" applyBorder="1" applyAlignment="1" applyProtection="1">
      <alignment horizontal="left" vertical="center" wrapText="1"/>
      <protection locked="0"/>
    </xf>
    <xf numFmtId="0" fontId="26" fillId="0" borderId="2" xfId="2" applyFont="1" applyBorder="1" applyAlignment="1" applyProtection="1">
      <alignment horizontal="left" vertical="center" wrapText="1"/>
      <protection locked="0"/>
    </xf>
    <xf numFmtId="0" fontId="26" fillId="0" borderId="2" xfId="2" applyFont="1" applyBorder="1" applyAlignment="1" applyProtection="1">
      <alignment horizontal="center" vertical="center"/>
      <protection locked="0"/>
    </xf>
    <xf numFmtId="0" fontId="26" fillId="0" borderId="14" xfId="2" applyFont="1" applyBorder="1" applyAlignment="1" applyProtection="1">
      <alignment horizontal="center" vertical="center" wrapText="1"/>
      <protection locked="0"/>
    </xf>
    <xf numFmtId="9" fontId="26" fillId="13" borderId="21" xfId="1" applyFont="1" applyFill="1" applyBorder="1" applyAlignment="1" applyProtection="1">
      <alignment horizontal="center" vertical="center" wrapText="1"/>
      <protection locked="0"/>
    </xf>
    <xf numFmtId="9" fontId="26" fillId="13" borderId="20" xfId="1" applyFont="1" applyFill="1" applyBorder="1" applyAlignment="1" applyProtection="1">
      <alignment horizontal="center" vertical="center" wrapText="1"/>
      <protection locked="0"/>
    </xf>
    <xf numFmtId="0" fontId="26" fillId="13" borderId="5" xfId="5" applyFont="1" applyFill="1" applyBorder="1" applyAlignment="1" applyProtection="1">
      <alignment horizontal="center" vertical="center" wrapText="1"/>
      <protection locked="0"/>
    </xf>
    <xf numFmtId="0" fontId="26" fillId="3" borderId="8" xfId="2" quotePrefix="1" applyFont="1" applyFill="1" applyBorder="1" applyAlignment="1" applyProtection="1">
      <alignment horizontal="center" vertical="center" wrapText="1"/>
      <protection locked="0"/>
    </xf>
    <xf numFmtId="0" fontId="26" fillId="3" borderId="9" xfId="2" quotePrefix="1" applyFont="1" applyFill="1" applyBorder="1" applyAlignment="1" applyProtection="1">
      <alignment horizontal="center" vertical="center" wrapText="1"/>
      <protection locked="0"/>
    </xf>
    <xf numFmtId="9" fontId="26" fillId="0" borderId="17" xfId="4" applyNumberFormat="1"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21" xfId="4" applyFont="1" applyFill="1" applyBorder="1" applyAlignment="1">
      <alignment horizontal="center" vertical="center"/>
    </xf>
    <xf numFmtId="0" fontId="26" fillId="0" borderId="19" xfId="4" applyFont="1" applyFill="1" applyBorder="1" applyAlignment="1">
      <alignment horizontal="center" vertical="center"/>
    </xf>
    <xf numFmtId="9" fontId="26" fillId="0" borderId="12" xfId="4" applyNumberFormat="1" applyFont="1" applyBorder="1" applyAlignment="1">
      <alignment horizontal="center" vertical="center" wrapText="1"/>
    </xf>
    <xf numFmtId="9" fontId="26" fillId="0" borderId="20" xfId="4" applyNumberFormat="1" applyFont="1" applyBorder="1" applyAlignment="1">
      <alignment horizontal="center" vertical="center" wrapText="1"/>
    </xf>
    <xf numFmtId="0" fontId="26" fillId="0" borderId="3" xfId="2" quotePrefix="1" applyFont="1" applyFill="1" applyBorder="1" applyAlignment="1" applyProtection="1">
      <alignment horizontal="left" vertical="center" wrapText="1"/>
      <protection locked="0"/>
    </xf>
    <xf numFmtId="0" fontId="26" fillId="0" borderId="4" xfId="2" quotePrefix="1" applyFont="1" applyFill="1" applyBorder="1" applyAlignment="1" applyProtection="1">
      <alignment horizontal="left" vertical="center" wrapText="1"/>
      <protection locked="0"/>
    </xf>
    <xf numFmtId="0" fontId="26" fillId="0" borderId="5" xfId="2" quotePrefix="1" applyFont="1" applyFill="1" applyBorder="1" applyAlignment="1" applyProtection="1">
      <alignment horizontal="left" vertical="center" wrapText="1"/>
      <protection locked="0"/>
    </xf>
    <xf numFmtId="0" fontId="28" fillId="13" borderId="3" xfId="5" applyFont="1" applyFill="1" applyBorder="1" applyAlignment="1" applyProtection="1">
      <alignment horizontal="center" vertical="center" wrapText="1"/>
      <protection locked="0"/>
    </xf>
    <xf numFmtId="0" fontId="28" fillId="13" borderId="4" xfId="5" applyFont="1" applyFill="1" applyBorder="1" applyAlignment="1" applyProtection="1">
      <alignment horizontal="center" vertical="center" wrapText="1"/>
      <protection locked="0"/>
    </xf>
    <xf numFmtId="0" fontId="28" fillId="13" borderId="5" xfId="5" applyFont="1" applyFill="1" applyBorder="1" applyAlignment="1" applyProtection="1">
      <alignment horizontal="center" vertical="center" wrapText="1"/>
      <protection locked="0"/>
    </xf>
    <xf numFmtId="9" fontId="26" fillId="13" borderId="3" xfId="1" applyFont="1" applyFill="1" applyBorder="1" applyAlignment="1" applyProtection="1">
      <alignment horizontal="center" vertical="center" wrapText="1"/>
      <protection locked="0"/>
    </xf>
    <xf numFmtId="9" fontId="26" fillId="13" borderId="5" xfId="1"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6" fillId="0" borderId="44" xfId="0" applyFont="1" applyBorder="1" applyAlignment="1" applyProtection="1">
      <alignment horizontal="left" vertical="center" wrapText="1"/>
    </xf>
    <xf numFmtId="0" fontId="26" fillId="0" borderId="45" xfId="0" applyFont="1" applyBorder="1" applyAlignment="1" applyProtection="1">
      <alignment horizontal="left" vertical="center" wrapText="1"/>
    </xf>
    <xf numFmtId="0" fontId="26" fillId="0" borderId="6" xfId="0" applyFont="1" applyBorder="1" applyAlignment="1" applyProtection="1">
      <alignment horizontal="left" vertical="center" wrapText="1"/>
      <protection locked="0"/>
    </xf>
    <xf numFmtId="0" fontId="26" fillId="0" borderId="44" xfId="0" applyFont="1" applyBorder="1" applyAlignment="1" applyProtection="1">
      <alignment horizontal="left" vertical="center" wrapText="1"/>
      <protection locked="0"/>
    </xf>
    <xf numFmtId="0" fontId="26" fillId="0" borderId="45" xfId="0" applyFont="1" applyBorder="1" applyAlignment="1" applyProtection="1">
      <alignment horizontal="left" vertical="center" wrapText="1"/>
      <protection locked="0"/>
    </xf>
    <xf numFmtId="0" fontId="26" fillId="0" borderId="5" xfId="0" applyFont="1" applyBorder="1" applyAlignment="1" applyProtection="1">
      <alignment horizontal="center" vertical="center" wrapText="1"/>
      <protection locked="0"/>
    </xf>
    <xf numFmtId="0" fontId="28" fillId="12" borderId="40" xfId="0" applyFont="1" applyFill="1" applyBorder="1" applyAlignment="1" applyProtection="1">
      <alignment horizontal="center" vertical="center" wrapText="1"/>
      <protection locked="0"/>
    </xf>
    <xf numFmtId="0" fontId="26" fillId="4" borderId="4" xfId="2" quotePrefix="1" applyFont="1" applyFill="1" applyBorder="1" applyAlignment="1" applyProtection="1">
      <alignment horizontal="left" vertical="center" wrapText="1"/>
      <protection locked="0"/>
    </xf>
    <xf numFmtId="0" fontId="26" fillId="4" borderId="5" xfId="2" quotePrefix="1" applyFont="1" applyFill="1" applyBorder="1" applyAlignment="1" applyProtection="1">
      <alignment horizontal="left" vertical="center" wrapText="1"/>
      <protection locked="0"/>
    </xf>
    <xf numFmtId="0" fontId="21" fillId="23" borderId="2" xfId="2" applyFont="1" applyFill="1" applyBorder="1" applyAlignment="1" applyProtection="1">
      <alignment horizontal="center" vertical="center" wrapText="1"/>
      <protection locked="0"/>
    </xf>
    <xf numFmtId="0" fontId="21" fillId="23" borderId="2" xfId="2" quotePrefix="1" applyFont="1" applyFill="1" applyBorder="1" applyAlignment="1" applyProtection="1">
      <alignment horizontal="center" vertical="center" wrapText="1"/>
      <protection locked="0"/>
    </xf>
    <xf numFmtId="0" fontId="32" fillId="23" borderId="2" xfId="2" applyFont="1" applyFill="1" applyBorder="1" applyAlignment="1" applyProtection="1">
      <alignment horizontal="left" vertical="center" wrapText="1"/>
      <protection locked="0"/>
    </xf>
    <xf numFmtId="0" fontId="32" fillId="24" borderId="2" xfId="2" applyFont="1" applyFill="1" applyBorder="1" applyAlignment="1">
      <alignment horizontal="center" vertical="center" wrapText="1"/>
    </xf>
    <xf numFmtId="0" fontId="32" fillId="24" borderId="2" xfId="2" applyFont="1" applyFill="1" applyBorder="1" applyAlignment="1" applyProtection="1">
      <alignment horizontal="center" vertical="center" wrapText="1"/>
      <protection locked="0"/>
    </xf>
    <xf numFmtId="0" fontId="32" fillId="24" borderId="13" xfId="2" applyFont="1" applyFill="1" applyBorder="1" applyAlignment="1">
      <alignment horizontal="center" vertical="center" wrapText="1"/>
    </xf>
    <xf numFmtId="0" fontId="32" fillId="24" borderId="12" xfId="2" applyFont="1" applyFill="1" applyBorder="1" applyAlignment="1">
      <alignment horizontal="center" vertical="center" wrapText="1"/>
    </xf>
    <xf numFmtId="0" fontId="32" fillId="24" borderId="17" xfId="2" applyFont="1" applyFill="1" applyBorder="1" applyAlignment="1">
      <alignment horizontal="center" vertical="center" wrapText="1"/>
    </xf>
    <xf numFmtId="0" fontId="32" fillId="24" borderId="16" xfId="2" applyFont="1" applyFill="1" applyBorder="1" applyAlignment="1">
      <alignment horizontal="center" vertical="center" wrapText="1"/>
    </xf>
    <xf numFmtId="0" fontId="32" fillId="24" borderId="21" xfId="2" applyFont="1" applyFill="1" applyBorder="1" applyAlignment="1">
      <alignment horizontal="center" vertical="center" wrapText="1"/>
    </xf>
    <xf numFmtId="0" fontId="32" fillId="24" borderId="20" xfId="2" applyFont="1" applyFill="1" applyBorder="1" applyAlignment="1">
      <alignment horizontal="center" vertical="center" wrapText="1"/>
    </xf>
    <xf numFmtId="0" fontId="21" fillId="0" borderId="2" xfId="326" applyFont="1" applyBorder="1" applyAlignment="1" applyProtection="1">
      <alignment horizontal="center" vertical="center" wrapText="1"/>
      <protection locked="0"/>
    </xf>
    <xf numFmtId="0" fontId="32" fillId="0" borderId="2" xfId="2" applyFont="1" applyBorder="1" applyAlignment="1" applyProtection="1">
      <alignment horizontal="center" vertical="center" wrapText="1"/>
      <protection locked="0"/>
    </xf>
    <xf numFmtId="0" fontId="32" fillId="24" borderId="3" xfId="2" applyFont="1" applyFill="1" applyBorder="1" applyAlignment="1" applyProtection="1">
      <alignment horizontal="center" vertical="center" wrapText="1"/>
      <protection locked="0"/>
    </xf>
    <xf numFmtId="0" fontId="32" fillId="24" borderId="5" xfId="2" applyFont="1" applyFill="1" applyBorder="1" applyAlignment="1" applyProtection="1">
      <alignment horizontal="center" vertical="center" wrapText="1"/>
      <protection locked="0"/>
    </xf>
    <xf numFmtId="0" fontId="21" fillId="13" borderId="3" xfId="2" applyFont="1" applyFill="1" applyBorder="1" applyAlignment="1" applyProtection="1">
      <alignment horizontal="left" vertical="center" wrapText="1"/>
      <protection locked="0"/>
    </xf>
    <xf numFmtId="0" fontId="21" fillId="13" borderId="4" xfId="2" applyFont="1" applyFill="1" applyBorder="1" applyAlignment="1" applyProtection="1">
      <alignment horizontal="left" vertical="center" wrapText="1"/>
      <protection locked="0"/>
    </xf>
    <xf numFmtId="0" fontId="21" fillId="13" borderId="5" xfId="2" applyFont="1" applyFill="1" applyBorder="1" applyAlignment="1" applyProtection="1">
      <alignment horizontal="left" vertical="center" wrapText="1"/>
      <protection locked="0"/>
    </xf>
    <xf numFmtId="0" fontId="32" fillId="24" borderId="3" xfId="2" quotePrefix="1" applyFont="1" applyFill="1" applyBorder="1" applyAlignment="1" applyProtection="1">
      <alignment horizontal="left" vertical="center" wrapText="1"/>
      <protection locked="0"/>
    </xf>
    <xf numFmtId="0" fontId="32" fillId="24" borderId="4" xfId="2" quotePrefix="1" applyFont="1" applyFill="1" applyBorder="1" applyAlignment="1" applyProtection="1">
      <alignment horizontal="left" vertical="center" wrapText="1"/>
      <protection locked="0"/>
    </xf>
    <xf numFmtId="0" fontId="32" fillId="24" borderId="5" xfId="2" quotePrefix="1" applyFont="1" applyFill="1" applyBorder="1" applyAlignment="1" applyProtection="1">
      <alignment horizontal="left" vertical="center" wrapText="1"/>
      <protection locked="0"/>
    </xf>
    <xf numFmtId="0" fontId="32" fillId="8" borderId="3" xfId="4" applyFont="1" applyFill="1" applyBorder="1" applyAlignment="1">
      <alignment horizontal="center" vertical="center"/>
    </xf>
    <xf numFmtId="0" fontId="32" fillId="8" borderId="4" xfId="4" applyFont="1" applyFill="1" applyBorder="1" applyAlignment="1">
      <alignment horizontal="center" vertical="center"/>
    </xf>
    <xf numFmtId="0" fontId="32" fillId="8" borderId="5" xfId="4" applyFont="1" applyFill="1" applyBorder="1" applyAlignment="1">
      <alignment horizontal="center" vertical="center"/>
    </xf>
    <xf numFmtId="0" fontId="32" fillId="24" borderId="3" xfId="2" quotePrefix="1" applyFont="1" applyFill="1" applyBorder="1" applyAlignment="1" applyProtection="1">
      <alignment horizontal="justify" vertical="center" wrapText="1"/>
      <protection locked="0"/>
    </xf>
    <xf numFmtId="0" fontId="32" fillId="24" borderId="4" xfId="2" quotePrefix="1" applyFont="1" applyFill="1" applyBorder="1" applyAlignment="1" applyProtection="1">
      <alignment horizontal="justify" vertical="center" wrapText="1"/>
      <protection locked="0"/>
    </xf>
    <xf numFmtId="0" fontId="32" fillId="24" borderId="5" xfId="2" quotePrefix="1" applyFont="1" applyFill="1" applyBorder="1" applyAlignment="1" applyProtection="1">
      <alignment horizontal="justify" vertical="center" wrapText="1"/>
      <protection locked="0"/>
    </xf>
    <xf numFmtId="0" fontId="21" fillId="13" borderId="3" xfId="327" quotePrefix="1" applyFont="1" applyFill="1" applyBorder="1" applyAlignment="1" applyProtection="1">
      <alignment horizontal="left" vertical="center" wrapText="1"/>
      <protection locked="0"/>
    </xf>
    <xf numFmtId="0" fontId="21" fillId="13" borderId="5" xfId="327" applyFont="1" applyFill="1" applyBorder="1" applyAlignment="1" applyProtection="1">
      <alignment horizontal="left" vertical="center" wrapText="1"/>
      <protection locked="0"/>
    </xf>
    <xf numFmtId="0" fontId="21" fillId="13" borderId="3" xfId="0" applyFont="1" applyFill="1" applyBorder="1" applyAlignment="1" applyProtection="1">
      <alignment horizontal="center" vertical="center"/>
      <protection locked="0"/>
    </xf>
    <xf numFmtId="0" fontId="21" fillId="13" borderId="5"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wrapText="1"/>
      <protection locked="0"/>
    </xf>
    <xf numFmtId="0" fontId="32" fillId="24" borderId="4" xfId="2" applyFont="1" applyFill="1" applyBorder="1" applyAlignment="1" applyProtection="1">
      <alignment horizontal="center" vertical="center" wrapText="1"/>
      <protection locked="0"/>
    </xf>
    <xf numFmtId="0" fontId="32" fillId="25" borderId="2" xfId="5" applyFont="1" applyFill="1" applyBorder="1" applyAlignment="1" applyProtection="1">
      <alignment horizontal="center" vertical="center" wrapText="1"/>
      <protection locked="0"/>
    </xf>
    <xf numFmtId="0" fontId="32" fillId="5" borderId="2" xfId="5" applyFont="1" applyFill="1" applyBorder="1" applyAlignment="1" applyProtection="1">
      <alignment horizontal="center" vertical="center" wrapText="1"/>
      <protection locked="0"/>
    </xf>
    <xf numFmtId="9" fontId="21" fillId="0" borderId="13" xfId="4" applyNumberFormat="1" applyFont="1" applyBorder="1" applyAlignment="1">
      <alignment horizontal="center" vertical="center" wrapText="1"/>
    </xf>
    <xf numFmtId="9" fontId="21" fillId="0" borderId="11" xfId="4" applyNumberFormat="1" applyFont="1" applyBorder="1" applyAlignment="1">
      <alignment horizontal="center" vertical="center" wrapText="1"/>
    </xf>
    <xf numFmtId="9" fontId="21" fillId="0" borderId="12" xfId="4" applyNumberFormat="1" applyFont="1" applyBorder="1" applyAlignment="1">
      <alignment horizontal="center" vertical="center" wrapText="1"/>
    </xf>
    <xf numFmtId="9" fontId="21" fillId="0" borderId="21" xfId="4" applyNumberFormat="1" applyFont="1" applyBorder="1" applyAlignment="1">
      <alignment horizontal="center" vertical="center" wrapText="1"/>
    </xf>
    <xf numFmtId="9" fontId="21" fillId="0" borderId="19" xfId="4" applyNumberFormat="1" applyFont="1" applyBorder="1" applyAlignment="1">
      <alignment horizontal="center" vertical="center" wrapText="1"/>
    </xf>
    <xf numFmtId="9" fontId="21" fillId="0" borderId="20" xfId="4" applyNumberFormat="1" applyFont="1" applyBorder="1" applyAlignment="1">
      <alignment horizontal="center" vertical="center" wrapText="1"/>
    </xf>
    <xf numFmtId="0" fontId="21" fillId="0" borderId="2" xfId="4" applyFont="1" applyBorder="1" applyAlignment="1">
      <alignment horizontal="center" vertical="center"/>
    </xf>
    <xf numFmtId="0" fontId="21" fillId="0" borderId="13" xfId="4" applyFont="1" applyBorder="1" applyAlignment="1">
      <alignment horizontal="center" vertical="center"/>
    </xf>
    <xf numFmtId="0" fontId="32" fillId="0" borderId="11" xfId="4" applyFont="1" applyBorder="1" applyAlignment="1">
      <alignment horizontal="center" vertical="center"/>
    </xf>
    <xf numFmtId="0" fontId="32" fillId="0" borderId="12" xfId="4" applyFont="1" applyBorder="1" applyAlignment="1">
      <alignment horizontal="center" vertical="center"/>
    </xf>
    <xf numFmtId="0" fontId="32" fillId="0" borderId="21" xfId="4" applyFont="1" applyBorder="1" applyAlignment="1">
      <alignment horizontal="center" vertical="center"/>
    </xf>
    <xf numFmtId="0" fontId="32" fillId="0" borderId="19" xfId="4" applyFont="1" applyBorder="1" applyAlignment="1">
      <alignment horizontal="center" vertical="center"/>
    </xf>
    <xf numFmtId="0" fontId="32" fillId="0" borderId="20" xfId="4" applyFont="1" applyBorder="1" applyAlignment="1">
      <alignment horizontal="center" vertical="center"/>
    </xf>
    <xf numFmtId="0" fontId="30" fillId="4" borderId="2" xfId="2" applyFont="1" applyFill="1" applyBorder="1" applyAlignment="1" applyProtection="1">
      <alignment vertical="center" wrapText="1"/>
      <protection locked="0"/>
    </xf>
    <xf numFmtId="9" fontId="30" fillId="10" borderId="7" xfId="1" applyFont="1" applyFill="1" applyBorder="1" applyAlignment="1" applyProtection="1">
      <alignment horizontal="center" vertical="center" wrapText="1"/>
      <protection locked="0"/>
    </xf>
    <xf numFmtId="9" fontId="30" fillId="10" borderId="28" xfId="1" applyFont="1" applyFill="1" applyBorder="1" applyAlignment="1" applyProtection="1">
      <alignment horizontal="center" vertical="center" wrapText="1"/>
      <protection locked="0"/>
    </xf>
    <xf numFmtId="9" fontId="33" fillId="11" borderId="7" xfId="1" applyFont="1" applyFill="1" applyBorder="1" applyAlignment="1" applyProtection="1">
      <alignment horizontal="center" vertical="center" wrapText="1"/>
      <protection locked="0"/>
    </xf>
    <xf numFmtId="9" fontId="33" fillId="11" borderId="28" xfId="1" applyFont="1" applyFill="1" applyBorder="1" applyAlignment="1" applyProtection="1">
      <alignment horizontal="center" vertical="center" wrapText="1"/>
      <protection locked="0"/>
    </xf>
    <xf numFmtId="0" fontId="4" fillId="10" borderId="69" xfId="6" applyFont="1" applyFill="1" applyBorder="1" applyAlignment="1" applyProtection="1">
      <alignment horizontal="center" vertical="center" wrapText="1"/>
      <protection locked="0"/>
    </xf>
    <xf numFmtId="0" fontId="4" fillId="10" borderId="70" xfId="6" applyFont="1" applyFill="1" applyBorder="1" applyAlignment="1" applyProtection="1">
      <alignment horizontal="center" vertical="center" wrapText="1"/>
      <protection locked="0"/>
    </xf>
    <xf numFmtId="175" fontId="3" fillId="0" borderId="6" xfId="0" applyNumberFormat="1" applyFont="1" applyFill="1" applyBorder="1" applyAlignment="1" applyProtection="1">
      <alignment horizontal="center" vertical="center" wrapText="1"/>
      <protection locked="0"/>
    </xf>
    <xf numFmtId="0" fontId="10" fillId="0" borderId="2" xfId="2" applyFont="1" applyFill="1" applyBorder="1" applyAlignment="1" applyProtection="1">
      <alignment horizontal="left" vertical="center" wrapText="1"/>
      <protection locked="0"/>
    </xf>
    <xf numFmtId="0" fontId="4" fillId="4" borderId="3" xfId="2" applyFont="1" applyFill="1" applyBorder="1" applyAlignment="1" applyProtection="1">
      <alignment horizontal="left" vertical="center" wrapText="1"/>
      <protection locked="0"/>
    </xf>
    <xf numFmtId="0" fontId="7" fillId="4" borderId="4" xfId="2" quotePrefix="1" applyFont="1" applyFill="1" applyBorder="1" applyAlignment="1" applyProtection="1">
      <alignment horizontal="left" vertical="center" wrapText="1"/>
      <protection locked="0"/>
    </xf>
    <xf numFmtId="0" fontId="7" fillId="4" borderId="5" xfId="2" quotePrefix="1" applyFont="1" applyFill="1" applyBorder="1" applyAlignment="1" applyProtection="1">
      <alignment horizontal="left" vertical="center" wrapText="1"/>
      <protection locked="0"/>
    </xf>
    <xf numFmtId="4" fontId="4" fillId="0" borderId="3" xfId="2" applyNumberFormat="1" applyFont="1" applyFill="1" applyBorder="1" applyAlignment="1" applyProtection="1">
      <alignment horizontal="center"/>
      <protection locked="0"/>
    </xf>
    <xf numFmtId="0" fontId="4" fillId="0" borderId="4" xfId="2" applyFont="1" applyFill="1" applyBorder="1" applyAlignment="1" applyProtection="1">
      <alignment horizontal="center"/>
      <protection locked="0"/>
    </xf>
    <xf numFmtId="0" fontId="4" fillId="0" borderId="5" xfId="2" applyFont="1" applyFill="1" applyBorder="1" applyAlignment="1" applyProtection="1">
      <alignment horizontal="center"/>
      <protection locked="0"/>
    </xf>
    <xf numFmtId="0" fontId="2" fillId="0" borderId="2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9" fontId="3" fillId="0" borderId="2" xfId="0" applyNumberFormat="1" applyFont="1" applyBorder="1" applyAlignment="1" applyProtection="1">
      <alignment horizontal="center" vertical="center" wrapText="1"/>
      <protection locked="0"/>
    </xf>
    <xf numFmtId="9" fontId="3" fillId="11" borderId="7" xfId="6" applyNumberFormat="1" applyFont="1" applyFill="1" applyBorder="1" applyAlignment="1" applyProtection="1">
      <alignment horizontal="center" vertical="center" wrapText="1"/>
      <protection locked="0"/>
    </xf>
    <xf numFmtId="9" fontId="3" fillId="0" borderId="29" xfId="0" applyNumberFormat="1" applyFont="1" applyBorder="1" applyAlignment="1" applyProtection="1">
      <alignment horizontal="center" vertical="center" wrapText="1"/>
      <protection locked="0"/>
    </xf>
    <xf numFmtId="9" fontId="3" fillId="0" borderId="30" xfId="0" applyNumberFormat="1" applyFont="1" applyBorder="1" applyAlignment="1" applyProtection="1">
      <alignment horizontal="center" vertical="center" wrapText="1"/>
      <protection locked="0"/>
    </xf>
    <xf numFmtId="9" fontId="3" fillId="0" borderId="31" xfId="0" applyNumberFormat="1" applyFont="1" applyBorder="1" applyAlignment="1" applyProtection="1">
      <alignment horizontal="center" vertical="center" wrapText="1"/>
      <protection locked="0"/>
    </xf>
    <xf numFmtId="9" fontId="3" fillId="0" borderId="32" xfId="0" applyNumberFormat="1" applyFont="1" applyBorder="1" applyAlignment="1" applyProtection="1">
      <alignment horizontal="center" vertical="center" wrapText="1"/>
      <protection locked="0"/>
    </xf>
    <xf numFmtId="9" fontId="4" fillId="10" borderId="28" xfId="6" applyNumberFormat="1" applyFont="1" applyFill="1" applyBorder="1" applyAlignment="1" applyProtection="1">
      <alignment horizontal="center" vertical="center" wrapText="1"/>
      <protection locked="0"/>
    </xf>
    <xf numFmtId="9" fontId="3" fillId="11" borderId="28" xfId="6" applyNumberFormat="1" applyFont="1" applyFill="1" applyBorder="1" applyAlignment="1" applyProtection="1">
      <alignment horizontal="center" vertical="center" wrapText="1"/>
      <protection locked="0"/>
    </xf>
    <xf numFmtId="9" fontId="3" fillId="0" borderId="31" xfId="5" applyNumberFormat="1" applyFont="1" applyFill="1" applyBorder="1" applyAlignment="1" applyProtection="1">
      <alignment horizontal="center" vertical="center" wrapText="1"/>
      <protection locked="0"/>
    </xf>
    <xf numFmtId="9" fontId="3" fillId="0" borderId="32" xfId="5" applyNumberFormat="1" applyFont="1" applyFill="1" applyBorder="1" applyAlignment="1" applyProtection="1">
      <alignment horizontal="center" vertical="center" wrapText="1"/>
      <protection locked="0"/>
    </xf>
    <xf numFmtId="9" fontId="3" fillId="0" borderId="29" xfId="0" applyNumberFormat="1" applyFont="1" applyFill="1" applyBorder="1" applyAlignment="1" applyProtection="1">
      <alignment horizontal="center" vertical="center" wrapText="1"/>
      <protection locked="0"/>
    </xf>
    <xf numFmtId="9" fontId="3" fillId="0" borderId="30" xfId="0" applyNumberFormat="1" applyFont="1" applyFill="1" applyBorder="1" applyAlignment="1" applyProtection="1">
      <alignment horizontal="center" vertical="center" wrapText="1"/>
      <protection locked="0"/>
    </xf>
    <xf numFmtId="0" fontId="2" fillId="0" borderId="41" xfId="0" applyFont="1" applyFill="1" applyBorder="1" applyAlignment="1" applyProtection="1">
      <alignment horizontal="left" vertical="center" wrapText="1"/>
      <protection locked="0"/>
    </xf>
    <xf numFmtId="9" fontId="3" fillId="0" borderId="15" xfId="4" applyNumberFormat="1" applyFont="1" applyBorder="1" applyAlignment="1">
      <alignment vertical="center" wrapText="1"/>
    </xf>
    <xf numFmtId="0" fontId="3" fillId="0" borderId="0" xfId="4" applyFont="1" applyBorder="1" applyAlignment="1">
      <alignment vertical="center"/>
    </xf>
    <xf numFmtId="0" fontId="3" fillId="0" borderId="18" xfId="4" applyFont="1" applyBorder="1" applyAlignment="1">
      <alignment vertical="center"/>
    </xf>
    <xf numFmtId="0" fontId="3" fillId="0" borderId="19" xfId="4" applyFont="1" applyBorder="1" applyAlignment="1">
      <alignment vertical="center"/>
    </xf>
    <xf numFmtId="9" fontId="3" fillId="0" borderId="13" xfId="4" applyNumberFormat="1" applyFont="1" applyFill="1" applyBorder="1" applyAlignment="1">
      <alignment vertical="center" wrapText="1"/>
    </xf>
    <xf numFmtId="9" fontId="3" fillId="0" borderId="11" xfId="4" applyNumberFormat="1" applyFont="1" applyFill="1" applyBorder="1" applyAlignment="1">
      <alignment vertical="center" wrapText="1"/>
    </xf>
    <xf numFmtId="9" fontId="3" fillId="0" borderId="25" xfId="4" applyNumberFormat="1" applyFont="1" applyFill="1" applyBorder="1" applyAlignment="1">
      <alignment vertical="center" wrapText="1"/>
    </xf>
    <xf numFmtId="9" fontId="3" fillId="0" borderId="21" xfId="4" applyNumberFormat="1" applyFont="1" applyFill="1" applyBorder="1" applyAlignment="1">
      <alignment vertical="center" wrapText="1"/>
    </xf>
    <xf numFmtId="9" fontId="3" fillId="0" borderId="19" xfId="4" applyNumberFormat="1" applyFont="1" applyFill="1" applyBorder="1" applyAlignment="1">
      <alignment vertical="center" wrapText="1"/>
    </xf>
    <xf numFmtId="9" fontId="3" fillId="0" borderId="26" xfId="4" applyNumberFormat="1" applyFont="1" applyFill="1" applyBorder="1" applyAlignment="1">
      <alignment vertical="center" wrapText="1"/>
    </xf>
    <xf numFmtId="0" fontId="2" fillId="0" borderId="2" xfId="2" applyFont="1" applyBorder="1" applyAlignment="1" applyProtection="1">
      <alignment vertical="center" wrapText="1"/>
      <protection locked="0"/>
    </xf>
    <xf numFmtId="0" fontId="9" fillId="0" borderId="2" xfId="2" applyFont="1" applyBorder="1" applyAlignment="1" applyProtection="1">
      <alignment vertical="center" wrapText="1"/>
      <protection locked="0"/>
    </xf>
    <xf numFmtId="0" fontId="3" fillId="0" borderId="3" xfId="2" applyFont="1" applyFill="1" applyBorder="1" applyAlignment="1" applyProtection="1">
      <protection locked="0"/>
    </xf>
    <xf numFmtId="0" fontId="3" fillId="0" borderId="4" xfId="2" applyFont="1" applyFill="1" applyBorder="1" applyAlignment="1" applyProtection="1">
      <protection locked="0"/>
    </xf>
    <xf numFmtId="0" fontId="3" fillId="0" borderId="5" xfId="2" applyFont="1" applyFill="1" applyBorder="1" applyAlignment="1" applyProtection="1">
      <protection locked="0"/>
    </xf>
    <xf numFmtId="164" fontId="3" fillId="0" borderId="3" xfId="2" applyNumberFormat="1" applyFont="1" applyFill="1" applyBorder="1" applyAlignment="1" applyProtection="1">
      <alignment horizontal="left"/>
      <protection locked="0"/>
    </xf>
    <xf numFmtId="164" fontId="3" fillId="0" borderId="4" xfId="2" applyNumberFormat="1" applyFont="1" applyFill="1" applyBorder="1" applyAlignment="1" applyProtection="1">
      <alignment horizontal="left"/>
      <protection locked="0"/>
    </xf>
    <xf numFmtId="164" fontId="3" fillId="0" borderId="5" xfId="2" applyNumberFormat="1" applyFont="1" applyFill="1" applyBorder="1" applyAlignment="1" applyProtection="1">
      <alignment horizontal="left"/>
      <protection locked="0"/>
    </xf>
    <xf numFmtId="0" fontId="7" fillId="22" borderId="2" xfId="2" applyFont="1" applyFill="1" applyBorder="1" applyAlignment="1" applyProtection="1">
      <alignment horizontal="center" vertical="center" wrapText="1"/>
      <protection locked="0"/>
    </xf>
    <xf numFmtId="0" fontId="7" fillId="22" borderId="2" xfId="2" quotePrefix="1" applyFont="1" applyFill="1" applyBorder="1" applyAlignment="1" applyProtection="1">
      <alignment horizontal="center" vertical="center" wrapText="1"/>
      <protection locked="0"/>
    </xf>
    <xf numFmtId="8" fontId="3" fillId="0" borderId="3" xfId="2" applyNumberFormat="1" applyFont="1" applyFill="1" applyBorder="1" applyAlignment="1" applyProtection="1">
      <alignment horizontal="left"/>
      <protection locked="0"/>
    </xf>
    <xf numFmtId="0" fontId="3" fillId="0" borderId="4" xfId="2" applyFont="1" applyFill="1" applyBorder="1" applyAlignment="1" applyProtection="1">
      <alignment horizontal="left"/>
      <protection locked="0"/>
    </xf>
    <xf numFmtId="0" fontId="3" fillId="0" borderId="5" xfId="2" applyFont="1" applyFill="1" applyBorder="1" applyAlignment="1" applyProtection="1">
      <alignment horizontal="left"/>
      <protection locked="0"/>
    </xf>
    <xf numFmtId="0" fontId="7" fillId="29" borderId="7" xfId="2" applyFont="1" applyFill="1" applyBorder="1" applyAlignment="1" applyProtection="1">
      <alignment horizontal="left" vertical="center" wrapText="1"/>
      <protection locked="0"/>
    </xf>
    <xf numFmtId="0" fontId="4" fillId="29" borderId="8" xfId="2" quotePrefix="1" applyFont="1" applyFill="1" applyBorder="1" applyAlignment="1" applyProtection="1">
      <alignment horizontal="left" vertical="center" wrapText="1"/>
      <protection locked="0"/>
    </xf>
    <xf numFmtId="0" fontId="4" fillId="29" borderId="9" xfId="2" quotePrefix="1" applyFont="1" applyFill="1" applyBorder="1" applyAlignment="1" applyProtection="1">
      <alignment horizontal="left" vertical="center" wrapText="1"/>
      <protection locked="0"/>
    </xf>
    <xf numFmtId="0" fontId="7" fillId="4" borderId="2" xfId="2" applyFont="1" applyFill="1" applyBorder="1" applyAlignment="1" applyProtection="1">
      <alignment horizontal="left" vertical="center" wrapText="1"/>
      <protection locked="0"/>
    </xf>
    <xf numFmtId="0" fontId="7" fillId="4" borderId="2" xfId="2" quotePrefix="1" applyFont="1" applyFill="1" applyBorder="1" applyAlignment="1" applyProtection="1">
      <alignment horizontal="left" vertical="center" wrapText="1"/>
      <protection locked="0"/>
    </xf>
    <xf numFmtId="0" fontId="3" fillId="0" borderId="3" xfId="2" applyFont="1" applyFill="1" applyBorder="1" applyAlignment="1" applyProtection="1">
      <alignment horizontal="left"/>
      <protection locked="0"/>
    </xf>
    <xf numFmtId="0" fontId="7" fillId="3" borderId="7" xfId="2" applyFont="1" applyFill="1" applyBorder="1" applyAlignment="1" applyProtection="1">
      <alignment horizontal="left" vertical="center" wrapText="1"/>
      <protection locked="0"/>
    </xf>
    <xf numFmtId="9" fontId="4" fillId="10" borderId="7" xfId="1" applyFont="1" applyFill="1" applyBorder="1" applyAlignment="1" applyProtection="1">
      <alignment horizontal="center" vertical="center" wrapText="1"/>
      <protection locked="0"/>
    </xf>
    <xf numFmtId="9" fontId="4" fillId="10" borderId="28" xfId="1" applyFont="1" applyFill="1" applyBorder="1" applyAlignment="1" applyProtection="1">
      <alignment horizontal="center" vertical="center" wrapText="1"/>
      <protection locked="0"/>
    </xf>
    <xf numFmtId="9" fontId="3" fillId="11" borderId="7" xfId="1" applyFont="1" applyFill="1" applyBorder="1" applyAlignment="1" applyProtection="1">
      <alignment horizontal="center" vertical="center" wrapText="1"/>
      <protection locked="0"/>
    </xf>
    <xf numFmtId="9" fontId="3" fillId="11" borderId="28" xfId="1" applyFont="1" applyFill="1" applyBorder="1" applyAlignment="1" applyProtection="1">
      <alignment horizontal="center" vertical="center" wrapText="1"/>
      <protection locked="0"/>
    </xf>
    <xf numFmtId="0" fontId="10" fillId="0" borderId="29" xfId="0" applyFont="1" applyFill="1" applyBorder="1" applyAlignment="1" applyProtection="1">
      <alignment horizontal="left" vertical="center" wrapText="1"/>
    </xf>
    <xf numFmtId="0" fontId="10" fillId="0" borderId="30" xfId="0" applyFont="1" applyFill="1" applyBorder="1" applyAlignment="1" applyProtection="1">
      <alignment horizontal="left" vertical="center" wrapText="1"/>
    </xf>
    <xf numFmtId="0" fontId="6" fillId="3" borderId="7" xfId="2" applyFont="1" applyFill="1" applyBorder="1" applyAlignment="1" applyProtection="1">
      <alignment horizontal="left" vertical="center" wrapText="1"/>
      <protection locked="0"/>
    </xf>
    <xf numFmtId="0" fontId="6" fillId="3" borderId="8" xfId="2" quotePrefix="1" applyFont="1" applyFill="1" applyBorder="1" applyAlignment="1" applyProtection="1">
      <alignment horizontal="left" vertical="center" wrapText="1"/>
      <protection locked="0"/>
    </xf>
    <xf numFmtId="0" fontId="6" fillId="3" borderId="9" xfId="2" quotePrefix="1" applyFont="1" applyFill="1" applyBorder="1" applyAlignment="1" applyProtection="1">
      <alignment horizontal="left"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11" fillId="0" borderId="29"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xf>
    <xf numFmtId="0" fontId="4" fillId="12" borderId="15" xfId="0" applyFont="1" applyFill="1" applyBorder="1" applyAlignment="1" applyProtection="1">
      <alignment horizontal="center" vertical="center" wrapText="1"/>
      <protection locked="0"/>
    </xf>
    <xf numFmtId="0" fontId="4" fillId="12" borderId="0" xfId="0" applyFont="1" applyFill="1" applyBorder="1" applyAlignment="1" applyProtection="1">
      <alignment horizontal="center" vertical="center" wrapText="1"/>
      <protection locked="0"/>
    </xf>
    <xf numFmtId="0" fontId="4" fillId="12" borderId="27" xfId="0" applyFont="1" applyFill="1" applyBorder="1" applyAlignment="1" applyProtection="1">
      <alignment horizontal="center" vertical="center" wrapText="1"/>
      <protection locked="0"/>
    </xf>
    <xf numFmtId="0" fontId="4" fillId="10" borderId="9" xfId="6" applyFont="1" applyFill="1" applyBorder="1" applyAlignment="1" applyProtection="1">
      <alignment horizontal="center" vertical="center" wrapText="1"/>
      <protection locked="0"/>
    </xf>
    <xf numFmtId="0" fontId="4" fillId="26" borderId="24" xfId="5" applyFont="1" applyFill="1" applyBorder="1" applyAlignment="1" applyProtection="1">
      <alignment horizontal="center" vertical="center" wrapText="1"/>
      <protection locked="0"/>
    </xf>
    <xf numFmtId="0" fontId="4" fillId="26" borderId="4" xfId="5" applyFont="1" applyFill="1" applyBorder="1" applyAlignment="1" applyProtection="1">
      <alignment horizontal="center" vertical="center" wrapText="1"/>
      <protection locked="0"/>
    </xf>
    <xf numFmtId="0" fontId="4" fillId="26" borderId="5" xfId="5" applyFont="1" applyFill="1" applyBorder="1" applyAlignment="1" applyProtection="1">
      <alignment horizontal="center" vertical="center" wrapText="1"/>
      <protection locked="0"/>
    </xf>
    <xf numFmtId="0" fontId="4" fillId="26" borderId="3" xfId="5" applyFont="1" applyFill="1" applyBorder="1" applyAlignment="1" applyProtection="1">
      <alignment horizontal="center" vertical="center" wrapText="1"/>
      <protection locked="0"/>
    </xf>
    <xf numFmtId="0" fontId="4" fillId="26" borderId="23" xfId="5" applyFont="1" applyFill="1" applyBorder="1" applyAlignment="1" applyProtection="1">
      <alignment horizontal="center" vertical="center" wrapText="1"/>
      <protection locked="0"/>
    </xf>
    <xf numFmtId="0" fontId="4" fillId="27" borderId="24" xfId="5" applyFont="1" applyFill="1" applyBorder="1" applyAlignment="1" applyProtection="1">
      <alignment horizontal="center" vertical="center" wrapText="1"/>
      <protection locked="0"/>
    </xf>
    <xf numFmtId="0" fontId="4" fillId="27" borderId="4" xfId="5" applyFont="1" applyFill="1" applyBorder="1" applyAlignment="1" applyProtection="1">
      <alignment horizontal="center" vertical="center" wrapText="1"/>
      <protection locked="0"/>
    </xf>
    <xf numFmtId="0" fontId="4" fillId="27" borderId="5" xfId="5" applyFont="1" applyFill="1" applyBorder="1" applyAlignment="1" applyProtection="1">
      <alignment horizontal="center" vertical="center" wrapText="1"/>
      <protection locked="0"/>
    </xf>
    <xf numFmtId="0" fontId="3" fillId="27" borderId="3" xfId="5" applyFont="1" applyFill="1" applyBorder="1" applyAlignment="1" applyProtection="1">
      <alignment horizontal="center" vertical="center" wrapText="1"/>
      <protection locked="0"/>
    </xf>
    <xf numFmtId="0" fontId="3" fillId="27" borderId="23" xfId="5"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protection locked="0"/>
    </xf>
    <xf numFmtId="0" fontId="3" fillId="0" borderId="23" xfId="2" applyFont="1" applyFill="1" applyBorder="1" applyAlignment="1" applyProtection="1">
      <alignment horizontal="center" vertical="center" wrapText="1"/>
      <protection locked="0"/>
    </xf>
    <xf numFmtId="9" fontId="3" fillId="0" borderId="10" xfId="4" applyNumberFormat="1" applyFont="1" applyBorder="1" applyAlignment="1">
      <alignment horizontal="center" vertical="center" wrapText="1"/>
    </xf>
    <xf numFmtId="9" fontId="3" fillId="0" borderId="11" xfId="4" applyNumberFormat="1" applyFont="1" applyBorder="1" applyAlignment="1">
      <alignment horizontal="center" vertical="center" wrapText="1"/>
    </xf>
    <xf numFmtId="9" fontId="3" fillId="0" borderId="12" xfId="4" applyNumberFormat="1" applyFont="1" applyBorder="1" applyAlignment="1">
      <alignment horizontal="center" vertical="center" wrapText="1"/>
    </xf>
    <xf numFmtId="9" fontId="3" fillId="0" borderId="18" xfId="4" applyNumberFormat="1" applyFont="1" applyBorder="1" applyAlignment="1">
      <alignment horizontal="center" vertical="center" wrapText="1"/>
    </xf>
    <xf numFmtId="9" fontId="3" fillId="0" borderId="19" xfId="4" applyNumberFormat="1" applyFont="1" applyBorder="1" applyAlignment="1">
      <alignment horizontal="center" vertical="center" wrapText="1"/>
    </xf>
    <xf numFmtId="9" fontId="3" fillId="0" borderId="20" xfId="4" applyNumberFormat="1" applyFont="1" applyBorder="1" applyAlignment="1">
      <alignment horizontal="center" vertical="center" wrapText="1"/>
    </xf>
    <xf numFmtId="9" fontId="3" fillId="0" borderId="13" xfId="4" applyNumberFormat="1" applyFont="1" applyFill="1" applyBorder="1" applyAlignment="1">
      <alignment horizontal="center" vertical="center" wrapText="1"/>
    </xf>
    <xf numFmtId="9" fontId="3" fillId="0" borderId="11" xfId="4" applyNumberFormat="1" applyFont="1" applyFill="1" applyBorder="1" applyAlignment="1">
      <alignment horizontal="center" vertical="center" wrapText="1"/>
    </xf>
    <xf numFmtId="9" fontId="3" fillId="0" borderId="25" xfId="4" applyNumberFormat="1" applyFont="1" applyFill="1" applyBorder="1" applyAlignment="1">
      <alignment horizontal="center" vertical="center" wrapText="1"/>
    </xf>
    <xf numFmtId="9" fontId="3" fillId="0" borderId="21" xfId="4" applyNumberFormat="1" applyFont="1" applyFill="1" applyBorder="1" applyAlignment="1">
      <alignment horizontal="center" vertical="center" wrapText="1"/>
    </xf>
    <xf numFmtId="9" fontId="3" fillId="0" borderId="19" xfId="4" applyNumberFormat="1" applyFont="1" applyFill="1" applyBorder="1" applyAlignment="1">
      <alignment horizontal="center" vertical="center" wrapText="1"/>
    </xf>
    <xf numFmtId="9" fontId="3" fillId="0" borderId="26" xfId="4" applyNumberFormat="1" applyFont="1" applyFill="1" applyBorder="1" applyAlignment="1">
      <alignment horizontal="center" vertical="center" wrapText="1"/>
    </xf>
    <xf numFmtId="0" fontId="2" fillId="13" borderId="3" xfId="2" applyFont="1" applyFill="1" applyBorder="1" applyAlignment="1" applyProtection="1">
      <alignment horizontal="center" vertical="center" wrapText="1"/>
      <protection locked="0"/>
    </xf>
    <xf numFmtId="0" fontId="2" fillId="13" borderId="4" xfId="2" applyFont="1" applyFill="1" applyBorder="1" applyAlignment="1" applyProtection="1">
      <alignment horizontal="center" vertical="center" wrapText="1"/>
      <protection locked="0"/>
    </xf>
    <xf numFmtId="0" fontId="2" fillId="13" borderId="5" xfId="2" applyFont="1" applyFill="1" applyBorder="1" applyAlignment="1" applyProtection="1">
      <alignment horizontal="center" vertical="center" wrapText="1"/>
      <protection locked="0"/>
    </xf>
    <xf numFmtId="0" fontId="4" fillId="6" borderId="13" xfId="2" applyFont="1" applyFill="1" applyBorder="1" applyAlignment="1" applyProtection="1">
      <alignment horizontal="center" vertical="center" wrapText="1"/>
      <protection locked="0"/>
    </xf>
    <xf numFmtId="0" fontId="4" fillId="6" borderId="11" xfId="2" applyFont="1" applyFill="1" applyBorder="1" applyAlignment="1" applyProtection="1">
      <alignment horizontal="center" vertical="center" wrapText="1"/>
      <protection locked="0"/>
    </xf>
    <xf numFmtId="0" fontId="4" fillId="6" borderId="12" xfId="2" applyFont="1" applyFill="1" applyBorder="1" applyAlignment="1" applyProtection="1">
      <alignment horizontal="center" vertical="center" wrapText="1"/>
      <protection locked="0"/>
    </xf>
    <xf numFmtId="0" fontId="4" fillId="6" borderId="21" xfId="2" applyFont="1" applyFill="1" applyBorder="1" applyAlignment="1" applyProtection="1">
      <alignment horizontal="center" vertical="center" wrapText="1"/>
      <protection locked="0"/>
    </xf>
    <xf numFmtId="0" fontId="4" fillId="6" borderId="19" xfId="2" applyFont="1" applyFill="1" applyBorder="1" applyAlignment="1" applyProtection="1">
      <alignment horizontal="center" vertical="center" wrapText="1"/>
      <protection locked="0"/>
    </xf>
    <xf numFmtId="0" fontId="4" fillId="6" borderId="20" xfId="2" applyFont="1" applyFill="1" applyBorder="1" applyAlignment="1" applyProtection="1">
      <alignment horizontal="center" vertical="center" wrapText="1"/>
      <protection locked="0"/>
    </xf>
    <xf numFmtId="0" fontId="4" fillId="6" borderId="29" xfId="2" applyFont="1" applyFill="1" applyBorder="1" applyAlignment="1" applyProtection="1">
      <alignment horizontal="center" vertical="center" wrapText="1"/>
      <protection locked="0"/>
    </xf>
    <xf numFmtId="0" fontId="4" fillId="6" borderId="30" xfId="2" applyFont="1" applyFill="1" applyBorder="1" applyAlignment="1" applyProtection="1">
      <alignment horizontal="center" vertical="center" wrapText="1"/>
      <protection locked="0"/>
    </xf>
    <xf numFmtId="0" fontId="4" fillId="6" borderId="63" xfId="2" applyFont="1" applyFill="1" applyBorder="1" applyAlignment="1" applyProtection="1">
      <alignment horizontal="center" vertical="center" wrapText="1"/>
      <protection locked="0"/>
    </xf>
    <xf numFmtId="0" fontId="4" fillId="6" borderId="64" xfId="2"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4" borderId="4" xfId="2" applyFont="1" applyFill="1" applyBorder="1" applyAlignment="1" applyProtection="1">
      <alignment horizontal="left" vertical="center" wrapText="1"/>
      <protection locked="0"/>
    </xf>
    <xf numFmtId="0" fontId="4" fillId="4" borderId="5" xfId="2" applyFont="1" applyFill="1" applyBorder="1" applyAlignment="1" applyProtection="1">
      <alignment horizontal="left" vertical="center" wrapText="1"/>
      <protection locked="0"/>
    </xf>
    <xf numFmtId="0" fontId="4" fillId="3" borderId="8" xfId="2" applyFont="1" applyFill="1" applyBorder="1" applyAlignment="1" applyProtection="1">
      <alignment horizontal="center" vertical="center" wrapText="1"/>
      <protection locked="0"/>
    </xf>
    <xf numFmtId="0" fontId="4" fillId="3" borderId="9" xfId="2" applyFont="1" applyFill="1" applyBorder="1" applyAlignment="1" applyProtection="1">
      <alignment horizontal="center" vertical="center" wrapText="1"/>
      <protection locked="0"/>
    </xf>
    <xf numFmtId="0" fontId="4" fillId="3" borderId="8" xfId="2" applyFont="1" applyFill="1" applyBorder="1" applyAlignment="1" applyProtection="1">
      <alignment horizontal="left" vertical="center" wrapText="1"/>
      <protection locked="0"/>
    </xf>
    <xf numFmtId="0" fontId="4" fillId="3" borderId="9" xfId="2" applyFont="1" applyFill="1" applyBorder="1" applyAlignment="1" applyProtection="1">
      <alignment horizontal="left" vertical="center" wrapText="1"/>
      <protection locked="0"/>
    </xf>
    <xf numFmtId="0" fontId="3" fillId="0" borderId="42"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10" fontId="3" fillId="0" borderId="44" xfId="0" applyNumberFormat="1" applyFont="1" applyFill="1" applyBorder="1" applyAlignment="1" applyProtection="1">
      <alignment vertical="center" wrapText="1"/>
      <protection locked="0"/>
    </xf>
    <xf numFmtId="0" fontId="3" fillId="0" borderId="45" xfId="0" applyNumberFormat="1" applyFont="1" applyFill="1" applyBorder="1" applyAlignment="1" applyProtection="1">
      <alignment vertical="center" wrapText="1"/>
      <protection locked="0"/>
    </xf>
    <xf numFmtId="9" fontId="3" fillId="0" borderId="15" xfId="4" applyNumberFormat="1" applyFont="1" applyBorder="1" applyAlignment="1">
      <alignment horizontal="center" vertical="center" wrapText="1"/>
    </xf>
    <xf numFmtId="0" fontId="3" fillId="0" borderId="0" xfId="4" applyFont="1" applyBorder="1" applyAlignment="1">
      <alignment horizontal="center" vertical="center"/>
    </xf>
    <xf numFmtId="0" fontId="3" fillId="0" borderId="18" xfId="4" applyFont="1" applyBorder="1" applyAlignment="1">
      <alignment horizontal="center" vertical="center"/>
    </xf>
    <xf numFmtId="0" fontId="3" fillId="0" borderId="19" xfId="4" applyFont="1" applyBorder="1" applyAlignment="1">
      <alignment horizontal="center" vertical="center"/>
    </xf>
    <xf numFmtId="9" fontId="3" fillId="0" borderId="13" xfId="4" applyNumberFormat="1" applyFont="1" applyBorder="1" applyAlignment="1">
      <alignment horizontal="center" vertical="center" wrapText="1"/>
    </xf>
    <xf numFmtId="0" fontId="3" fillId="0" borderId="11" xfId="2" applyFont="1" applyFill="1" applyBorder="1" applyAlignment="1" applyProtection="1">
      <alignment horizontal="center"/>
      <protection locked="0"/>
    </xf>
    <xf numFmtId="0" fontId="3" fillId="0" borderId="0" xfId="2" applyFont="1" applyFill="1" applyBorder="1" applyAlignment="1" applyProtection="1">
      <alignment horizontal="center"/>
      <protection locked="0"/>
    </xf>
    <xf numFmtId="0" fontId="3" fillId="0" borderId="19" xfId="2" applyFont="1" applyFill="1" applyBorder="1" applyAlignment="1" applyProtection="1">
      <alignment horizontal="center"/>
      <protection locked="0"/>
    </xf>
    <xf numFmtId="0" fontId="0" fillId="0" borderId="4" xfId="0" applyBorder="1"/>
    <xf numFmtId="0" fontId="0" fillId="0" borderId="5" xfId="0" applyBorder="1"/>
    <xf numFmtId="0" fontId="4" fillId="5" borderId="4" xfId="2" applyFont="1" applyFill="1" applyBorder="1" applyAlignment="1" applyProtection="1">
      <alignment horizontal="center" vertical="center" wrapText="1"/>
      <protection locked="0"/>
    </xf>
    <xf numFmtId="9" fontId="16" fillId="0" borderId="15" xfId="4" applyNumberFormat="1" applyFont="1" applyBorder="1" applyAlignment="1">
      <alignment horizontal="center" vertical="center" wrapText="1"/>
    </xf>
    <xf numFmtId="9" fontId="17" fillId="0" borderId="25" xfId="4" applyNumberFormat="1" applyFont="1" applyBorder="1" applyAlignment="1">
      <alignment horizontal="center" vertical="center" wrapText="1"/>
    </xf>
    <xf numFmtId="9" fontId="17" fillId="0" borderId="26" xfId="4" applyNumberFormat="1" applyFont="1" applyBorder="1" applyAlignment="1">
      <alignment horizontal="center" vertical="center" wrapText="1"/>
    </xf>
    <xf numFmtId="0" fontId="16" fillId="0" borderId="2" xfId="2" applyFont="1" applyBorder="1" applyAlignment="1" applyProtection="1">
      <alignment horizontal="left" vertical="center" wrapText="1"/>
      <protection locked="0"/>
    </xf>
    <xf numFmtId="0" fontId="16" fillId="0" borderId="14" xfId="2" applyFont="1" applyBorder="1" applyAlignment="1" applyProtection="1">
      <alignment horizontal="center" vertical="center" wrapText="1"/>
      <protection locked="0"/>
    </xf>
    <xf numFmtId="0" fontId="17" fillId="0" borderId="2" xfId="2" applyFont="1" applyBorder="1" applyAlignment="1" applyProtection="1">
      <alignment horizontal="center" vertical="center" wrapText="1"/>
      <protection locked="0"/>
    </xf>
    <xf numFmtId="0" fontId="17" fillId="6" borderId="22" xfId="2" applyFont="1" applyFill="1" applyBorder="1" applyAlignment="1">
      <alignment horizontal="center" vertical="center" wrapText="1"/>
    </xf>
    <xf numFmtId="0" fontId="17" fillId="6" borderId="2" xfId="2" applyFont="1" applyFill="1" applyBorder="1" applyAlignment="1">
      <alignment horizontal="center" vertical="center" wrapText="1"/>
    </xf>
    <xf numFmtId="0" fontId="19" fillId="4" borderId="54" xfId="2" applyFont="1" applyFill="1" applyBorder="1" applyAlignment="1" applyProtection="1">
      <alignment horizontal="center" vertical="center" wrapText="1"/>
      <protection locked="0"/>
    </xf>
    <xf numFmtId="0" fontId="19" fillId="4" borderId="54" xfId="2" quotePrefix="1" applyFont="1" applyFill="1" applyBorder="1" applyAlignment="1" applyProtection="1">
      <alignment horizontal="center" vertical="center" wrapText="1"/>
      <protection locked="0"/>
    </xf>
    <xf numFmtId="0" fontId="17" fillId="4" borderId="54" xfId="2" applyFont="1" applyFill="1" applyBorder="1" applyAlignment="1" applyProtection="1">
      <alignment horizontal="left" vertical="center" wrapText="1"/>
      <protection locked="0"/>
    </xf>
    <xf numFmtId="0" fontId="19" fillId="3" borderId="49" xfId="2" applyFont="1" applyFill="1" applyBorder="1" applyAlignment="1" applyProtection="1">
      <alignment horizontal="center" vertical="center" wrapText="1"/>
      <protection locked="0"/>
    </xf>
    <xf numFmtId="0" fontId="17" fillId="3" borderId="50" xfId="2" quotePrefix="1" applyFont="1" applyFill="1" applyBorder="1" applyAlignment="1" applyProtection="1">
      <alignment horizontal="center" vertical="center" wrapText="1"/>
      <protection locked="0"/>
    </xf>
    <xf numFmtId="0" fontId="17" fillId="3" borderId="51" xfId="2" quotePrefix="1" applyFont="1" applyFill="1" applyBorder="1" applyAlignment="1" applyProtection="1">
      <alignment horizontal="center" vertical="center" wrapText="1"/>
      <protection locked="0"/>
    </xf>
    <xf numFmtId="0" fontId="17" fillId="3" borderId="52" xfId="2" applyFont="1" applyFill="1" applyBorder="1" applyAlignment="1" applyProtection="1">
      <alignment horizontal="left" vertical="center" wrapText="1"/>
      <protection locked="0"/>
    </xf>
    <xf numFmtId="0" fontId="17" fillId="9" borderId="9" xfId="0" applyFont="1" applyFill="1" applyBorder="1" applyAlignment="1" applyProtection="1">
      <alignment horizontal="center" vertical="center" wrapText="1"/>
      <protection locked="0"/>
    </xf>
    <xf numFmtId="0" fontId="16" fillId="0" borderId="44" xfId="0" applyFont="1" applyBorder="1" applyAlignment="1" applyProtection="1">
      <alignment horizontal="center" vertical="center" wrapText="1"/>
    </xf>
    <xf numFmtId="0" fontId="16" fillId="0" borderId="45" xfId="0" applyFont="1" applyBorder="1" applyAlignment="1" applyProtection="1">
      <alignment horizontal="center" vertical="center" wrapText="1"/>
    </xf>
    <xf numFmtId="9" fontId="17" fillId="10" borderId="7" xfId="6" applyNumberFormat="1" applyFont="1" applyFill="1" applyBorder="1" applyAlignment="1" applyProtection="1">
      <alignment horizontal="center" vertical="center" wrapText="1"/>
      <protection locked="0"/>
    </xf>
    <xf numFmtId="0" fontId="17" fillId="12" borderId="46" xfId="0" applyFont="1" applyFill="1" applyBorder="1" applyAlignment="1" applyProtection="1">
      <alignment horizontal="center" vertical="center" wrapText="1"/>
      <protection locked="0"/>
    </xf>
    <xf numFmtId="0" fontId="17" fillId="12" borderId="47" xfId="0" applyFont="1" applyFill="1" applyBorder="1" applyAlignment="1" applyProtection="1">
      <alignment horizontal="center" vertical="center" wrapText="1"/>
      <protection locked="0"/>
    </xf>
    <xf numFmtId="9" fontId="17" fillId="13" borderId="3" xfId="5" applyNumberFormat="1" applyFont="1" applyFill="1" applyBorder="1" applyAlignment="1" applyProtection="1">
      <alignment horizontal="center" vertical="center" wrapText="1"/>
      <protection locked="0"/>
    </xf>
    <xf numFmtId="0" fontId="17" fillId="0" borderId="4" xfId="2" quotePrefix="1" applyFont="1" applyFill="1" applyBorder="1" applyAlignment="1" applyProtection="1">
      <alignment horizontal="center" vertical="center" wrapText="1"/>
      <protection locked="0"/>
    </xf>
    <xf numFmtId="0" fontId="17" fillId="0" borderId="5" xfId="2" quotePrefix="1"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13" borderId="3" xfId="2" applyFont="1" applyFill="1" applyBorder="1" applyAlignment="1" applyProtection="1">
      <alignment horizontal="center"/>
      <protection locked="0"/>
    </xf>
    <xf numFmtId="0" fontId="16" fillId="13" borderId="4" xfId="2" applyFont="1" applyFill="1" applyBorder="1" applyAlignment="1" applyProtection="1">
      <alignment horizontal="center"/>
      <protection locked="0"/>
    </xf>
    <xf numFmtId="0" fontId="16" fillId="13" borderId="5" xfId="2" applyFont="1" applyFill="1" applyBorder="1" applyAlignment="1" applyProtection="1">
      <alignment horizontal="center"/>
      <protection locked="0"/>
    </xf>
    <xf numFmtId="0" fontId="19" fillId="13" borderId="2" xfId="2" applyFont="1" applyFill="1" applyBorder="1" applyAlignment="1" applyProtection="1">
      <alignment horizontal="center" vertical="center" wrapText="1"/>
      <protection locked="0"/>
    </xf>
    <xf numFmtId="0" fontId="17" fillId="0" borderId="0" xfId="2" applyFont="1" applyAlignment="1" applyProtection="1">
      <alignment horizontal="center"/>
    </xf>
    <xf numFmtId="0" fontId="17" fillId="0" borderId="0" xfId="2" applyFont="1" applyAlignment="1" applyProtection="1">
      <alignment horizontal="center" vertical="center"/>
    </xf>
    <xf numFmtId="0" fontId="17" fillId="0" borderId="0" xfId="2" quotePrefix="1" applyFont="1" applyAlignment="1" applyProtection="1">
      <alignment horizontal="center"/>
    </xf>
    <xf numFmtId="0" fontId="17" fillId="0" borderId="0" xfId="2" applyFont="1" applyAlignment="1" applyProtection="1">
      <alignment horizontal="center" vertical="center" wrapText="1"/>
    </xf>
    <xf numFmtId="0" fontId="4" fillId="10" borderId="61" xfId="6" applyFont="1" applyFill="1" applyBorder="1" applyAlignment="1" applyProtection="1">
      <alignment horizontal="center" vertical="center" wrapText="1"/>
      <protection locked="0"/>
    </xf>
    <xf numFmtId="0" fontId="4" fillId="10" borderId="62" xfId="6" applyFont="1" applyFill="1" applyBorder="1" applyAlignment="1" applyProtection="1">
      <alignment horizontal="center" vertical="center" wrapText="1"/>
      <protection locked="0"/>
    </xf>
    <xf numFmtId="0" fontId="10" fillId="0" borderId="3" xfId="2" quotePrefix="1" applyFont="1" applyBorder="1" applyAlignment="1" applyProtection="1">
      <alignment horizontal="center" vertical="center" wrapText="1"/>
      <protection locked="0"/>
    </xf>
    <xf numFmtId="0" fontId="21" fillId="13" borderId="3" xfId="2" applyFont="1" applyFill="1" applyBorder="1" applyAlignment="1" applyProtection="1">
      <alignment horizontal="center" vertical="center" wrapText="1"/>
      <protection locked="0"/>
    </xf>
    <xf numFmtId="0" fontId="21" fillId="13" borderId="5" xfId="2" applyFont="1" applyFill="1" applyBorder="1" applyAlignment="1" applyProtection="1">
      <alignment horizontal="center" vertical="center" wrapText="1"/>
      <protection locked="0"/>
    </xf>
    <xf numFmtId="0" fontId="21" fillId="0" borderId="2" xfId="2" applyFont="1" applyBorder="1" applyAlignment="1" applyProtection="1">
      <alignment horizontal="center" vertical="center"/>
      <protection locked="0"/>
    </xf>
    <xf numFmtId="0" fontId="21" fillId="0" borderId="3" xfId="2" applyFont="1" applyBorder="1" applyAlignment="1" applyProtection="1">
      <alignment horizontal="left" vertical="center" wrapText="1"/>
      <protection locked="0"/>
    </xf>
    <xf numFmtId="0" fontId="21" fillId="0" borderId="4" xfId="2" applyFont="1" applyBorder="1" applyAlignment="1" applyProtection="1">
      <alignment horizontal="left" vertical="center" wrapText="1"/>
      <protection locked="0"/>
    </xf>
    <xf numFmtId="0" fontId="21" fillId="0" borderId="5" xfId="2" applyFont="1" applyBorder="1" applyAlignment="1" applyProtection="1">
      <alignment horizontal="left" vertical="center" wrapText="1"/>
      <protection locked="0"/>
    </xf>
    <xf numFmtId="0" fontId="3" fillId="0" borderId="3" xfId="2" quotePrefix="1" applyFont="1" applyFill="1" applyBorder="1" applyAlignment="1" applyProtection="1">
      <alignment horizontal="center" vertical="center" wrapText="1"/>
      <protection locked="0"/>
    </xf>
    <xf numFmtId="0" fontId="3" fillId="0" borderId="4" xfId="2" quotePrefix="1" applyFont="1" applyFill="1" applyBorder="1" applyAlignment="1" applyProtection="1">
      <alignment horizontal="center" vertical="center" wrapText="1"/>
      <protection locked="0"/>
    </xf>
    <xf numFmtId="0" fontId="3" fillId="0" borderId="5" xfId="2" quotePrefix="1" applyFont="1" applyFill="1" applyBorder="1" applyAlignment="1" applyProtection="1">
      <alignment horizontal="center" vertical="center" wrapText="1"/>
      <protection locked="0"/>
    </xf>
    <xf numFmtId="10" fontId="3" fillId="0" borderId="6" xfId="0" applyNumberFormat="1" applyFont="1" applyFill="1" applyBorder="1" applyAlignment="1" applyProtection="1">
      <alignment horizontal="center" vertical="center" wrapText="1"/>
      <protection locked="0"/>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cellXfs>
  <cellStyles count="330">
    <cellStyle name="20% - Énfasis1 2" xfId="7"/>
    <cellStyle name="20% - Énfasis1 3" xfId="8"/>
    <cellStyle name="20% - Énfasis1 4" xfId="9"/>
    <cellStyle name="20% - Énfasis2 2" xfId="10"/>
    <cellStyle name="20% - Énfasis2 3" xfId="11"/>
    <cellStyle name="20% - Énfasis2 4" xfId="12"/>
    <cellStyle name="20% - Énfasis3 2" xfId="13"/>
    <cellStyle name="20% - Énfasis3 3" xfId="14"/>
    <cellStyle name="20% - Énfasis3 4" xfId="15"/>
    <cellStyle name="20% - Énfasis4 2" xfId="16"/>
    <cellStyle name="20% - Énfasis4 3" xfId="17"/>
    <cellStyle name="20% - Énfasis4 4" xfId="18"/>
    <cellStyle name="20% - Énfasis5 2" xfId="19"/>
    <cellStyle name="20% - Énfasis5 3" xfId="20"/>
    <cellStyle name="20% - Énfasis5 4" xfId="21"/>
    <cellStyle name="20% - Énfasis6 2" xfId="22"/>
    <cellStyle name="20% - Énfasis6 3" xfId="23"/>
    <cellStyle name="20% - Énfasis6 4" xfId="24"/>
    <cellStyle name="40% - Énfasis1 2" xfId="25"/>
    <cellStyle name="40% - Énfasis1 3" xfId="26"/>
    <cellStyle name="40% - Énfasis1 4" xfId="27"/>
    <cellStyle name="40% - Énfasis2 2" xfId="28"/>
    <cellStyle name="40% - Énfasis2 3" xfId="29"/>
    <cellStyle name="40% - Énfasis2 4" xfId="30"/>
    <cellStyle name="40% - Énfasis3 2" xfId="31"/>
    <cellStyle name="40% - Énfasis3 3" xfId="32"/>
    <cellStyle name="40% - Énfasis3 4" xfId="33"/>
    <cellStyle name="40% - Énfasis4 2" xfId="34"/>
    <cellStyle name="40% - Énfasis4 3" xfId="35"/>
    <cellStyle name="40% - Énfasis4 4" xfId="36"/>
    <cellStyle name="40% - Énfasis5 2" xfId="37"/>
    <cellStyle name="40% - Énfasis5 3" xfId="38"/>
    <cellStyle name="40% - Énfasis5 4" xfId="39"/>
    <cellStyle name="40% - Énfasis6 2" xfId="40"/>
    <cellStyle name="40% - Énfasis6 3" xfId="41"/>
    <cellStyle name="40% - Énfasis6 4" xfId="42"/>
    <cellStyle name="60% - Énfasis1 2" xfId="43"/>
    <cellStyle name="60% - Énfasis1 3" xfId="44"/>
    <cellStyle name="60% - Énfasis1 4" xfId="45"/>
    <cellStyle name="60% - Énfasis2 2" xfId="46"/>
    <cellStyle name="60% - Énfasis2 3" xfId="47"/>
    <cellStyle name="60% - Énfasis2 4" xfId="48"/>
    <cellStyle name="Euro" xfId="49"/>
    <cellStyle name="Euro 2" xfId="50"/>
    <cellStyle name="Euro 3" xfId="51"/>
    <cellStyle name="Euro 4" xfId="52"/>
    <cellStyle name="Euro 5" xfId="53"/>
    <cellStyle name="Euro 6" xfId="54"/>
    <cellStyle name="Euro 7" xfId="55"/>
    <cellStyle name="Hipervínculo 2" xfId="56"/>
    <cellStyle name="Incorrecto" xfId="328" builtinId="27"/>
    <cellStyle name="Millares" xfId="325" builtinId="3"/>
    <cellStyle name="Millares 14" xfId="57"/>
    <cellStyle name="Millares 14 10" xfId="58"/>
    <cellStyle name="Millares 14 11" xfId="59"/>
    <cellStyle name="Millares 14 12" xfId="60"/>
    <cellStyle name="Millares 14 2" xfId="61"/>
    <cellStyle name="Millares 14 3" xfId="62"/>
    <cellStyle name="Millares 14 4" xfId="63"/>
    <cellStyle name="Millares 14 5" xfId="64"/>
    <cellStyle name="Millares 14 6" xfId="65"/>
    <cellStyle name="Millares 14 7" xfId="66"/>
    <cellStyle name="Millares 14 8" xfId="67"/>
    <cellStyle name="Millares 14 9" xfId="68"/>
    <cellStyle name="Millares 15" xfId="69"/>
    <cellStyle name="Millares 15 2" xfId="70"/>
    <cellStyle name="Millares 15 3" xfId="71"/>
    <cellStyle name="Millares 15 4" xfId="72"/>
    <cellStyle name="Millares 2" xfId="73"/>
    <cellStyle name="Millares 2 10" xfId="74"/>
    <cellStyle name="Millares 2 10 2" xfId="75"/>
    <cellStyle name="Millares 2 11" xfId="76"/>
    <cellStyle name="Millares 2 12" xfId="77"/>
    <cellStyle name="Millares 2 13" xfId="78"/>
    <cellStyle name="Millares 2 14" xfId="79"/>
    <cellStyle name="Millares 2 15" xfId="80"/>
    <cellStyle name="Millares 2 16" xfId="81"/>
    <cellStyle name="Millares 2 17" xfId="82"/>
    <cellStyle name="Millares 2 18" xfId="83"/>
    <cellStyle name="Millares 2 19" xfId="84"/>
    <cellStyle name="Millares 2 2" xfId="85"/>
    <cellStyle name="Millares 2 2 2" xfId="86"/>
    <cellStyle name="Millares 2 2 2 2" xfId="87"/>
    <cellStyle name="Millares 2 2 3" xfId="88"/>
    <cellStyle name="Millares 2 2 4" xfId="89"/>
    <cellStyle name="Millares 2 20" xfId="90"/>
    <cellStyle name="Millares 2 21" xfId="91"/>
    <cellStyle name="Millares 2 22" xfId="92"/>
    <cellStyle name="Millares 2 23" xfId="93"/>
    <cellStyle name="Millares 2 24" xfId="94"/>
    <cellStyle name="Millares 2 25" xfId="95"/>
    <cellStyle name="Millares 2 26" xfId="96"/>
    <cellStyle name="Millares 2 27" xfId="97"/>
    <cellStyle name="Millares 2 28" xfId="98"/>
    <cellStyle name="Millares 2 29" xfId="99"/>
    <cellStyle name="Millares 2 3" xfId="100"/>
    <cellStyle name="Millares 2 3 2" xfId="101"/>
    <cellStyle name="Millares 2 3 3" xfId="102"/>
    <cellStyle name="Millares 2 30" xfId="103"/>
    <cellStyle name="Millares 2 4" xfId="104"/>
    <cellStyle name="Millares 2 5" xfId="105"/>
    <cellStyle name="Millares 2 6" xfId="106"/>
    <cellStyle name="Millares 2 7" xfId="107"/>
    <cellStyle name="Millares 2 8" xfId="108"/>
    <cellStyle name="Millares 2 9" xfId="109"/>
    <cellStyle name="Millares 28" xfId="110"/>
    <cellStyle name="Millares 28 2" xfId="111"/>
    <cellStyle name="Millares 28 3" xfId="112"/>
    <cellStyle name="Millares 3" xfId="113"/>
    <cellStyle name="Millares 3 10" xfId="114"/>
    <cellStyle name="Millares 3 11" xfId="115"/>
    <cellStyle name="Millares 3 12" xfId="116"/>
    <cellStyle name="Millares 3 13" xfId="117"/>
    <cellStyle name="Millares 3 14" xfId="118"/>
    <cellStyle name="Millares 3 15" xfId="119"/>
    <cellStyle name="Millares 3 16" xfId="120"/>
    <cellStyle name="Millares 3 17" xfId="121"/>
    <cellStyle name="Millares 3 18" xfId="122"/>
    <cellStyle name="Millares 3 19" xfId="123"/>
    <cellStyle name="Millares 3 2" xfId="124"/>
    <cellStyle name="Millares 3 2 2" xfId="125"/>
    <cellStyle name="Millares 3 20" xfId="126"/>
    <cellStyle name="Millares 3 21" xfId="127"/>
    <cellStyle name="Millares 3 3" xfId="128"/>
    <cellStyle name="Millares 3 3 2" xfId="129"/>
    <cellStyle name="Millares 3 4" xfId="130"/>
    <cellStyle name="Millares 3 5" xfId="131"/>
    <cellStyle name="Millares 3 6" xfId="132"/>
    <cellStyle name="Millares 3 7" xfId="133"/>
    <cellStyle name="Millares 3 8" xfId="134"/>
    <cellStyle name="Millares 3 9" xfId="135"/>
    <cellStyle name="Millares 4" xfId="136"/>
    <cellStyle name="Millares 4 10" xfId="137"/>
    <cellStyle name="Millares 4 11" xfId="138"/>
    <cellStyle name="Millares 4 12" xfId="139"/>
    <cellStyle name="Millares 4 13" xfId="140"/>
    <cellStyle name="Millares 4 14" xfId="141"/>
    <cellStyle name="Millares 4 15" xfId="142"/>
    <cellStyle name="Millares 4 16" xfId="143"/>
    <cellStyle name="Millares 4 17" xfId="144"/>
    <cellStyle name="Millares 4 18" xfId="145"/>
    <cellStyle name="Millares 4 19" xfId="146"/>
    <cellStyle name="Millares 4 2" xfId="147"/>
    <cellStyle name="Millares 4 3" xfId="148"/>
    <cellStyle name="Millares 4 4" xfId="149"/>
    <cellStyle name="Millares 4 5" xfId="150"/>
    <cellStyle name="Millares 4 6" xfId="151"/>
    <cellStyle name="Millares 4 7" xfId="152"/>
    <cellStyle name="Millares 4 8" xfId="153"/>
    <cellStyle name="Millares 4 9" xfId="154"/>
    <cellStyle name="Millares 5" xfId="155"/>
    <cellStyle name="Millares 5 2" xfId="156"/>
    <cellStyle name="Millares 5 3" xfId="157"/>
    <cellStyle name="Millares 5 4" xfId="158"/>
    <cellStyle name="Millares 5 5" xfId="159"/>
    <cellStyle name="Millares 5 6" xfId="160"/>
    <cellStyle name="Millares 6" xfId="161"/>
    <cellStyle name="Millares 7" xfId="162"/>
    <cellStyle name="Millares 7 2" xfId="163"/>
    <cellStyle name="Millares 8" xfId="164"/>
    <cellStyle name="Millares 8 10" xfId="165"/>
    <cellStyle name="Millares 8 11" xfId="166"/>
    <cellStyle name="Millares 8 2" xfId="167"/>
    <cellStyle name="Millares 8 3" xfId="168"/>
    <cellStyle name="Millares 8 4" xfId="169"/>
    <cellStyle name="Millares 8 5" xfId="170"/>
    <cellStyle name="Millares 8 6" xfId="171"/>
    <cellStyle name="Millares 8 7" xfId="172"/>
    <cellStyle name="Millares 8 8" xfId="173"/>
    <cellStyle name="Millares 8 9" xfId="174"/>
    <cellStyle name="Moneda" xfId="323" builtinId="4"/>
    <cellStyle name="Moneda 2" xfId="175"/>
    <cellStyle name="Moneda 2 2" xfId="176"/>
    <cellStyle name="Moneda 3" xfId="177"/>
    <cellStyle name="Moneda 3 2" xfId="178"/>
    <cellStyle name="Moneda 3 3" xfId="179"/>
    <cellStyle name="Normal" xfId="0" builtinId="0"/>
    <cellStyle name="Normal 10" xfId="2"/>
    <cellStyle name="Normal 10 2" xfId="180"/>
    <cellStyle name="Normal 10 3" xfId="326"/>
    <cellStyle name="Normal 11" xfId="181"/>
    <cellStyle name="Normal 11 2" xfId="182"/>
    <cellStyle name="Normal 2" xfId="4"/>
    <cellStyle name="Normal 2 2" xfId="183"/>
    <cellStyle name="Normal 2 2 2" xfId="184"/>
    <cellStyle name="Normal 2 2 2 2" xfId="185"/>
    <cellStyle name="Normal 2 2 3" xfId="186"/>
    <cellStyle name="Normal 2 2 3 2" xfId="187"/>
    <cellStyle name="Normal 2 2 4" xfId="188"/>
    <cellStyle name="Normal 2 2 5" xfId="189"/>
    <cellStyle name="Normal 2 2 6" xfId="327"/>
    <cellStyle name="Normal 2 2_ESTRUCTURA" xfId="190"/>
    <cellStyle name="Normal 2 3" xfId="191"/>
    <cellStyle name="Normal 2 3 2" xfId="192"/>
    <cellStyle name="Normal 2 4" xfId="193"/>
    <cellStyle name="Normal 2 4 2" xfId="194"/>
    <cellStyle name="Normal 2 4 3" xfId="195"/>
    <cellStyle name="Normal 2 5" xfId="196"/>
    <cellStyle name="Normal 2 6" xfId="197"/>
    <cellStyle name="Normal 2_Metas Físicas 5 abril" xfId="198"/>
    <cellStyle name="Normal 3" xfId="199"/>
    <cellStyle name="Normal 3 2" xfId="200"/>
    <cellStyle name="Normal 3 3" xfId="201"/>
    <cellStyle name="Normal 3 3 2" xfId="202"/>
    <cellStyle name="Normal 3 4" xfId="203"/>
    <cellStyle name="Normal 3 5" xfId="204"/>
    <cellStyle name="Normal 3 6" xfId="205"/>
    <cellStyle name="Normal 3 7" xfId="206"/>
    <cellStyle name="Normal 3 8" xfId="207"/>
    <cellStyle name="Normal 4" xfId="208"/>
    <cellStyle name="Normal 4 2" xfId="209"/>
    <cellStyle name="Normal 4 2 2" xfId="210"/>
    <cellStyle name="Normal 4 3" xfId="211"/>
    <cellStyle name="Normal 4 4" xfId="212"/>
    <cellStyle name="Normal 4 5" xfId="213"/>
    <cellStyle name="Normal 4_Seguimiento_POA_2008_mar31_Comunicaciones(1)" xfId="214"/>
    <cellStyle name="Normal 5" xfId="215"/>
    <cellStyle name="Normal 6" xfId="216"/>
    <cellStyle name="Normal 6 3" xfId="5"/>
    <cellStyle name="Normal 6 3 2" xfId="217"/>
    <cellStyle name="Normal 6 3 3" xfId="324"/>
    <cellStyle name="Normal 6 3 6" xfId="6"/>
    <cellStyle name="Normal 7" xfId="218"/>
    <cellStyle name="Normal 7 10" xfId="219"/>
    <cellStyle name="Normal 7 11" xfId="220"/>
    <cellStyle name="Normal 7 2" xfId="221"/>
    <cellStyle name="Normal 7 3" xfId="222"/>
    <cellStyle name="Normal 7 4" xfId="223"/>
    <cellStyle name="Normal 7 5" xfId="224"/>
    <cellStyle name="Normal 7 6" xfId="225"/>
    <cellStyle name="Normal 7 7" xfId="226"/>
    <cellStyle name="Normal 7 8" xfId="227"/>
    <cellStyle name="Normal 7 9" xfId="228"/>
    <cellStyle name="Normal 8" xfId="229"/>
    <cellStyle name="Normal 8 10" xfId="230"/>
    <cellStyle name="Normal 8 11" xfId="231"/>
    <cellStyle name="Normal 8 2" xfId="232"/>
    <cellStyle name="Normal 8 3" xfId="233"/>
    <cellStyle name="Normal 8 4" xfId="234"/>
    <cellStyle name="Normal 8 5" xfId="235"/>
    <cellStyle name="Normal 8 6" xfId="236"/>
    <cellStyle name="Normal 8 7" xfId="237"/>
    <cellStyle name="Normal 8 8" xfId="238"/>
    <cellStyle name="Normal 8 9" xfId="239"/>
    <cellStyle name="Normal 9" xfId="329"/>
    <cellStyle name="Notas 10" xfId="240"/>
    <cellStyle name="Notas 10 2" xfId="241"/>
    <cellStyle name="Notas 10 3" xfId="242"/>
    <cellStyle name="Notas 11" xfId="243"/>
    <cellStyle name="Notas 11 2" xfId="244"/>
    <cellStyle name="Notas 11 3" xfId="245"/>
    <cellStyle name="Notas 12" xfId="246"/>
    <cellStyle name="Notas 12 2" xfId="247"/>
    <cellStyle name="Notas 12 3" xfId="248"/>
    <cellStyle name="Notas 13" xfId="249"/>
    <cellStyle name="Notas 13 2" xfId="250"/>
    <cellStyle name="Notas 13 3" xfId="251"/>
    <cellStyle name="Notas 14" xfId="252"/>
    <cellStyle name="Notas 14 2" xfId="253"/>
    <cellStyle name="Notas 14 3" xfId="254"/>
    <cellStyle name="Notas 2" xfId="255"/>
    <cellStyle name="Notas 2 10" xfId="256"/>
    <cellStyle name="Notas 2 11" xfId="257"/>
    <cellStyle name="Notas 2 2" xfId="258"/>
    <cellStyle name="Notas 2 3" xfId="259"/>
    <cellStyle name="Notas 2 4" xfId="260"/>
    <cellStyle name="Notas 2 5" xfId="261"/>
    <cellStyle name="Notas 2 6" xfId="262"/>
    <cellStyle name="Notas 2 7" xfId="263"/>
    <cellStyle name="Notas 2 8" xfId="264"/>
    <cellStyle name="Notas 2 9" xfId="265"/>
    <cellStyle name="Notas 3" xfId="266"/>
    <cellStyle name="Notas 3 10" xfId="267"/>
    <cellStyle name="Notas 3 11" xfId="268"/>
    <cellStyle name="Notas 3 2" xfId="269"/>
    <cellStyle name="Notas 3 3" xfId="270"/>
    <cellStyle name="Notas 3 4" xfId="271"/>
    <cellStyle name="Notas 3 5" xfId="272"/>
    <cellStyle name="Notas 3 6" xfId="273"/>
    <cellStyle name="Notas 3 7" xfId="274"/>
    <cellStyle name="Notas 3 8" xfId="275"/>
    <cellStyle name="Notas 3 9" xfId="276"/>
    <cellStyle name="Notas 4" xfId="277"/>
    <cellStyle name="Notas 4 10" xfId="278"/>
    <cellStyle name="Notas 4 11" xfId="279"/>
    <cellStyle name="Notas 4 2" xfId="280"/>
    <cellStyle name="Notas 4 3" xfId="281"/>
    <cellStyle name="Notas 4 4" xfId="282"/>
    <cellStyle name="Notas 4 5" xfId="283"/>
    <cellStyle name="Notas 4 6" xfId="284"/>
    <cellStyle name="Notas 4 7" xfId="285"/>
    <cellStyle name="Notas 4 8" xfId="286"/>
    <cellStyle name="Notas 4 9" xfId="287"/>
    <cellStyle name="Notas 5" xfId="288"/>
    <cellStyle name="Notas 5 2" xfId="289"/>
    <cellStyle name="Notas 5 3" xfId="290"/>
    <cellStyle name="Notas 6" xfId="291"/>
    <cellStyle name="Notas 6 2" xfId="292"/>
    <cellStyle name="Notas 6 3" xfId="293"/>
    <cellStyle name="Notas 7" xfId="294"/>
    <cellStyle name="Notas 7 2" xfId="295"/>
    <cellStyle name="Notas 7 3" xfId="296"/>
    <cellStyle name="Notas 8" xfId="297"/>
    <cellStyle name="Notas 8 2" xfId="298"/>
    <cellStyle name="Notas 8 3" xfId="299"/>
    <cellStyle name="Notas 9" xfId="300"/>
    <cellStyle name="Notas 9 2" xfId="301"/>
    <cellStyle name="Notas 9 3" xfId="302"/>
    <cellStyle name="Porcentaje" xfId="1" builtinId="5"/>
    <cellStyle name="Porcentual 10" xfId="303"/>
    <cellStyle name="Porcentual 10 2" xfId="304"/>
    <cellStyle name="Porcentual 10 3" xfId="305"/>
    <cellStyle name="Porcentual 19" xfId="3"/>
    <cellStyle name="Porcentual 19 2" xfId="306"/>
    <cellStyle name="Porcentual 19 3" xfId="307"/>
    <cellStyle name="Porcentual 2" xfId="308"/>
    <cellStyle name="Porcentual 2 10" xfId="309"/>
    <cellStyle name="Porcentual 2 11" xfId="310"/>
    <cellStyle name="Porcentual 2 12" xfId="311"/>
    <cellStyle name="Porcentual 2 13" xfId="312"/>
    <cellStyle name="Porcentual 2 14" xfId="313"/>
    <cellStyle name="Porcentual 2 2" xfId="314"/>
    <cellStyle name="Porcentual 2 3" xfId="315"/>
    <cellStyle name="Porcentual 2 4" xfId="316"/>
    <cellStyle name="Porcentual 2 5" xfId="317"/>
    <cellStyle name="Porcentual 2 6" xfId="318"/>
    <cellStyle name="Porcentual 2 7" xfId="319"/>
    <cellStyle name="Porcentual 2 8" xfId="320"/>
    <cellStyle name="Porcentual 2 9" xfId="321"/>
    <cellStyle name="Porcentual 24 2" xfId="3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107158</xdr:colOff>
      <xdr:row>0</xdr:row>
      <xdr:rowOff>130970</xdr:rowOff>
    </xdr:from>
    <xdr:ext cx="2829718" cy="1027905"/>
    <xdr:pic>
      <xdr:nvPicPr>
        <xdr:cNvPr id="2" name="gráficos1"/>
        <xdr:cNvPicPr/>
      </xdr:nvPicPr>
      <xdr:blipFill>
        <a:blip xmlns:r="http://schemas.openxmlformats.org/officeDocument/2006/relationships" r:embed="rId1" cstate="print">
          <a:alphaModFix/>
          <a:lum/>
        </a:blip>
        <a:srcRect/>
        <a:stretch>
          <a:fillRect/>
        </a:stretch>
      </xdr:blipFill>
      <xdr:spPr>
        <a:xfrm>
          <a:off x="107158" y="130970"/>
          <a:ext cx="2829718" cy="1027905"/>
        </a:xfrm>
        <a:prstGeom prst="rect">
          <a:avLst/>
        </a:prstGeom>
        <a:noFill/>
        <a:ln>
          <a:noFill/>
          <a:prstDash/>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28917</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0" y="28917"/>
          <a:ext cx="3004705" cy="1170060"/>
        </a:xfrm>
        <a:prstGeom prst="rect">
          <a:avLst/>
        </a:prstGeom>
        <a:noFill/>
        <a:ln>
          <a:noFill/>
          <a:prstDash/>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113961</xdr:colOff>
      <xdr:row>0</xdr:row>
      <xdr:rowOff>69738</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13961" y="69738"/>
          <a:ext cx="3004705" cy="1170060"/>
        </a:xfrm>
        <a:prstGeom prst="rect">
          <a:avLst/>
        </a:prstGeom>
        <a:noFill/>
        <a:ln>
          <a:noFill/>
          <a:prstDash/>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1297783</xdr:colOff>
      <xdr:row>0</xdr:row>
      <xdr:rowOff>83345</xdr:rowOff>
    </xdr:from>
    <xdr:ext cx="2455068" cy="735805"/>
    <xdr:pic>
      <xdr:nvPicPr>
        <xdr:cNvPr id="2" name="gráficos1"/>
        <xdr:cNvPicPr/>
      </xdr:nvPicPr>
      <xdr:blipFill>
        <a:blip xmlns:r="http://schemas.openxmlformats.org/officeDocument/2006/relationships" r:embed="rId1" cstate="print">
          <a:alphaModFix/>
          <a:lum/>
        </a:blip>
        <a:srcRect/>
        <a:stretch>
          <a:fillRect/>
        </a:stretch>
      </xdr:blipFill>
      <xdr:spPr>
        <a:xfrm>
          <a:off x="1297783" y="83345"/>
          <a:ext cx="2455068" cy="735805"/>
        </a:xfrm>
        <a:prstGeom prst="rect">
          <a:avLst/>
        </a:prstGeom>
        <a:noFill/>
        <a:ln>
          <a:noFill/>
          <a:prstDash/>
        </a:ln>
      </xdr:spPr>
    </xdr:pic>
    <xdr:clientData/>
  </xdr:oneCellAnchor>
  <xdr:oneCellAnchor>
    <xdr:from>
      <xdr:col>0</xdr:col>
      <xdr:colOff>1297782</xdr:colOff>
      <xdr:row>0</xdr:row>
      <xdr:rowOff>83345</xdr:rowOff>
    </xdr:from>
    <xdr:ext cx="2445543" cy="74533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2445543" cy="745330"/>
        </a:xfrm>
        <a:prstGeom prst="rect">
          <a:avLst/>
        </a:prstGeom>
        <a:noFill/>
        <a:ln>
          <a:noFill/>
          <a:prstDash/>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59532</xdr:colOff>
      <xdr:row>0</xdr:row>
      <xdr:rowOff>0</xdr:rowOff>
    </xdr:from>
    <xdr:ext cx="2969417" cy="923924"/>
    <xdr:pic>
      <xdr:nvPicPr>
        <xdr:cNvPr id="2" name="gráficos1"/>
        <xdr:cNvPicPr/>
      </xdr:nvPicPr>
      <xdr:blipFill>
        <a:blip xmlns:r="http://schemas.openxmlformats.org/officeDocument/2006/relationships" r:embed="rId1" cstate="print">
          <a:alphaModFix/>
          <a:lum/>
        </a:blip>
        <a:srcRect/>
        <a:stretch>
          <a:fillRect/>
        </a:stretch>
      </xdr:blipFill>
      <xdr:spPr>
        <a:xfrm>
          <a:off x="59532" y="0"/>
          <a:ext cx="2969417" cy="923924"/>
        </a:xfrm>
        <a:prstGeom prst="rect">
          <a:avLst/>
        </a:prstGeom>
        <a:noFill/>
        <a:ln>
          <a:noFill/>
          <a:prstDash/>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6"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7"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8"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9"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6"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7"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6"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7"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8"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9"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1295400</xdr:colOff>
      <xdr:row>0</xdr:row>
      <xdr:rowOff>85725</xdr:rowOff>
    </xdr:from>
    <xdr:to>
      <xdr:col>2</xdr:col>
      <xdr:colOff>295275</xdr:colOff>
      <xdr:row>6</xdr:row>
      <xdr:rowOff>57150</xdr:rowOff>
    </xdr:to>
    <xdr:pic>
      <xdr:nvPicPr>
        <xdr:cNvPr id="2" name="gráficos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85725"/>
          <a:ext cx="30099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1295400</xdr:colOff>
      <xdr:row>0</xdr:row>
      <xdr:rowOff>85725</xdr:rowOff>
    </xdr:from>
    <xdr:to>
      <xdr:col>2</xdr:col>
      <xdr:colOff>295275</xdr:colOff>
      <xdr:row>6</xdr:row>
      <xdr:rowOff>57150</xdr:rowOff>
    </xdr:to>
    <xdr:pic>
      <xdr:nvPicPr>
        <xdr:cNvPr id="3" name="gráficos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85725"/>
          <a:ext cx="30099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1295400</xdr:colOff>
      <xdr:row>0</xdr:row>
      <xdr:rowOff>85725</xdr:rowOff>
    </xdr:from>
    <xdr:to>
      <xdr:col>2</xdr:col>
      <xdr:colOff>295275</xdr:colOff>
      <xdr:row>6</xdr:row>
      <xdr:rowOff>57150</xdr:rowOff>
    </xdr:to>
    <xdr:pic>
      <xdr:nvPicPr>
        <xdr:cNvPr id="4" name="gráficos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85725"/>
          <a:ext cx="30099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1295400</xdr:colOff>
      <xdr:row>0</xdr:row>
      <xdr:rowOff>85725</xdr:rowOff>
    </xdr:from>
    <xdr:to>
      <xdr:col>2</xdr:col>
      <xdr:colOff>295275</xdr:colOff>
      <xdr:row>6</xdr:row>
      <xdr:rowOff>57150</xdr:rowOff>
    </xdr:to>
    <xdr:pic>
      <xdr:nvPicPr>
        <xdr:cNvPr id="5" name="gráficos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85725"/>
          <a:ext cx="30099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1297782</xdr:colOff>
      <xdr:row>0</xdr:row>
      <xdr:rowOff>83345</xdr:rowOff>
    </xdr:from>
    <xdr:ext cx="3004705" cy="1170060"/>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3"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4"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oneCellAnchor>
    <xdr:from>
      <xdr:col>0</xdr:col>
      <xdr:colOff>1297782</xdr:colOff>
      <xdr:row>0</xdr:row>
      <xdr:rowOff>83345</xdr:rowOff>
    </xdr:from>
    <xdr:ext cx="3004705" cy="1170060"/>
    <xdr:pic>
      <xdr:nvPicPr>
        <xdr:cNvPr id="5" name="gráficos1"/>
        <xdr:cNvPicPr/>
      </xdr:nvPicPr>
      <xdr:blipFill>
        <a:blip xmlns:r="http://schemas.openxmlformats.org/officeDocument/2006/relationships" r:embed="rId1" cstate="print">
          <a:alphaModFix/>
          <a:lum/>
        </a:blip>
        <a:srcRect/>
        <a:stretch>
          <a:fillRect/>
        </a:stretch>
      </xdr:blipFill>
      <xdr:spPr>
        <a:xfrm>
          <a:off x="1297782" y="83345"/>
          <a:ext cx="3004705" cy="1170060"/>
        </a:xfrm>
        <a:prstGeom prst="rect">
          <a:avLst/>
        </a:prstGeom>
        <a:noFill/>
        <a:ln>
          <a:noFill/>
          <a:prstDash/>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Y\catherine\2010\Plan%20Operativo%202010%20V.1\Plan%20Operativo%202010%20-%20presupuesto%20por%20proyec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CURSOS%20HUMANOS\2015\Informes\PLAN%20OPERATIVO%202015\POA%202015%20AVANCE%20Diciembre%20de%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040375"/>
      <sheetName val="Portada "/>
      <sheetName val="Estructura"/>
      <sheetName val="Consolidado Funcionamiento"/>
      <sheetName val="Consolidado Inversión"/>
      <sheetName val="Imputación"/>
      <sheetName val="DIR09-01- Recursos"/>
      <sheetName val="DIR09-01 - Comisiones  "/>
      <sheetName val="DIR09-01 - Caja Menor "/>
      <sheetName val="DIR09-02 - Recursos"/>
      <sheetName val="DIR09-02 - Comisiones"/>
      <sheetName val="DIR09-21 - Recursos"/>
      <sheetName val="DIR09-21 - Comisiones"/>
      <sheetName val="SGI09-01 - Recursos"/>
      <sheetName val="SGI09-01 - Comisiones"/>
      <sheetName val="COM09-01 -Recursos "/>
      <sheetName val="COM09-01 - Comisiones "/>
      <sheetName val="JUR09-01 - Recursos"/>
      <sheetName val="JUR09-01 - Comisiones"/>
      <sheetName val="JUR09-01-Caja Menor"/>
      <sheetName val="OCI09-01- Recursos"/>
      <sheetName val="OCI09-01-Comisiones"/>
      <sheetName val="PRO09-01 - Recursos"/>
      <sheetName val="PRO09-01 -comisiones"/>
      <sheetName val="EVE10-01- Recursos"/>
      <sheetName val="GEO09-01 - Recursos"/>
      <sheetName val="GEO09-01 - Comisiones"/>
      <sheetName val="GEO09-02 - Recursos"/>
      <sheetName val="GEO09-02 - Comisiones"/>
      <sheetName val="GEO09-03 - Recursos"/>
      <sheetName val="GEO09-03 - Comisiones"/>
      <sheetName val="GEO09-03 - Caja Menor"/>
      <sheetName val="GEO09-04 - Recursos"/>
      <sheetName val="GEO09-04 - Comisiones"/>
      <sheetName val="GEO09-05 - Recursos"/>
      <sheetName val="GEO09-05 - Comisiones"/>
      <sheetName val="GEO09-06 - Recursos"/>
      <sheetName val="GEO09-06 - Comisiones"/>
      <sheetName val="GEO09-06 - Caja Menor"/>
      <sheetName val="GEO09-07 - Recursos"/>
      <sheetName val="GEO09-07 - Comisiones"/>
      <sheetName val="GEO09-08 - Recursos"/>
      <sheetName val="GEO09-08 - Comisiones"/>
      <sheetName val="GEO09-09 - Recursos"/>
      <sheetName val="GEO09-09 - Comisiones"/>
      <sheetName val="GEO09-10 - Recursos"/>
      <sheetName val="GEO09-10 - Comisiones"/>
      <sheetName val="SUB09-21 - Recursos"/>
      <sheetName val="SUB09-21 - Comisiones"/>
      <sheetName val="SUB09-22 - Recursos "/>
      <sheetName val="SUB09-22 - Comisiones"/>
      <sheetName val="SUB09-23 - Recursos"/>
      <sheetName val="SUB09-23 - Comisiones"/>
      <sheetName val="SUB09-24 - Recursos"/>
      <sheetName val="SUB09-24 - Comisiones"/>
      <sheetName val="SUB09-25 - Recursos"/>
      <sheetName val="SUB09-25 - Comisiones"/>
      <sheetName val="SUB09-26 - Recursos"/>
      <sheetName val="SUB09-26-Comisiones"/>
      <sheetName val="SUB10-27 - Recursos"/>
      <sheetName val="SUB10-27 - Comisiones"/>
      <sheetName val="AME09-41 - Recursos"/>
      <sheetName val="AME09-41 - Comisiones"/>
      <sheetName val="AME09-42 - Recursos"/>
      <sheetName val="AME09-42 - Comisiones"/>
      <sheetName val="AME09-42 - Caja Menor"/>
      <sheetName val="AME09-43 - Recursos"/>
      <sheetName val="AME09-43 - Comisiones"/>
      <sheetName val="AME09-44 -  Recursos"/>
      <sheetName val="LAB09-71 -Recursos"/>
      <sheetName val="LAB09-71 - Comisiones"/>
      <sheetName val="LAB09-71 - Caja Menor"/>
      <sheetName val="LAB09-72 - Recursos"/>
      <sheetName val="LAB09-72 - Comisiones"/>
      <sheetName val="LAB09-72 - Caja Menor"/>
      <sheetName val="LAB09-73 - Recursos"/>
      <sheetName val="LAB09-73 - Comisiones"/>
      <sheetName val="LAB09-73 - Caja Menor"/>
      <sheetName val="NUC09-01 - Recursos"/>
      <sheetName val="SIG09-61 - Recursos"/>
      <sheetName val="SIG09-61 - Comisiones"/>
      <sheetName val="EVE10-02 - Recursos"/>
      <sheetName val="EVE10-02 - Comisiones"/>
      <sheetName val="MIN09-00 - Recursos"/>
      <sheetName val="MIN09-00 - Caja Menor"/>
      <sheetName val="MIN09-01 - Recursos"/>
      <sheetName val="MIN09-01 - Comisiones"/>
      <sheetName val="MIN09-02 - Recursos"/>
      <sheetName val="MIN09-02 - Comisiones"/>
      <sheetName val="MIN09-03 - Recursos"/>
      <sheetName val="MIN09-03 - Comisiones"/>
      <sheetName val="MIN09-04 - Recursos"/>
      <sheetName val="MIN09-04 - Comisiones"/>
      <sheetName val="MIN09-51 - Recursos"/>
      <sheetName val="MIN09-51 - Comisiones"/>
      <sheetName val="MIN09-51 - Caja Menor"/>
      <sheetName val="MIN09-52 - Recursos"/>
      <sheetName val="MIN09-52 - Comisiones"/>
      <sheetName val="MIN09-53 - Recursos"/>
      <sheetName val="FOM09-01 - Recursos"/>
      <sheetName val="FOM09-01 - Comisiones"/>
      <sheetName val="TEC09-01 - Recursos"/>
      <sheetName val="TEC09-01 - Comisiones"/>
      <sheetName val="TEC09-02 - Recursos"/>
      <sheetName val="TEC09-03 - Recursos"/>
      <sheetName val="TEC09-04 - Recursos"/>
      <sheetName val="SEG09-00 - Recursos"/>
      <sheetName val="SEG09-00 - Comisiones"/>
      <sheetName val="SGA09-01 - Recursos"/>
      <sheetName val="SGA09-01 - Comisiones"/>
      <sheetName val="FIN09-02 - Recursos"/>
      <sheetName val="FIN09-02 - Comisiones"/>
      <sheetName val="FIN09-03 - Recursos"/>
      <sheetName val="FIN09-03 - Comisiones"/>
      <sheetName val="FIS09-01 - Recursos"/>
      <sheetName val="FIS09-02 Recursos"/>
      <sheetName val="FIS09-02-Comisiones"/>
      <sheetName val="FIS09-02 - Caja Menor"/>
      <sheetName val="FIS09-03 - Recursos"/>
      <sheetName val="FIS09-03 - Comisiones"/>
      <sheetName val="FIS09-03 - Caja Menor"/>
      <sheetName val="GTH09-01 - Recursos"/>
      <sheetName val="GTH09-01 - Comisiones"/>
      <sheetName val="GTH09-02 -  Recursos"/>
      <sheetName val="GTH09-03 - Recursos"/>
      <sheetName val="GTH09-04 - Recursos"/>
      <sheetName val="GTH09-04 - Comisiones"/>
      <sheetName val="GTH09-05 - Recursos"/>
      <sheetName val="DOC09-01 - Recursos"/>
      <sheetName val="DOC09-01 - Comisiones"/>
      <sheetName val="CID09-01 - Recursos"/>
      <sheetName val="CID09-01 - Comisiones"/>
      <sheetName val="CLI09-01 - Recursos"/>
      <sheetName val="CLI09-01 Comis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STRUCTURA POA 2015"/>
      <sheetName val="TECHOS FUNCIONAMIENTO"/>
      <sheetName val="CUOTA DE INVERSIÓN"/>
      <sheetName val="PLAN DE ACCIÓN "/>
      <sheetName val="METAS FÍSICAS SALUD OCUPACIONAL"/>
      <sheetName val="METAS FÍSICAS TALENTO HUMANO"/>
      <sheetName val="GTH 13-01"/>
      <sheetName val="GTH 13-02 "/>
    </sheetNames>
    <sheetDataSet>
      <sheetData sheetId="0"/>
      <sheetData sheetId="1"/>
      <sheetData sheetId="2"/>
      <sheetData sheetId="3"/>
      <sheetData sheetId="4"/>
      <sheetData sheetId="5"/>
      <sheetData sheetId="6">
        <row r="37">
          <cell r="A37" t="str">
            <v>Ajuste Formulación Plan Operativo 2015:  Planeación de actividades 2015, Informe de seguimiento mensual y planeación de actividades 2016</v>
          </cell>
          <cell r="D37">
            <v>0.1</v>
          </cell>
          <cell r="E37">
            <v>0.08</v>
          </cell>
          <cell r="F37">
            <v>0.08</v>
          </cell>
          <cell r="G37">
            <v>0.08</v>
          </cell>
          <cell r="H37">
            <v>0.08</v>
          </cell>
          <cell r="I37">
            <v>0.08</v>
          </cell>
          <cell r="J37">
            <v>0.08</v>
          </cell>
          <cell r="K37">
            <v>0.08</v>
          </cell>
          <cell r="L37">
            <v>0.08</v>
          </cell>
          <cell r="M37">
            <v>0.08</v>
          </cell>
          <cell r="N37">
            <v>0.08</v>
          </cell>
          <cell r="O37">
            <v>0.1</v>
          </cell>
        </row>
        <row r="39">
          <cell r="D39">
            <v>0.08</v>
          </cell>
          <cell r="E39">
            <v>0.08</v>
          </cell>
          <cell r="F39">
            <v>0.09</v>
          </cell>
          <cell r="G39">
            <v>0.08</v>
          </cell>
          <cell r="H39">
            <v>0.08</v>
          </cell>
          <cell r="I39">
            <v>0.09</v>
          </cell>
          <cell r="J39">
            <v>0.08</v>
          </cell>
          <cell r="K39">
            <v>0.08</v>
          </cell>
          <cell r="L39">
            <v>0.09</v>
          </cell>
          <cell r="M39">
            <v>0.08</v>
          </cell>
          <cell r="N39">
            <v>0.08</v>
          </cell>
          <cell r="O39">
            <v>0.09</v>
          </cell>
        </row>
        <row r="41">
          <cell r="J41">
            <v>0.5</v>
          </cell>
        </row>
        <row r="43">
          <cell r="H43">
            <v>0.4</v>
          </cell>
          <cell r="K43">
            <v>0.5</v>
          </cell>
          <cell r="L43">
            <v>0.1</v>
          </cell>
        </row>
        <row r="65">
          <cell r="D65">
            <v>0.25</v>
          </cell>
          <cell r="E65">
            <v>0.25</v>
          </cell>
          <cell r="F65">
            <v>0.1</v>
          </cell>
          <cell r="K65">
            <v>0.2</v>
          </cell>
          <cell r="L65">
            <v>0.2</v>
          </cell>
        </row>
        <row r="67">
          <cell r="E67">
            <v>0.08</v>
          </cell>
          <cell r="F67">
            <v>0.08</v>
          </cell>
          <cell r="L67">
            <v>0.09</v>
          </cell>
          <cell r="O67">
            <v>0.08</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1064"/>
  <sheetViews>
    <sheetView showGridLines="0" zoomScale="70" zoomScaleNormal="70" workbookViewId="0">
      <selection activeCell="C101" sqref="C101"/>
    </sheetView>
  </sheetViews>
  <sheetFormatPr baseColWidth="10" defaultColWidth="11.42578125" defaultRowHeight="15" x14ac:dyDescent="0.25"/>
  <cols>
    <col min="1" max="1" width="48.7109375" customWidth="1"/>
    <col min="2" max="2" width="11.42578125" customWidth="1"/>
    <col min="3" max="3" width="16.570312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5" customWidth="1"/>
    <col min="18" max="19" width="14.5703125" bestFit="1" customWidth="1"/>
    <col min="20" max="20" width="17.140625" bestFit="1" customWidth="1"/>
    <col min="22" max="22" width="14.85546875" bestFit="1" customWidth="1"/>
  </cols>
  <sheetData>
    <row r="1" spans="1:19" ht="15.75" x14ac:dyDescent="0.25">
      <c r="A1" s="1"/>
      <c r="B1" s="2"/>
      <c r="C1" s="1"/>
      <c r="D1" s="1"/>
      <c r="E1" s="1"/>
      <c r="F1" s="1"/>
      <c r="G1" s="1"/>
      <c r="H1" s="1"/>
      <c r="I1" s="1"/>
      <c r="J1" s="2"/>
      <c r="K1" s="1"/>
      <c r="L1" s="1"/>
      <c r="M1" s="1"/>
      <c r="N1" s="2"/>
      <c r="O1" s="2"/>
      <c r="P1" s="1"/>
    </row>
    <row r="2" spans="1:19" ht="15.75" x14ac:dyDescent="0.25">
      <c r="A2" s="1"/>
      <c r="B2" s="2"/>
      <c r="C2" s="928" t="s">
        <v>0</v>
      </c>
      <c r="D2" s="928"/>
      <c r="E2" s="928"/>
      <c r="F2" s="928"/>
      <c r="G2" s="928"/>
      <c r="H2" s="928"/>
      <c r="I2" s="928"/>
      <c r="J2" s="928"/>
      <c r="K2" s="928"/>
      <c r="L2" s="928"/>
      <c r="M2" s="928"/>
      <c r="N2" s="928"/>
      <c r="O2" s="2"/>
      <c r="P2" s="1"/>
    </row>
    <row r="3" spans="1:19" ht="15.75" x14ac:dyDescent="0.25">
      <c r="A3" s="1"/>
      <c r="B3" s="2"/>
      <c r="C3" s="928" t="s">
        <v>1</v>
      </c>
      <c r="D3" s="928"/>
      <c r="E3" s="928"/>
      <c r="F3" s="928"/>
      <c r="G3" s="928"/>
      <c r="H3" s="928"/>
      <c r="I3" s="928"/>
      <c r="J3" s="928"/>
      <c r="K3" s="928"/>
      <c r="L3" s="928"/>
      <c r="M3" s="928"/>
      <c r="N3" s="928"/>
      <c r="O3" s="2"/>
      <c r="P3" s="1"/>
    </row>
    <row r="4" spans="1:19" ht="15.75" x14ac:dyDescent="0.25">
      <c r="A4" s="1"/>
      <c r="B4" s="2"/>
      <c r="C4" s="929" t="s">
        <v>2</v>
      </c>
      <c r="D4" s="929"/>
      <c r="E4" s="929"/>
      <c r="F4" s="929"/>
      <c r="G4" s="929"/>
      <c r="H4" s="929"/>
      <c r="I4" s="929"/>
      <c r="J4" s="929"/>
      <c r="K4" s="929"/>
      <c r="L4" s="929"/>
      <c r="M4" s="929"/>
      <c r="N4" s="929"/>
      <c r="O4" s="928"/>
      <c r="P4" s="928"/>
    </row>
    <row r="5" spans="1:19" ht="15.75" x14ac:dyDescent="0.25">
      <c r="A5" s="1"/>
      <c r="B5" s="2"/>
      <c r="C5" s="930" t="s">
        <v>3</v>
      </c>
      <c r="D5" s="928"/>
      <c r="E5" s="928"/>
      <c r="F5" s="928"/>
      <c r="G5" s="928"/>
      <c r="H5" s="928"/>
      <c r="I5" s="928"/>
      <c r="J5" s="928"/>
      <c r="K5" s="928"/>
      <c r="L5" s="928"/>
      <c r="M5" s="928"/>
      <c r="N5" s="928"/>
      <c r="O5" s="2"/>
      <c r="P5" s="1"/>
    </row>
    <row r="6" spans="1:19" ht="15.75" customHeight="1" x14ac:dyDescent="0.25">
      <c r="A6" s="1"/>
      <c r="B6" s="2"/>
      <c r="C6" s="931" t="s">
        <v>4</v>
      </c>
      <c r="D6" s="931"/>
      <c r="E6" s="931"/>
      <c r="F6" s="931"/>
      <c r="G6" s="931"/>
      <c r="H6" s="931"/>
      <c r="I6" s="931"/>
      <c r="J6" s="931"/>
      <c r="K6" s="931"/>
      <c r="L6" s="931"/>
      <c r="M6" s="931"/>
      <c r="N6" s="931"/>
      <c r="O6" s="2"/>
      <c r="P6" s="1"/>
    </row>
    <row r="7" spans="1:19" ht="15.75" x14ac:dyDescent="0.25">
      <c r="A7" s="1"/>
      <c r="B7" s="2"/>
      <c r="C7" s="1"/>
      <c r="D7" s="1"/>
      <c r="E7" s="1"/>
      <c r="F7" s="1"/>
      <c r="G7" s="1"/>
      <c r="H7" s="1"/>
      <c r="I7" s="1"/>
      <c r="J7" s="2"/>
      <c r="K7" s="1"/>
      <c r="L7" s="1"/>
      <c r="M7" s="1"/>
      <c r="N7" s="2"/>
      <c r="O7" s="2"/>
      <c r="P7" s="1"/>
    </row>
    <row r="8" spans="1:19" ht="15.75" customHeight="1" x14ac:dyDescent="0.25">
      <c r="A8" s="3" t="s">
        <v>5</v>
      </c>
      <c r="B8" s="923" t="s">
        <v>884</v>
      </c>
      <c r="C8" s="924"/>
      <c r="D8" s="924"/>
      <c r="E8" s="924"/>
      <c r="F8" s="924"/>
      <c r="G8" s="924"/>
      <c r="H8" s="924"/>
      <c r="I8" s="924"/>
      <c r="J8" s="924"/>
      <c r="K8" s="924"/>
      <c r="L8" s="924"/>
      <c r="M8" s="924"/>
      <c r="N8" s="924"/>
      <c r="O8" s="924"/>
      <c r="P8" s="925"/>
    </row>
    <row r="9" spans="1:19" ht="15.75" customHeight="1" x14ac:dyDescent="0.25">
      <c r="A9" s="4" t="s">
        <v>7</v>
      </c>
      <c r="B9" s="923" t="s">
        <v>885</v>
      </c>
      <c r="C9" s="924"/>
      <c r="D9" s="924"/>
      <c r="E9" s="924"/>
      <c r="F9" s="924"/>
      <c r="G9" s="924"/>
      <c r="H9" s="924"/>
      <c r="I9" s="924"/>
      <c r="J9" s="924"/>
      <c r="K9" s="924"/>
      <c r="L9" s="924"/>
      <c r="M9" s="924"/>
      <c r="N9" s="924"/>
      <c r="O9" s="924"/>
      <c r="P9" s="925"/>
    </row>
    <row r="10" spans="1:19" ht="15.75" x14ac:dyDescent="0.25">
      <c r="A10" s="5"/>
      <c r="B10" s="6"/>
      <c r="C10" s="7"/>
      <c r="D10" s="7"/>
      <c r="E10" s="7"/>
      <c r="F10" s="7"/>
      <c r="G10" s="7"/>
      <c r="H10" s="7"/>
      <c r="I10" s="7"/>
      <c r="J10" s="7"/>
      <c r="K10" s="7"/>
      <c r="L10" s="7"/>
      <c r="M10" s="8"/>
      <c r="N10" s="8"/>
      <c r="O10" s="8"/>
      <c r="P10" s="5"/>
    </row>
    <row r="11" spans="1:19" ht="30" customHeight="1" x14ac:dyDescent="0.25">
      <c r="A11" s="9" t="s">
        <v>9</v>
      </c>
      <c r="B11" s="791" t="s">
        <v>886</v>
      </c>
      <c r="C11" s="792"/>
      <c r="D11" s="792"/>
      <c r="E11" s="792"/>
      <c r="F11" s="792"/>
      <c r="G11" s="792"/>
      <c r="H11" s="792"/>
      <c r="I11" s="792"/>
      <c r="J11" s="792"/>
      <c r="K11" s="793"/>
      <c r="L11" s="794" t="s">
        <v>11</v>
      </c>
      <c r="M11" s="794"/>
      <c r="N11" s="794"/>
      <c r="O11" s="794"/>
      <c r="P11" s="352">
        <v>0.25</v>
      </c>
    </row>
    <row r="13" spans="1:19" ht="32.25" customHeight="1" x14ac:dyDescent="0.25">
      <c r="A13" s="11" t="s">
        <v>12</v>
      </c>
      <c r="B13" s="926" t="s">
        <v>887</v>
      </c>
      <c r="C13" s="927"/>
      <c r="D13" s="927"/>
      <c r="E13" s="927"/>
      <c r="F13" s="927"/>
      <c r="G13" s="927"/>
      <c r="H13" s="927"/>
      <c r="I13" s="927"/>
      <c r="J13" s="927"/>
      <c r="K13" s="927"/>
      <c r="L13" s="774" t="s">
        <v>14</v>
      </c>
      <c r="M13" s="774"/>
      <c r="N13" s="774"/>
      <c r="O13" s="774"/>
      <c r="P13" s="12">
        <v>0.5</v>
      </c>
    </row>
    <row r="14" spans="1:19" ht="15.75" x14ac:dyDescent="0.25">
      <c r="B14" s="24"/>
      <c r="C14" s="18"/>
      <c r="D14" s="18"/>
      <c r="E14" s="18"/>
      <c r="F14" s="18"/>
      <c r="G14" s="18"/>
      <c r="H14" s="18"/>
      <c r="I14" s="18"/>
      <c r="J14" s="18"/>
      <c r="K14" s="18"/>
      <c r="L14" s="18"/>
      <c r="M14" s="18"/>
      <c r="N14" s="18"/>
      <c r="O14" s="18"/>
      <c r="P14" s="19"/>
    </row>
    <row r="15" spans="1:19" ht="15.75" x14ac:dyDescent="0.25">
      <c r="A15" s="13" t="s">
        <v>15</v>
      </c>
      <c r="B15" s="755" t="s">
        <v>888</v>
      </c>
      <c r="C15" s="756"/>
      <c r="D15" s="756"/>
      <c r="E15" s="756"/>
      <c r="F15" s="757"/>
      <c r="G15" s="14" t="s">
        <v>17</v>
      </c>
      <c r="H15" s="790">
        <v>11060000000</v>
      </c>
      <c r="I15" s="756"/>
      <c r="J15" s="756"/>
      <c r="K15" s="756"/>
      <c r="L15" s="756"/>
      <c r="M15" s="756"/>
      <c r="N15" s="756"/>
      <c r="O15" s="756"/>
      <c r="P15" s="757"/>
      <c r="S15" s="353"/>
    </row>
    <row r="16" spans="1:19"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318"/>
      <c r="C17" s="318"/>
      <c r="D17" s="17"/>
      <c r="E17" s="17"/>
      <c r="F17" s="17"/>
      <c r="G17" s="17"/>
      <c r="H17" s="17"/>
      <c r="I17" s="17"/>
      <c r="J17" s="17"/>
      <c r="K17" s="17"/>
      <c r="L17" s="18"/>
      <c r="M17" s="18"/>
      <c r="N17" s="18"/>
      <c r="O17" s="18"/>
      <c r="P17" s="19"/>
    </row>
    <row r="18" spans="1:16" ht="32.25" customHeight="1" x14ac:dyDescent="0.25">
      <c r="A18" s="11" t="s">
        <v>20</v>
      </c>
      <c r="B18" s="857" t="s">
        <v>889</v>
      </c>
      <c r="C18" s="858"/>
      <c r="D18" s="858"/>
      <c r="E18" s="858"/>
      <c r="F18" s="858"/>
      <c r="G18" s="858"/>
      <c r="H18" s="858"/>
      <c r="I18" s="858"/>
      <c r="J18" s="858"/>
      <c r="K18" s="858"/>
      <c r="L18" s="858"/>
      <c r="M18" s="858"/>
      <c r="N18" s="858"/>
      <c r="O18" s="858"/>
      <c r="P18" s="859"/>
    </row>
    <row r="20" spans="1:16" ht="25.5" customHeight="1" x14ac:dyDescent="0.25">
      <c r="A20" s="20" t="s">
        <v>22</v>
      </c>
      <c r="B20" s="21"/>
      <c r="C20" s="21"/>
      <c r="D20" s="21"/>
      <c r="E20" s="21"/>
      <c r="F20" s="21"/>
      <c r="G20" s="21"/>
      <c r="H20" s="21"/>
      <c r="I20" s="21"/>
      <c r="J20" s="21"/>
      <c r="K20" s="21"/>
      <c r="L20" s="21"/>
      <c r="M20" s="21"/>
      <c r="N20" s="21"/>
      <c r="O20" s="21"/>
    </row>
    <row r="21" spans="1:16" ht="15.75" x14ac:dyDescent="0.25">
      <c r="A21" s="20"/>
      <c r="B21" s="21"/>
      <c r="C21" s="21"/>
      <c r="D21" s="21"/>
      <c r="E21" s="21"/>
      <c r="F21" s="21"/>
      <c r="G21" s="21"/>
      <c r="H21" s="21"/>
      <c r="I21" s="21"/>
      <c r="J21" s="21"/>
      <c r="K21" s="21"/>
      <c r="L21" s="21"/>
      <c r="M21" s="21"/>
      <c r="N21" s="21"/>
      <c r="O21" s="21"/>
    </row>
    <row r="22" spans="1:16" ht="23.2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20.2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745" t="s">
        <v>890</v>
      </c>
      <c r="G24" s="745"/>
      <c r="H24" s="745"/>
      <c r="I24" s="745"/>
      <c r="J24" s="314">
        <v>70</v>
      </c>
      <c r="K24" s="770"/>
      <c r="L24" s="764"/>
      <c r="M24" s="745"/>
      <c r="N24" s="745"/>
      <c r="O24" s="745"/>
      <c r="P24" s="22"/>
    </row>
    <row r="25" spans="1:16" ht="15" customHeight="1" x14ac:dyDescent="0.25">
      <c r="A25" s="762"/>
      <c r="B25" s="763"/>
      <c r="C25" s="763"/>
      <c r="D25" s="763"/>
      <c r="E25" s="764"/>
      <c r="F25" s="745" t="s">
        <v>891</v>
      </c>
      <c r="G25" s="745"/>
      <c r="H25" s="745"/>
      <c r="I25" s="745"/>
      <c r="J25" s="314">
        <v>30</v>
      </c>
      <c r="K25" s="770"/>
      <c r="L25" s="764"/>
      <c r="M25" s="745"/>
      <c r="N25" s="745"/>
      <c r="O25" s="745"/>
      <c r="P25" s="22"/>
    </row>
    <row r="26" spans="1:16" ht="15" customHeight="1" x14ac:dyDescent="0.25">
      <c r="A26" s="762"/>
      <c r="B26" s="763"/>
      <c r="C26" s="763"/>
      <c r="D26" s="763"/>
      <c r="E26" s="764"/>
      <c r="F26" s="745" t="s">
        <v>892</v>
      </c>
      <c r="G26" s="745"/>
      <c r="H26" s="745"/>
      <c r="I26" s="745"/>
      <c r="J26" s="314">
        <v>25</v>
      </c>
      <c r="K26" s="770"/>
      <c r="L26" s="764"/>
      <c r="M26" s="745"/>
      <c r="N26" s="754"/>
      <c r="O26" s="754"/>
      <c r="P26" s="22"/>
    </row>
    <row r="27" spans="1:16" ht="15" customHeight="1" x14ac:dyDescent="0.25">
      <c r="A27" s="762"/>
      <c r="B27" s="763"/>
      <c r="C27" s="763"/>
      <c r="D27" s="763"/>
      <c r="E27" s="764"/>
      <c r="F27" s="745"/>
      <c r="G27" s="745"/>
      <c r="H27" s="745"/>
      <c r="I27" s="745"/>
      <c r="J27" s="314"/>
      <c r="K27" s="770"/>
      <c r="L27" s="764"/>
      <c r="M27" s="745"/>
      <c r="N27" s="745"/>
      <c r="O27" s="745"/>
      <c r="P27" s="22"/>
    </row>
    <row r="28" spans="1:16" ht="15" customHeight="1" x14ac:dyDescent="0.25">
      <c r="A28" s="762"/>
      <c r="B28" s="763"/>
      <c r="C28" s="763"/>
      <c r="D28" s="763"/>
      <c r="E28" s="764"/>
      <c r="F28" s="745"/>
      <c r="G28" s="745"/>
      <c r="H28" s="745"/>
      <c r="I28" s="745"/>
      <c r="J28" s="314"/>
      <c r="K28" s="770"/>
      <c r="L28" s="764"/>
      <c r="M28" s="745"/>
      <c r="N28" s="745"/>
      <c r="O28" s="745"/>
      <c r="P28" s="22"/>
    </row>
    <row r="29" spans="1:16" ht="15" customHeight="1" x14ac:dyDescent="0.25">
      <c r="A29" s="762"/>
      <c r="B29" s="763"/>
      <c r="C29" s="763"/>
      <c r="D29" s="763"/>
      <c r="E29" s="764"/>
      <c r="F29" s="745"/>
      <c r="G29" s="745"/>
      <c r="H29" s="745"/>
      <c r="I29" s="745"/>
      <c r="J29" s="314"/>
      <c r="K29" s="770"/>
      <c r="L29" s="764"/>
      <c r="M29" s="745"/>
      <c r="N29" s="745"/>
      <c r="O29" s="745"/>
      <c r="P29" s="22"/>
    </row>
    <row r="30" spans="1:16" ht="15" customHeight="1" x14ac:dyDescent="0.25">
      <c r="A30" s="762"/>
      <c r="B30" s="763"/>
      <c r="C30" s="763"/>
      <c r="D30" s="763"/>
      <c r="E30" s="764"/>
      <c r="F30" s="745"/>
      <c r="G30" s="745"/>
      <c r="H30" s="745"/>
      <c r="I30" s="745"/>
      <c r="J30" s="314"/>
      <c r="K30" s="770"/>
      <c r="L30" s="764"/>
      <c r="M30" s="745"/>
      <c r="N30" s="745"/>
      <c r="O30" s="745"/>
      <c r="P30" s="22"/>
    </row>
    <row r="31" spans="1:16" ht="15" customHeight="1" x14ac:dyDescent="0.25">
      <c r="A31" s="765"/>
      <c r="B31" s="766"/>
      <c r="C31" s="766"/>
      <c r="D31" s="766"/>
      <c r="E31" s="767"/>
      <c r="F31" s="745"/>
      <c r="G31" s="745"/>
      <c r="H31" s="745"/>
      <c r="I31" s="745"/>
      <c r="J31" s="314"/>
      <c r="K31" s="771"/>
      <c r="L31" s="767"/>
      <c r="M31" s="745"/>
      <c r="N31" s="745"/>
      <c r="O31" s="745"/>
      <c r="P31" s="22"/>
    </row>
    <row r="32" spans="1:16" ht="15" customHeight="1" thickBot="1" x14ac:dyDescent="0.3">
      <c r="A32" s="23"/>
      <c r="B32" s="24"/>
      <c r="C32" s="18"/>
      <c r="D32" s="18"/>
      <c r="E32" s="18"/>
      <c r="F32" s="18"/>
      <c r="G32" s="18"/>
      <c r="H32" s="18"/>
      <c r="I32" s="18"/>
      <c r="J32" s="18"/>
      <c r="K32" s="18"/>
      <c r="L32" s="18"/>
      <c r="M32" s="18"/>
      <c r="N32" s="18"/>
      <c r="O32" s="18"/>
    </row>
    <row r="33" spans="1:16" ht="34.5" customHeight="1" x14ac:dyDescent="0.25">
      <c r="A33" s="354" t="s">
        <v>32</v>
      </c>
      <c r="B33" s="355" t="s">
        <v>33</v>
      </c>
      <c r="C33" s="355" t="s">
        <v>34</v>
      </c>
      <c r="D33" s="355" t="s">
        <v>35</v>
      </c>
      <c r="E33" s="355" t="s">
        <v>36</v>
      </c>
      <c r="F33" s="355" t="s">
        <v>37</v>
      </c>
      <c r="G33" s="917" t="s">
        <v>38</v>
      </c>
      <c r="H33" s="917"/>
      <c r="I33" s="918" t="s">
        <v>39</v>
      </c>
      <c r="J33" s="919"/>
      <c r="K33" s="355" t="s">
        <v>40</v>
      </c>
      <c r="L33" s="917" t="s">
        <v>41</v>
      </c>
      <c r="M33" s="917"/>
      <c r="N33" s="920" t="s">
        <v>42</v>
      </c>
      <c r="O33" s="921"/>
      <c r="P33" s="922"/>
    </row>
    <row r="34" spans="1:16" ht="28.5" x14ac:dyDescent="0.25">
      <c r="A34" s="143" t="s">
        <v>893</v>
      </c>
      <c r="B34" s="144">
        <v>1</v>
      </c>
      <c r="C34" s="311" t="s">
        <v>894</v>
      </c>
      <c r="D34" s="316" t="s">
        <v>104</v>
      </c>
      <c r="E34" s="316" t="s">
        <v>47</v>
      </c>
      <c r="F34" s="316" t="s">
        <v>105</v>
      </c>
      <c r="G34" s="891" t="s">
        <v>895</v>
      </c>
      <c r="H34" s="891"/>
      <c r="I34" s="876" t="s">
        <v>894</v>
      </c>
      <c r="J34" s="877"/>
      <c r="K34" s="356">
        <v>10</v>
      </c>
      <c r="L34" s="878" t="s">
        <v>450</v>
      </c>
      <c r="M34" s="878"/>
      <c r="N34" s="879" t="s">
        <v>896</v>
      </c>
      <c r="O34" s="879"/>
      <c r="P34" s="880"/>
    </row>
    <row r="35" spans="1:16" s="26" customFormat="1" ht="43.5" customHeight="1" x14ac:dyDescent="0.25">
      <c r="A35" s="740" t="s">
        <v>51</v>
      </c>
      <c r="B35" s="741"/>
      <c r="C35" s="742" t="s">
        <v>897</v>
      </c>
      <c r="D35" s="743"/>
      <c r="E35" s="743"/>
      <c r="F35" s="743"/>
      <c r="G35" s="743"/>
      <c r="H35" s="743"/>
      <c r="I35" s="743"/>
      <c r="J35" s="743"/>
      <c r="K35" s="743"/>
      <c r="L35" s="743"/>
      <c r="M35" s="743"/>
      <c r="N35" s="743"/>
      <c r="O35" s="743"/>
      <c r="P35" s="744"/>
    </row>
    <row r="36" spans="1:16" ht="15.75" x14ac:dyDescent="0.25">
      <c r="A36" s="718" t="s">
        <v>53</v>
      </c>
      <c r="B36" s="719"/>
      <c r="C36" s="719"/>
      <c r="D36" s="719"/>
      <c r="E36" s="719"/>
      <c r="F36" s="719"/>
      <c r="G36" s="720"/>
      <c r="H36" s="721" t="s">
        <v>54</v>
      </c>
      <c r="I36" s="719"/>
      <c r="J36" s="719"/>
      <c r="K36" s="719"/>
      <c r="L36" s="719"/>
      <c r="M36" s="719"/>
      <c r="N36" s="719"/>
      <c r="O36" s="719"/>
      <c r="P36" s="722"/>
    </row>
    <row r="37" spans="1:16" x14ac:dyDescent="0.25">
      <c r="A37" s="723" t="s">
        <v>898</v>
      </c>
      <c r="B37" s="724"/>
      <c r="C37" s="724"/>
      <c r="D37" s="724"/>
      <c r="E37" s="724"/>
      <c r="F37" s="724"/>
      <c r="G37" s="724"/>
      <c r="H37" s="727" t="s">
        <v>892</v>
      </c>
      <c r="I37" s="728"/>
      <c r="J37" s="728"/>
      <c r="K37" s="728"/>
      <c r="L37" s="728"/>
      <c r="M37" s="728"/>
      <c r="N37" s="728"/>
      <c r="O37" s="728"/>
      <c r="P37" s="729"/>
    </row>
    <row r="38" spans="1:16" x14ac:dyDescent="0.25">
      <c r="A38" s="725"/>
      <c r="B38" s="726"/>
      <c r="C38" s="726"/>
      <c r="D38" s="726"/>
      <c r="E38" s="726"/>
      <c r="F38" s="726"/>
      <c r="G38" s="726"/>
      <c r="H38" s="730"/>
      <c r="I38" s="731"/>
      <c r="J38" s="731"/>
      <c r="K38" s="731"/>
      <c r="L38" s="731"/>
      <c r="M38" s="731"/>
      <c r="N38" s="731"/>
      <c r="O38" s="731"/>
      <c r="P38" s="732"/>
    </row>
    <row r="39" spans="1:16" ht="15.75" x14ac:dyDescent="0.25">
      <c r="A39" s="23"/>
      <c r="B39" s="24"/>
      <c r="C39" s="24"/>
      <c r="D39" s="24"/>
      <c r="E39" s="24"/>
      <c r="F39" s="24"/>
      <c r="G39" s="24"/>
      <c r="H39" s="24"/>
      <c r="I39" s="24"/>
      <c r="J39" s="24"/>
      <c r="K39" s="24"/>
      <c r="L39" s="24"/>
      <c r="M39" s="24"/>
      <c r="N39" s="24"/>
      <c r="O39" s="24"/>
      <c r="P39" s="31"/>
    </row>
    <row r="40" spans="1:16" ht="15" customHeight="1" x14ac:dyDescent="0.25">
      <c r="A40" s="32"/>
      <c r="B40" s="24"/>
      <c r="C40" s="19"/>
      <c r="D40" s="733" t="s">
        <v>57</v>
      </c>
      <c r="E40" s="734"/>
      <c r="F40" s="734"/>
      <c r="G40" s="734"/>
      <c r="H40" s="734"/>
      <c r="I40" s="734"/>
      <c r="J40" s="734"/>
      <c r="K40" s="734"/>
      <c r="L40" s="734"/>
      <c r="M40" s="734"/>
      <c r="N40" s="734"/>
      <c r="O40" s="734"/>
      <c r="P40" s="735"/>
    </row>
    <row r="41" spans="1:16" ht="21.75" customHeight="1" x14ac:dyDescent="0.25">
      <c r="A41" s="23"/>
      <c r="B41" s="24"/>
      <c r="C41" s="24"/>
      <c r="D41" s="308" t="s">
        <v>58</v>
      </c>
      <c r="E41" s="308" t="s">
        <v>59</v>
      </c>
      <c r="F41" s="308" t="s">
        <v>60</v>
      </c>
      <c r="G41" s="308" t="s">
        <v>61</v>
      </c>
      <c r="H41" s="308" t="s">
        <v>62</v>
      </c>
      <c r="I41" s="308" t="s">
        <v>63</v>
      </c>
      <c r="J41" s="308" t="s">
        <v>64</v>
      </c>
      <c r="K41" s="308" t="s">
        <v>65</v>
      </c>
      <c r="L41" s="308" t="s">
        <v>66</v>
      </c>
      <c r="M41" s="308" t="s">
        <v>67</v>
      </c>
      <c r="N41" s="308" t="s">
        <v>68</v>
      </c>
      <c r="O41" s="733" t="s">
        <v>69</v>
      </c>
      <c r="P41" s="735"/>
    </row>
    <row r="42" spans="1:16" ht="15.75" customHeight="1" x14ac:dyDescent="0.25">
      <c r="A42" s="56" t="s">
        <v>70</v>
      </c>
      <c r="B42" s="52"/>
      <c r="C42" s="52"/>
      <c r="D42" s="52"/>
      <c r="E42" s="52"/>
      <c r="F42" s="52"/>
      <c r="G42" s="52"/>
      <c r="H42" s="52"/>
      <c r="I42" s="52"/>
      <c r="J42" s="52"/>
      <c r="K42" s="52"/>
      <c r="L42" s="52"/>
      <c r="M42" s="52"/>
      <c r="N42" s="52"/>
      <c r="O42" s="887">
        <v>10</v>
      </c>
      <c r="P42" s="888"/>
    </row>
    <row r="43" spans="1:16" ht="15.75" x14ac:dyDescent="0.25">
      <c r="A43" s="56" t="s">
        <v>71</v>
      </c>
      <c r="B43" s="52"/>
      <c r="C43" s="52"/>
      <c r="D43" s="53"/>
      <c r="E43" s="53"/>
      <c r="F43" s="53"/>
      <c r="G43" s="53"/>
      <c r="H43" s="53"/>
      <c r="I43" s="53"/>
      <c r="J43" s="53"/>
      <c r="K43" s="53"/>
      <c r="L43" s="53"/>
      <c r="M43" s="53"/>
      <c r="N43" s="53"/>
      <c r="O43" s="899"/>
      <c r="P43" s="900"/>
    </row>
    <row r="44" spans="1:16" ht="15.75" x14ac:dyDescent="0.25">
      <c r="A44" s="23"/>
      <c r="B44" s="24"/>
      <c r="C44" s="24"/>
      <c r="D44" s="24"/>
      <c r="E44" s="24"/>
      <c r="F44" s="24"/>
      <c r="G44" s="24"/>
      <c r="H44" s="24"/>
      <c r="I44" s="24"/>
      <c r="J44" s="24"/>
      <c r="K44" s="24"/>
      <c r="L44" s="24"/>
      <c r="M44" s="24"/>
      <c r="N44" s="24"/>
      <c r="O44" s="24"/>
      <c r="P44" s="31"/>
    </row>
    <row r="45" spans="1:16" ht="15.75" x14ac:dyDescent="0.25">
      <c r="A45" s="357" t="s">
        <v>72</v>
      </c>
      <c r="B45" s="358" t="s">
        <v>33</v>
      </c>
      <c r="C45" s="359"/>
      <c r="D45" s="360" t="s">
        <v>58</v>
      </c>
      <c r="E45" s="360" t="s">
        <v>59</v>
      </c>
      <c r="F45" s="360" t="s">
        <v>60</v>
      </c>
      <c r="G45" s="360" t="s">
        <v>61</v>
      </c>
      <c r="H45" s="360" t="s">
        <v>62</v>
      </c>
      <c r="I45" s="360" t="s">
        <v>63</v>
      </c>
      <c r="J45" s="360" t="s">
        <v>64</v>
      </c>
      <c r="K45" s="360" t="s">
        <v>65</v>
      </c>
      <c r="L45" s="360" t="s">
        <v>66</v>
      </c>
      <c r="M45" s="360" t="s">
        <v>67</v>
      </c>
      <c r="N45" s="360" t="s">
        <v>68</v>
      </c>
      <c r="O45" s="915" t="s">
        <v>69</v>
      </c>
      <c r="P45" s="916"/>
    </row>
    <row r="46" spans="1:16" ht="15.75" x14ac:dyDescent="0.25">
      <c r="A46" s="901" t="s">
        <v>899</v>
      </c>
      <c r="B46" s="903">
        <v>0.05</v>
      </c>
      <c r="C46" s="361" t="s">
        <v>70</v>
      </c>
      <c r="D46" s="361" t="s">
        <v>649</v>
      </c>
      <c r="E46" s="361">
        <v>100</v>
      </c>
      <c r="F46" s="361"/>
      <c r="G46" s="361"/>
      <c r="H46" s="361"/>
      <c r="I46" s="361"/>
      <c r="J46" s="361"/>
      <c r="K46" s="361"/>
      <c r="L46" s="361"/>
      <c r="M46" s="361"/>
      <c r="N46" s="361"/>
      <c r="O46" s="905"/>
      <c r="P46" s="906"/>
    </row>
    <row r="47" spans="1:16" x14ac:dyDescent="0.25">
      <c r="A47" s="901"/>
      <c r="B47" s="903"/>
      <c r="C47" s="362" t="s">
        <v>71</v>
      </c>
      <c r="D47" s="362"/>
      <c r="E47" s="362"/>
      <c r="F47" s="362" t="s">
        <v>649</v>
      </c>
      <c r="G47" s="362"/>
      <c r="H47" s="362"/>
      <c r="I47" s="362"/>
      <c r="J47" s="362"/>
      <c r="K47" s="362"/>
      <c r="L47" s="362"/>
      <c r="M47" s="362"/>
      <c r="N47" s="362"/>
      <c r="O47" s="909"/>
      <c r="P47" s="910"/>
    </row>
    <row r="48" spans="1:16" ht="14.1" customHeight="1" x14ac:dyDescent="0.25">
      <c r="A48" s="901" t="s">
        <v>900</v>
      </c>
      <c r="B48" s="903">
        <v>0.05</v>
      </c>
      <c r="C48" s="361" t="s">
        <v>70</v>
      </c>
      <c r="D48" s="361"/>
      <c r="E48" s="361" t="s">
        <v>649</v>
      </c>
      <c r="F48" s="361" t="s">
        <v>649</v>
      </c>
      <c r="G48" s="361">
        <v>100</v>
      </c>
      <c r="H48" s="361"/>
      <c r="I48" s="361"/>
      <c r="J48" s="361"/>
      <c r="K48" s="361"/>
      <c r="L48" s="361"/>
      <c r="M48" s="361"/>
      <c r="N48" s="361"/>
      <c r="O48" s="905"/>
      <c r="P48" s="906"/>
    </row>
    <row r="49" spans="1:16" ht="14.1" customHeight="1" x14ac:dyDescent="0.25">
      <c r="A49" s="901"/>
      <c r="B49" s="903"/>
      <c r="C49" s="362" t="s">
        <v>71</v>
      </c>
      <c r="D49" s="362"/>
      <c r="E49" s="362"/>
      <c r="F49" s="362"/>
      <c r="G49" s="362"/>
      <c r="H49" s="362"/>
      <c r="I49" s="362"/>
      <c r="J49" s="362"/>
      <c r="K49" s="362"/>
      <c r="L49" s="362"/>
      <c r="M49" s="362"/>
      <c r="N49" s="362"/>
      <c r="O49" s="909"/>
      <c r="P49" s="910"/>
    </row>
    <row r="50" spans="1:16" ht="14.1" customHeight="1" x14ac:dyDescent="0.25">
      <c r="A50" s="901" t="s">
        <v>901</v>
      </c>
      <c r="B50" s="903">
        <v>0.1</v>
      </c>
      <c r="C50" s="361" t="s">
        <v>70</v>
      </c>
      <c r="D50" s="361"/>
      <c r="E50" s="361"/>
      <c r="F50" s="361"/>
      <c r="G50" s="361"/>
      <c r="H50" s="361"/>
      <c r="I50" s="361">
        <v>100</v>
      </c>
      <c r="J50" s="361" t="s">
        <v>649</v>
      </c>
      <c r="K50" s="361"/>
      <c r="L50" s="361"/>
      <c r="M50" s="361"/>
      <c r="N50" s="361"/>
      <c r="O50" s="905"/>
      <c r="P50" s="906"/>
    </row>
    <row r="51" spans="1:16" ht="14.1" customHeight="1" x14ac:dyDescent="0.25">
      <c r="A51" s="901"/>
      <c r="B51" s="903"/>
      <c r="C51" s="362" t="s">
        <v>71</v>
      </c>
      <c r="D51" s="362"/>
      <c r="E51" s="362"/>
      <c r="F51" s="362"/>
      <c r="G51" s="362"/>
      <c r="H51" s="362"/>
      <c r="I51" s="362"/>
      <c r="J51" s="362"/>
      <c r="K51" s="362"/>
      <c r="L51" s="362" t="s">
        <v>649</v>
      </c>
      <c r="M51" s="362"/>
      <c r="N51" s="362"/>
      <c r="O51" s="909"/>
      <c r="P51" s="910"/>
    </row>
    <row r="52" spans="1:16" ht="14.1" customHeight="1" x14ac:dyDescent="0.25">
      <c r="A52" s="901" t="s">
        <v>902</v>
      </c>
      <c r="B52" s="903">
        <v>0.1</v>
      </c>
      <c r="C52" s="361" t="s">
        <v>70</v>
      </c>
      <c r="D52" s="361"/>
      <c r="E52" s="361"/>
      <c r="F52" s="361"/>
      <c r="G52" s="361"/>
      <c r="H52" s="361"/>
      <c r="I52" s="361"/>
      <c r="J52" s="361">
        <v>100</v>
      </c>
      <c r="K52" s="361" t="s">
        <v>649</v>
      </c>
      <c r="L52" s="361" t="s">
        <v>649</v>
      </c>
      <c r="M52" s="361"/>
      <c r="N52" s="361"/>
      <c r="O52" s="905"/>
      <c r="P52" s="906"/>
    </row>
    <row r="53" spans="1:16" ht="14.1" customHeight="1" x14ac:dyDescent="0.25">
      <c r="A53" s="901"/>
      <c r="B53" s="903"/>
      <c r="C53" s="362" t="s">
        <v>71</v>
      </c>
      <c r="D53" s="362"/>
      <c r="E53" s="362"/>
      <c r="F53" s="362"/>
      <c r="G53" s="362"/>
      <c r="H53" s="362"/>
      <c r="I53" s="362"/>
      <c r="J53" s="362"/>
      <c r="K53" s="362"/>
      <c r="L53" s="362"/>
      <c r="M53" s="362"/>
      <c r="N53" s="362"/>
      <c r="O53" s="909"/>
      <c r="P53" s="910"/>
    </row>
    <row r="54" spans="1:16" ht="14.1" customHeight="1" x14ac:dyDescent="0.25">
      <c r="A54" s="901" t="s">
        <v>903</v>
      </c>
      <c r="B54" s="903">
        <v>0.1</v>
      </c>
      <c r="C54" s="361" t="s">
        <v>70</v>
      </c>
      <c r="D54" s="361"/>
      <c r="E54" s="361"/>
      <c r="F54" s="361"/>
      <c r="G54" s="361"/>
      <c r="H54" s="361"/>
      <c r="I54" s="361"/>
      <c r="J54" s="361"/>
      <c r="K54" s="361"/>
      <c r="L54" s="361">
        <v>100</v>
      </c>
      <c r="M54" s="361" t="s">
        <v>649</v>
      </c>
      <c r="N54" s="361"/>
      <c r="O54" s="905"/>
      <c r="P54" s="906"/>
    </row>
    <row r="55" spans="1:16" ht="14.1" customHeight="1" x14ac:dyDescent="0.25">
      <c r="A55" s="901"/>
      <c r="B55" s="903"/>
      <c r="C55" s="362" t="s">
        <v>71</v>
      </c>
      <c r="D55" s="362"/>
      <c r="E55" s="362"/>
      <c r="F55" s="362"/>
      <c r="G55" s="362"/>
      <c r="H55" s="362"/>
      <c r="I55" s="362"/>
      <c r="J55" s="362"/>
      <c r="K55" s="362"/>
      <c r="L55" s="362"/>
      <c r="M55" s="362"/>
      <c r="N55" s="362"/>
      <c r="O55" s="909"/>
      <c r="P55" s="910"/>
    </row>
    <row r="56" spans="1:16" ht="14.1" customHeight="1" x14ac:dyDescent="0.25">
      <c r="A56" s="901" t="s">
        <v>904</v>
      </c>
      <c r="B56" s="903">
        <v>0.2</v>
      </c>
      <c r="C56" s="361" t="s">
        <v>70</v>
      </c>
      <c r="D56" s="361"/>
      <c r="E56" s="361"/>
      <c r="F56" s="361"/>
      <c r="G56" s="361"/>
      <c r="H56" s="361"/>
      <c r="I56" s="361"/>
      <c r="J56" s="361"/>
      <c r="K56" s="361"/>
      <c r="L56" s="361"/>
      <c r="M56" s="361">
        <v>100</v>
      </c>
      <c r="N56" s="361" t="s">
        <v>649</v>
      </c>
      <c r="O56" s="911"/>
      <c r="P56" s="912"/>
    </row>
    <row r="57" spans="1:16" ht="14.1" customHeight="1" x14ac:dyDescent="0.25">
      <c r="A57" s="901"/>
      <c r="B57" s="903"/>
      <c r="C57" s="362" t="s">
        <v>71</v>
      </c>
      <c r="D57" s="362"/>
      <c r="E57" s="362"/>
      <c r="F57" s="363"/>
      <c r="G57" s="363"/>
      <c r="H57" s="363"/>
      <c r="I57" s="363"/>
      <c r="J57" s="363"/>
      <c r="K57" s="363"/>
      <c r="L57" s="363"/>
      <c r="M57" s="363"/>
      <c r="N57" s="362"/>
      <c r="O57" s="913"/>
      <c r="P57" s="914"/>
    </row>
    <row r="58" spans="1:16" ht="14.1" customHeight="1" x14ac:dyDescent="0.25">
      <c r="A58" s="901" t="s">
        <v>905</v>
      </c>
      <c r="B58" s="903">
        <v>0.2</v>
      </c>
      <c r="C58" s="361" t="s">
        <v>70</v>
      </c>
      <c r="D58" s="361"/>
      <c r="E58" s="361"/>
      <c r="F58" s="361"/>
      <c r="G58" s="361"/>
      <c r="H58" s="361"/>
      <c r="I58" s="361"/>
      <c r="J58" s="361"/>
      <c r="K58" s="361"/>
      <c r="L58" s="361"/>
      <c r="M58" s="361"/>
      <c r="N58" s="361">
        <v>100</v>
      </c>
      <c r="O58" s="905" t="s">
        <v>649</v>
      </c>
      <c r="P58" s="906"/>
    </row>
    <row r="59" spans="1:16" ht="14.1" customHeight="1" x14ac:dyDescent="0.25">
      <c r="A59" s="901"/>
      <c r="B59" s="903"/>
      <c r="C59" s="362" t="s">
        <v>71</v>
      </c>
      <c r="D59" s="362"/>
      <c r="E59" s="362"/>
      <c r="F59" s="363"/>
      <c r="G59" s="363"/>
      <c r="H59" s="363"/>
      <c r="I59" s="363"/>
      <c r="J59" s="363"/>
      <c r="K59" s="363"/>
      <c r="L59" s="363"/>
      <c r="M59" s="363"/>
      <c r="N59" s="362"/>
      <c r="O59" s="909"/>
      <c r="P59" s="910"/>
    </row>
    <row r="60" spans="1:16" ht="13.5" customHeight="1" x14ac:dyDescent="0.25">
      <c r="A60" s="901" t="s">
        <v>906</v>
      </c>
      <c r="B60" s="903">
        <v>0.2</v>
      </c>
      <c r="C60" s="361" t="s">
        <v>70</v>
      </c>
      <c r="D60" s="361"/>
      <c r="E60" s="361"/>
      <c r="F60" s="361"/>
      <c r="G60" s="361"/>
      <c r="H60" s="361"/>
      <c r="I60" s="361"/>
      <c r="J60" s="361"/>
      <c r="K60" s="361"/>
      <c r="L60" s="361"/>
      <c r="M60" s="361"/>
      <c r="N60" s="361"/>
      <c r="O60" s="905">
        <v>100</v>
      </c>
      <c r="P60" s="906"/>
    </row>
    <row r="61" spans="1:16" ht="14.1" customHeight="1" x14ac:dyDescent="0.25">
      <c r="A61" s="901"/>
      <c r="B61" s="903"/>
      <c r="C61" s="362" t="s">
        <v>71</v>
      </c>
      <c r="D61" s="362"/>
      <c r="E61" s="362"/>
      <c r="F61" s="363"/>
      <c r="G61" s="363"/>
      <c r="H61" s="363"/>
      <c r="I61" s="363"/>
      <c r="J61" s="363"/>
      <c r="K61" s="363"/>
      <c r="L61" s="363"/>
      <c r="M61" s="363"/>
      <c r="N61" s="362"/>
      <c r="O61" s="909"/>
      <c r="P61" s="910"/>
    </row>
    <row r="62" spans="1:16" ht="15.75" x14ac:dyDescent="0.25">
      <c r="A62" s="901" t="s">
        <v>907</v>
      </c>
      <c r="B62" s="903" t="s">
        <v>649</v>
      </c>
      <c r="C62" s="361" t="s">
        <v>70</v>
      </c>
      <c r="D62" s="361"/>
      <c r="E62" s="361"/>
      <c r="F62" s="361"/>
      <c r="G62" s="361"/>
      <c r="H62" s="361"/>
      <c r="I62" s="361"/>
      <c r="J62" s="361"/>
      <c r="K62" s="361"/>
      <c r="L62" s="361"/>
      <c r="M62" s="361"/>
      <c r="N62" s="361"/>
      <c r="O62" s="905"/>
      <c r="P62" s="906"/>
    </row>
    <row r="63" spans="1:16" ht="21" customHeight="1" x14ac:dyDescent="0.25">
      <c r="A63" s="901"/>
      <c r="B63" s="903"/>
      <c r="C63" s="362" t="s">
        <v>71</v>
      </c>
      <c r="D63" s="362"/>
      <c r="E63" s="362"/>
      <c r="F63" s="363"/>
      <c r="G63" s="363"/>
      <c r="H63" s="363"/>
      <c r="I63" s="363"/>
      <c r="J63" s="363"/>
      <c r="K63" s="363"/>
      <c r="L63" s="363"/>
      <c r="M63" s="363"/>
      <c r="N63" s="362"/>
      <c r="O63" s="909"/>
      <c r="P63" s="910"/>
    </row>
    <row r="64" spans="1:16" ht="24.75" customHeight="1" x14ac:dyDescent="0.25">
      <c r="A64" s="901" t="s">
        <v>908</v>
      </c>
      <c r="B64" s="903" t="s">
        <v>649</v>
      </c>
      <c r="C64" s="361" t="s">
        <v>70</v>
      </c>
      <c r="D64" s="361"/>
      <c r="E64" s="361"/>
      <c r="F64" s="361"/>
      <c r="G64" s="361"/>
      <c r="H64" s="361"/>
      <c r="I64" s="361"/>
      <c r="J64" s="361"/>
      <c r="K64" s="361"/>
      <c r="L64" s="361"/>
      <c r="M64" s="361"/>
      <c r="N64" s="361"/>
      <c r="O64" s="905"/>
      <c r="P64" s="906"/>
    </row>
    <row r="65" spans="1:16" ht="24.75" customHeight="1" thickBot="1" x14ac:dyDescent="0.3">
      <c r="A65" s="902"/>
      <c r="B65" s="904"/>
      <c r="C65" s="364" t="s">
        <v>71</v>
      </c>
      <c r="D65" s="364"/>
      <c r="E65" s="364"/>
      <c r="F65" s="365"/>
      <c r="G65" s="365"/>
      <c r="H65" s="365"/>
      <c r="I65" s="365"/>
      <c r="J65" s="365"/>
      <c r="K65" s="365"/>
      <c r="L65" s="365"/>
      <c r="M65" s="365"/>
      <c r="N65" s="364"/>
      <c r="O65" s="907"/>
      <c r="P65" s="908"/>
    </row>
    <row r="66" spans="1:16" ht="24.75" customHeight="1" thickBot="1" x14ac:dyDescent="0.3">
      <c r="A66" s="366"/>
      <c r="B66" s="367"/>
      <c r="C66" s="368"/>
      <c r="D66" s="368"/>
      <c r="E66" s="368"/>
      <c r="F66" s="369"/>
      <c r="G66" s="369"/>
      <c r="H66" s="369"/>
      <c r="I66" s="369"/>
      <c r="J66" s="369"/>
      <c r="K66" s="369"/>
      <c r="L66" s="369"/>
      <c r="M66" s="369"/>
      <c r="N66" s="368"/>
      <c r="O66" s="368"/>
      <c r="P66" s="370"/>
    </row>
    <row r="67" spans="1:16" ht="24.75" customHeight="1" x14ac:dyDescent="0.25">
      <c r="A67" s="688" t="s">
        <v>82</v>
      </c>
      <c r="B67" s="689"/>
      <c r="C67" s="689"/>
      <c r="D67" s="689"/>
      <c r="E67" s="689"/>
      <c r="F67" s="689"/>
      <c r="G67" s="689"/>
      <c r="H67" s="689"/>
      <c r="I67" s="689"/>
      <c r="J67" s="689"/>
      <c r="K67" s="689"/>
      <c r="L67" s="689"/>
      <c r="M67" s="689"/>
      <c r="N67" s="689"/>
      <c r="O67" s="689"/>
      <c r="P67" s="690"/>
    </row>
    <row r="68" spans="1:16" ht="24.75" customHeight="1" x14ac:dyDescent="0.25">
      <c r="A68" s="46" t="s">
        <v>83</v>
      </c>
      <c r="B68" s="682"/>
      <c r="C68" s="683"/>
      <c r="D68" s="683"/>
      <c r="E68" s="683"/>
      <c r="F68" s="683"/>
      <c r="G68" s="683"/>
      <c r="H68" s="683"/>
      <c r="I68" s="683"/>
      <c r="J68" s="683"/>
      <c r="K68" s="683"/>
      <c r="L68" s="683"/>
      <c r="M68" s="683"/>
      <c r="N68" s="683"/>
      <c r="O68" s="683"/>
      <c r="P68" s="684"/>
    </row>
    <row r="69" spans="1:16" ht="24.75" customHeight="1" x14ac:dyDescent="0.25">
      <c r="A69" s="46" t="s">
        <v>84</v>
      </c>
      <c r="B69" s="682"/>
      <c r="C69" s="683"/>
      <c r="D69" s="683"/>
      <c r="E69" s="683"/>
      <c r="F69" s="683"/>
      <c r="G69" s="683"/>
      <c r="H69" s="683"/>
      <c r="I69" s="683"/>
      <c r="J69" s="683"/>
      <c r="K69" s="683"/>
      <c r="L69" s="683"/>
      <c r="M69" s="683"/>
      <c r="N69" s="683"/>
      <c r="O69" s="683"/>
      <c r="P69" s="684"/>
    </row>
    <row r="70" spans="1:16" ht="24.75" customHeight="1" x14ac:dyDescent="0.25">
      <c r="A70" s="46" t="s">
        <v>85</v>
      </c>
      <c r="B70" s="682"/>
      <c r="C70" s="683"/>
      <c r="D70" s="683"/>
      <c r="E70" s="683"/>
      <c r="F70" s="683"/>
      <c r="G70" s="683"/>
      <c r="H70" s="683"/>
      <c r="I70" s="683"/>
      <c r="J70" s="683"/>
      <c r="K70" s="683"/>
      <c r="L70" s="683"/>
      <c r="M70" s="683"/>
      <c r="N70" s="683"/>
      <c r="O70" s="683"/>
      <c r="P70" s="684"/>
    </row>
    <row r="71" spans="1:16" ht="24.75" customHeight="1" x14ac:dyDescent="0.25">
      <c r="A71" s="46" t="s">
        <v>86</v>
      </c>
      <c r="B71" s="682"/>
      <c r="C71" s="683"/>
      <c r="D71" s="683"/>
      <c r="E71" s="683"/>
      <c r="F71" s="683"/>
      <c r="G71" s="683"/>
      <c r="H71" s="683"/>
      <c r="I71" s="683"/>
      <c r="J71" s="683"/>
      <c r="K71" s="683"/>
      <c r="L71" s="683"/>
      <c r="M71" s="683"/>
      <c r="N71" s="683"/>
      <c r="O71" s="683"/>
      <c r="P71" s="684"/>
    </row>
    <row r="72" spans="1:16" ht="24.75" customHeight="1" x14ac:dyDescent="0.25">
      <c r="A72" s="46" t="s">
        <v>87</v>
      </c>
      <c r="B72" s="682"/>
      <c r="C72" s="683"/>
      <c r="D72" s="683"/>
      <c r="E72" s="683"/>
      <c r="F72" s="683"/>
      <c r="G72" s="683"/>
      <c r="H72" s="683"/>
      <c r="I72" s="683"/>
      <c r="J72" s="683"/>
      <c r="K72" s="683"/>
      <c r="L72" s="683"/>
      <c r="M72" s="683"/>
      <c r="N72" s="683"/>
      <c r="O72" s="683"/>
      <c r="P72" s="684"/>
    </row>
    <row r="73" spans="1:16" ht="55.5" customHeight="1" x14ac:dyDescent="0.25">
      <c r="A73" s="46" t="s">
        <v>88</v>
      </c>
      <c r="B73" s="682"/>
      <c r="C73" s="683"/>
      <c r="D73" s="683"/>
      <c r="E73" s="683"/>
      <c r="F73" s="683"/>
      <c r="G73" s="683"/>
      <c r="H73" s="683"/>
      <c r="I73" s="683"/>
      <c r="J73" s="683"/>
      <c r="K73" s="683"/>
      <c r="L73" s="683"/>
      <c r="M73" s="683"/>
      <c r="N73" s="683"/>
      <c r="O73" s="683"/>
      <c r="P73" s="684"/>
    </row>
    <row r="74" spans="1:16" ht="15.75" x14ac:dyDescent="0.25">
      <c r="A74" s="46" t="s">
        <v>89</v>
      </c>
      <c r="B74" s="682"/>
      <c r="C74" s="683"/>
      <c r="D74" s="683"/>
      <c r="E74" s="683"/>
      <c r="F74" s="683"/>
      <c r="G74" s="683"/>
      <c r="H74" s="683"/>
      <c r="I74" s="683"/>
      <c r="J74" s="683"/>
      <c r="K74" s="683"/>
      <c r="L74" s="683"/>
      <c r="M74" s="683"/>
      <c r="N74" s="683"/>
      <c r="O74" s="683"/>
      <c r="P74" s="684"/>
    </row>
    <row r="75" spans="1:16" ht="15.75" x14ac:dyDescent="0.25">
      <c r="A75" s="46" t="s">
        <v>90</v>
      </c>
      <c r="B75" s="682"/>
      <c r="C75" s="683"/>
      <c r="D75" s="683"/>
      <c r="E75" s="683"/>
      <c r="F75" s="683"/>
      <c r="G75" s="683"/>
      <c r="H75" s="683"/>
      <c r="I75" s="683"/>
      <c r="J75" s="683"/>
      <c r="K75" s="683"/>
      <c r="L75" s="683"/>
      <c r="M75" s="683"/>
      <c r="N75" s="683"/>
      <c r="O75" s="683"/>
      <c r="P75" s="684"/>
    </row>
    <row r="76" spans="1:16" ht="15.75" x14ac:dyDescent="0.25">
      <c r="A76" s="46" t="s">
        <v>91</v>
      </c>
      <c r="B76" s="682"/>
      <c r="C76" s="683"/>
      <c r="D76" s="683"/>
      <c r="E76" s="683"/>
      <c r="F76" s="683"/>
      <c r="G76" s="683"/>
      <c r="H76" s="683"/>
      <c r="I76" s="683"/>
      <c r="J76" s="683"/>
      <c r="K76" s="683"/>
      <c r="L76" s="683"/>
      <c r="M76" s="683"/>
      <c r="N76" s="683"/>
      <c r="O76" s="683"/>
      <c r="P76" s="684"/>
    </row>
    <row r="77" spans="1:16" ht="16.5" thickBot="1" x14ac:dyDescent="0.3">
      <c r="A77" s="47" t="s">
        <v>92</v>
      </c>
      <c r="B77" s="685"/>
      <c r="C77" s="686"/>
      <c r="D77" s="686"/>
      <c r="E77" s="686"/>
      <c r="F77" s="686"/>
      <c r="G77" s="686"/>
      <c r="H77" s="686"/>
      <c r="I77" s="686"/>
      <c r="J77" s="686"/>
      <c r="K77" s="686"/>
      <c r="L77" s="686"/>
      <c r="M77" s="686"/>
      <c r="N77" s="686"/>
      <c r="O77" s="686"/>
      <c r="P77" s="687"/>
    </row>
    <row r="81" spans="1:16" ht="42.75" customHeight="1" x14ac:dyDescent="0.25">
      <c r="A81" s="11" t="s">
        <v>94</v>
      </c>
      <c r="B81" s="758" t="s">
        <v>909</v>
      </c>
      <c r="C81" s="773"/>
      <c r="D81" s="773"/>
      <c r="E81" s="773"/>
      <c r="F81" s="773"/>
      <c r="G81" s="773"/>
      <c r="H81" s="773"/>
      <c r="I81" s="773"/>
      <c r="J81" s="773"/>
      <c r="K81" s="773"/>
      <c r="L81" s="774" t="s">
        <v>14</v>
      </c>
      <c r="M81" s="774"/>
      <c r="N81" s="774"/>
      <c r="O81" s="774"/>
      <c r="P81" s="12">
        <v>0.35</v>
      </c>
    </row>
    <row r="82" spans="1:16" ht="15.75" x14ac:dyDescent="0.25">
      <c r="A82" s="13" t="s">
        <v>15</v>
      </c>
      <c r="B82" s="755" t="s">
        <v>910</v>
      </c>
      <c r="C82" s="756"/>
      <c r="D82" s="756"/>
      <c r="E82" s="756"/>
      <c r="F82" s="757"/>
      <c r="G82" s="14" t="s">
        <v>17</v>
      </c>
      <c r="H82" s="755">
        <v>622359972.66666698</v>
      </c>
      <c r="I82" s="756"/>
      <c r="J82" s="756"/>
      <c r="K82" s="756"/>
      <c r="L82" s="756"/>
      <c r="M82" s="756"/>
      <c r="N82" s="756"/>
      <c r="O82" s="756"/>
      <c r="P82" s="757"/>
    </row>
    <row r="83" spans="1:16" ht="15.75" x14ac:dyDescent="0.25">
      <c r="A83" s="13" t="s">
        <v>15</v>
      </c>
      <c r="B83" s="755"/>
      <c r="C83" s="756"/>
      <c r="D83" s="756"/>
      <c r="E83" s="756"/>
      <c r="F83" s="757"/>
      <c r="G83" s="14" t="s">
        <v>17</v>
      </c>
      <c r="H83" s="755"/>
      <c r="I83" s="756"/>
      <c r="J83" s="756"/>
      <c r="K83" s="756"/>
      <c r="L83" s="756"/>
      <c r="M83" s="756"/>
      <c r="N83" s="756"/>
      <c r="O83" s="756"/>
      <c r="P83" s="757"/>
    </row>
    <row r="84" spans="1:16" ht="15.75" x14ac:dyDescent="0.25">
      <c r="A84" s="15"/>
      <c r="B84" s="318"/>
      <c r="C84" s="318"/>
      <c r="D84" s="17"/>
      <c r="E84" s="17"/>
      <c r="F84" s="17"/>
      <c r="G84" s="17"/>
      <c r="H84" s="17"/>
      <c r="I84" s="17"/>
      <c r="J84" s="17"/>
      <c r="K84" s="17"/>
      <c r="L84" s="18"/>
      <c r="M84" s="18"/>
      <c r="N84" s="18"/>
      <c r="O84" s="18"/>
      <c r="P84" s="19"/>
    </row>
    <row r="85" spans="1:16" ht="15" customHeight="1" x14ac:dyDescent="0.25">
      <c r="A85" s="11" t="s">
        <v>20</v>
      </c>
      <c r="B85" s="857" t="s">
        <v>889</v>
      </c>
      <c r="C85" s="858"/>
      <c r="D85" s="858"/>
      <c r="E85" s="858"/>
      <c r="F85" s="858"/>
      <c r="G85" s="858"/>
      <c r="H85" s="858"/>
      <c r="I85" s="858"/>
      <c r="J85" s="858"/>
      <c r="K85" s="858"/>
      <c r="L85" s="858"/>
      <c r="M85" s="858"/>
      <c r="N85" s="858"/>
      <c r="O85" s="858"/>
      <c r="P85" s="859"/>
    </row>
    <row r="86" spans="1:16" ht="15" customHeight="1" x14ac:dyDescent="0.25">
      <c r="B86" s="24"/>
      <c r="C86" s="18"/>
      <c r="D86" s="18"/>
      <c r="E86" s="18"/>
      <c r="F86" s="18"/>
      <c r="G86" s="18"/>
      <c r="H86" s="18"/>
      <c r="I86" s="18"/>
      <c r="J86" s="18"/>
      <c r="K86" s="18"/>
      <c r="L86" s="18"/>
      <c r="M86" s="18"/>
      <c r="N86" s="18"/>
      <c r="O86" s="18"/>
      <c r="P86" s="19"/>
    </row>
    <row r="87" spans="1:16" ht="15" customHeight="1" x14ac:dyDescent="0.25">
      <c r="A87" s="20" t="s">
        <v>22</v>
      </c>
      <c r="B87" s="21"/>
      <c r="C87" s="21"/>
      <c r="D87" s="21"/>
      <c r="E87" s="21"/>
      <c r="F87" s="21"/>
      <c r="G87" s="21"/>
      <c r="H87" s="21"/>
      <c r="I87" s="21"/>
      <c r="J87" s="21"/>
      <c r="K87" s="21"/>
      <c r="L87" s="21"/>
      <c r="M87" s="21"/>
      <c r="N87" s="21"/>
      <c r="O87" s="21"/>
    </row>
    <row r="88" spans="1:16" ht="15.75" x14ac:dyDescent="0.25">
      <c r="A88" s="20"/>
      <c r="B88" s="21"/>
      <c r="C88" s="21"/>
      <c r="D88" s="21"/>
      <c r="E88" s="21"/>
      <c r="F88" s="21"/>
      <c r="G88" s="21"/>
      <c r="H88" s="21"/>
      <c r="I88" s="21"/>
      <c r="J88" s="21"/>
      <c r="K88" s="21"/>
      <c r="L88" s="21"/>
      <c r="M88" s="21"/>
      <c r="N88" s="21"/>
      <c r="O88" s="21"/>
    </row>
    <row r="89" spans="1:16" ht="15.75" customHeight="1" x14ac:dyDescent="0.25">
      <c r="A89" s="759" t="s">
        <v>23</v>
      </c>
      <c r="B89" s="760"/>
      <c r="C89" s="760"/>
      <c r="D89" s="760"/>
      <c r="E89" s="761"/>
      <c r="F89" s="768" t="s">
        <v>24</v>
      </c>
      <c r="G89" s="768"/>
      <c r="H89" s="768"/>
      <c r="I89" s="768"/>
      <c r="J89" s="768" t="s">
        <v>25</v>
      </c>
      <c r="K89" s="769" t="s">
        <v>26</v>
      </c>
      <c r="L89" s="761"/>
      <c r="M89" s="768" t="s">
        <v>27</v>
      </c>
      <c r="N89" s="768"/>
      <c r="O89" s="768"/>
      <c r="P89" s="772" t="s">
        <v>25</v>
      </c>
    </row>
    <row r="90" spans="1:16" ht="15.75" customHeight="1" x14ac:dyDescent="0.25">
      <c r="A90" s="762"/>
      <c r="B90" s="763"/>
      <c r="C90" s="763"/>
      <c r="D90" s="763"/>
      <c r="E90" s="764"/>
      <c r="F90" s="768"/>
      <c r="G90" s="768"/>
      <c r="H90" s="768"/>
      <c r="I90" s="768"/>
      <c r="J90" s="768"/>
      <c r="K90" s="770"/>
      <c r="L90" s="764"/>
      <c r="M90" s="768"/>
      <c r="N90" s="768"/>
      <c r="O90" s="768"/>
      <c r="P90" s="772"/>
    </row>
    <row r="91" spans="1:16" ht="15.75" customHeight="1" x14ac:dyDescent="0.25">
      <c r="A91" s="762"/>
      <c r="B91" s="763"/>
      <c r="C91" s="763"/>
      <c r="D91" s="763"/>
      <c r="E91" s="764"/>
      <c r="F91" s="745" t="s">
        <v>911</v>
      </c>
      <c r="G91" s="745"/>
      <c r="H91" s="745"/>
      <c r="I91" s="745"/>
      <c r="J91" s="314">
        <v>100</v>
      </c>
      <c r="K91" s="770"/>
      <c r="L91" s="764"/>
      <c r="M91" s="745" t="s">
        <v>912</v>
      </c>
      <c r="N91" s="745"/>
      <c r="O91" s="745"/>
      <c r="P91" s="22">
        <v>100</v>
      </c>
    </row>
    <row r="92" spans="1:16" ht="15.75" customHeight="1" x14ac:dyDescent="0.25">
      <c r="A92" s="762"/>
      <c r="B92" s="763"/>
      <c r="C92" s="763"/>
      <c r="D92" s="763"/>
      <c r="E92" s="764"/>
      <c r="F92" s="745" t="s">
        <v>913</v>
      </c>
      <c r="G92" s="745"/>
      <c r="H92" s="745"/>
      <c r="I92" s="745"/>
      <c r="J92" s="314">
        <v>100</v>
      </c>
      <c r="K92" s="770"/>
      <c r="L92" s="764"/>
      <c r="M92" s="745" t="s">
        <v>914</v>
      </c>
      <c r="N92" s="745"/>
      <c r="O92" s="745"/>
      <c r="P92" s="22">
        <v>100</v>
      </c>
    </row>
    <row r="93" spans="1:16" ht="15.75" customHeight="1" x14ac:dyDescent="0.25">
      <c r="A93" s="762"/>
      <c r="B93" s="763"/>
      <c r="C93" s="763"/>
      <c r="D93" s="763"/>
      <c r="E93" s="764"/>
      <c r="F93" s="745" t="s">
        <v>915</v>
      </c>
      <c r="G93" s="745"/>
      <c r="H93" s="745"/>
      <c r="I93" s="745"/>
      <c r="J93" s="314">
        <v>100</v>
      </c>
      <c r="K93" s="770"/>
      <c r="L93" s="764"/>
      <c r="M93" s="745" t="s">
        <v>916</v>
      </c>
      <c r="N93" s="754"/>
      <c r="O93" s="754"/>
      <c r="P93" s="22">
        <v>100</v>
      </c>
    </row>
    <row r="94" spans="1:16" ht="15.75" customHeight="1" x14ac:dyDescent="0.25">
      <c r="A94" s="762"/>
      <c r="B94" s="763"/>
      <c r="C94" s="763"/>
      <c r="D94" s="763"/>
      <c r="E94" s="764"/>
      <c r="F94" s="745" t="s">
        <v>892</v>
      </c>
      <c r="G94" s="745"/>
      <c r="H94" s="745"/>
      <c r="I94" s="745"/>
      <c r="J94" s="314">
        <v>25</v>
      </c>
      <c r="K94" s="770"/>
      <c r="L94" s="764"/>
      <c r="M94" s="745"/>
      <c r="N94" s="745"/>
      <c r="O94" s="745"/>
      <c r="P94" s="22"/>
    </row>
    <row r="95" spans="1:16" ht="41.25" customHeight="1" x14ac:dyDescent="0.25">
      <c r="A95" s="762"/>
      <c r="B95" s="763"/>
      <c r="C95" s="763"/>
      <c r="D95" s="763"/>
      <c r="E95" s="764"/>
      <c r="F95" s="745" t="s">
        <v>649</v>
      </c>
      <c r="G95" s="745"/>
      <c r="H95" s="745"/>
      <c r="I95" s="745"/>
      <c r="J95" s="314" t="s">
        <v>649</v>
      </c>
      <c r="K95" s="770"/>
      <c r="L95" s="764"/>
      <c r="M95" s="745"/>
      <c r="N95" s="745"/>
      <c r="O95" s="745"/>
      <c r="P95" s="22"/>
    </row>
    <row r="96" spans="1:16" ht="37.5" customHeight="1" x14ac:dyDescent="0.25">
      <c r="A96" s="762"/>
      <c r="B96" s="763"/>
      <c r="C96" s="763"/>
      <c r="D96" s="763"/>
      <c r="E96" s="764"/>
      <c r="F96" s="745" t="s">
        <v>649</v>
      </c>
      <c r="G96" s="745"/>
      <c r="H96" s="745"/>
      <c r="I96" s="745"/>
      <c r="J96" s="314" t="s">
        <v>649</v>
      </c>
      <c r="K96" s="770"/>
      <c r="L96" s="764"/>
      <c r="M96" s="745"/>
      <c r="N96" s="745"/>
      <c r="O96" s="745"/>
      <c r="P96" s="22"/>
    </row>
    <row r="97" spans="1:16" ht="15.75" customHeight="1" x14ac:dyDescent="0.25">
      <c r="A97" s="762"/>
      <c r="B97" s="763"/>
      <c r="C97" s="763"/>
      <c r="D97" s="763"/>
      <c r="E97" s="764"/>
      <c r="F97" s="745"/>
      <c r="G97" s="745"/>
      <c r="H97" s="745"/>
      <c r="I97" s="745"/>
      <c r="J97" s="314"/>
      <c r="K97" s="770"/>
      <c r="L97" s="764"/>
      <c r="M97" s="745"/>
      <c r="N97" s="745"/>
      <c r="O97" s="745"/>
      <c r="P97" s="22"/>
    </row>
    <row r="98" spans="1:16" ht="15.75" customHeight="1" x14ac:dyDescent="0.25">
      <c r="A98" s="765"/>
      <c r="B98" s="766"/>
      <c r="C98" s="766"/>
      <c r="D98" s="766"/>
      <c r="E98" s="767"/>
      <c r="F98" s="745"/>
      <c r="G98" s="745"/>
      <c r="H98" s="745"/>
      <c r="I98" s="745"/>
      <c r="J98" s="314"/>
      <c r="K98" s="771"/>
      <c r="L98" s="767"/>
      <c r="M98" s="745"/>
      <c r="N98" s="745"/>
      <c r="O98" s="745"/>
      <c r="P98" s="22"/>
    </row>
    <row r="99" spans="1:16" ht="15.75" customHeight="1" x14ac:dyDescent="0.25">
      <c r="A99" s="23"/>
      <c r="B99" s="24"/>
      <c r="C99" s="18"/>
      <c r="D99" s="18"/>
      <c r="E99" s="18"/>
      <c r="F99" s="18"/>
      <c r="G99" s="18"/>
      <c r="H99" s="18"/>
      <c r="I99" s="18"/>
      <c r="J99" s="18"/>
      <c r="K99" s="18"/>
      <c r="L99" s="18"/>
      <c r="M99" s="18"/>
      <c r="N99" s="18"/>
      <c r="O99" s="18"/>
    </row>
    <row r="100" spans="1:16" ht="31.5" customHeight="1" x14ac:dyDescent="0.25">
      <c r="A100" s="25" t="s">
        <v>32</v>
      </c>
      <c r="B100" s="308" t="s">
        <v>33</v>
      </c>
      <c r="C100" s="308" t="s">
        <v>34</v>
      </c>
      <c r="D100" s="308" t="s">
        <v>35</v>
      </c>
      <c r="E100" s="308" t="s">
        <v>36</v>
      </c>
      <c r="F100" s="308" t="s">
        <v>37</v>
      </c>
      <c r="G100" s="746" t="s">
        <v>38</v>
      </c>
      <c r="H100" s="746"/>
      <c r="I100" s="733" t="s">
        <v>39</v>
      </c>
      <c r="J100" s="741"/>
      <c r="K100" s="308" t="s">
        <v>40</v>
      </c>
      <c r="L100" s="746" t="s">
        <v>41</v>
      </c>
      <c r="M100" s="746"/>
      <c r="N100" s="850" t="s">
        <v>42</v>
      </c>
      <c r="O100" s="851"/>
      <c r="P100" s="852"/>
    </row>
    <row r="101" spans="1:16" ht="47.25" customHeight="1" x14ac:dyDescent="0.25">
      <c r="A101" s="143" t="s">
        <v>893</v>
      </c>
      <c r="B101" s="144">
        <v>1</v>
      </c>
      <c r="C101" s="311" t="s">
        <v>917</v>
      </c>
      <c r="D101" s="316" t="s">
        <v>104</v>
      </c>
      <c r="E101" s="316" t="s">
        <v>47</v>
      </c>
      <c r="F101" s="316" t="s">
        <v>105</v>
      </c>
      <c r="G101" s="891" t="s">
        <v>895</v>
      </c>
      <c r="H101" s="891"/>
      <c r="I101" s="876" t="s">
        <v>917</v>
      </c>
      <c r="J101" s="877"/>
      <c r="K101" s="356">
        <v>1</v>
      </c>
      <c r="L101" s="878" t="s">
        <v>450</v>
      </c>
      <c r="M101" s="878"/>
      <c r="N101" s="879" t="s">
        <v>896</v>
      </c>
      <c r="O101" s="879"/>
      <c r="P101" s="880"/>
    </row>
    <row r="102" spans="1:16" ht="33.75" customHeight="1" x14ac:dyDescent="0.25">
      <c r="A102" s="733" t="s">
        <v>51</v>
      </c>
      <c r="B102" s="741"/>
      <c r="C102" s="742" t="s">
        <v>918</v>
      </c>
      <c r="D102" s="743"/>
      <c r="E102" s="743"/>
      <c r="F102" s="743"/>
      <c r="G102" s="743"/>
      <c r="H102" s="743"/>
      <c r="I102" s="743"/>
      <c r="J102" s="743"/>
      <c r="K102" s="743"/>
      <c r="L102" s="743"/>
      <c r="M102" s="743"/>
      <c r="N102" s="743"/>
      <c r="O102" s="743"/>
      <c r="P102" s="744"/>
    </row>
    <row r="103" spans="1:16" ht="15.75" x14ac:dyDescent="0.25">
      <c r="A103" s="718" t="s">
        <v>53</v>
      </c>
      <c r="B103" s="719"/>
      <c r="C103" s="719"/>
      <c r="D103" s="719"/>
      <c r="E103" s="719"/>
      <c r="F103" s="719"/>
      <c r="G103" s="720"/>
      <c r="H103" s="721" t="s">
        <v>54</v>
      </c>
      <c r="I103" s="719"/>
      <c r="J103" s="719"/>
      <c r="K103" s="719"/>
      <c r="L103" s="719"/>
      <c r="M103" s="719"/>
      <c r="N103" s="719"/>
      <c r="O103" s="719"/>
      <c r="P103" s="722"/>
    </row>
    <row r="104" spans="1:16" x14ac:dyDescent="0.25">
      <c r="A104" s="723" t="s">
        <v>898</v>
      </c>
      <c r="B104" s="724"/>
      <c r="C104" s="724"/>
      <c r="D104" s="724"/>
      <c r="E104" s="724"/>
      <c r="F104" s="724"/>
      <c r="G104" s="724"/>
      <c r="H104" s="727" t="s">
        <v>892</v>
      </c>
      <c r="I104" s="728"/>
      <c r="J104" s="728"/>
      <c r="K104" s="728"/>
      <c r="L104" s="728"/>
      <c r="M104" s="728"/>
      <c r="N104" s="728"/>
      <c r="O104" s="728"/>
      <c r="P104" s="729"/>
    </row>
    <row r="105" spans="1:16" x14ac:dyDescent="0.25">
      <c r="A105" s="725"/>
      <c r="B105" s="726"/>
      <c r="C105" s="726"/>
      <c r="D105" s="726"/>
      <c r="E105" s="726"/>
      <c r="F105" s="726"/>
      <c r="G105" s="726"/>
      <c r="H105" s="730"/>
      <c r="I105" s="731"/>
      <c r="J105" s="731"/>
      <c r="K105" s="731"/>
      <c r="L105" s="731"/>
      <c r="M105" s="731"/>
      <c r="N105" s="731"/>
      <c r="O105" s="731"/>
      <c r="P105" s="732"/>
    </row>
    <row r="106" spans="1:16" ht="22.5" customHeight="1" x14ac:dyDescent="0.25">
      <c r="A106" s="23"/>
      <c r="B106" s="24"/>
      <c r="C106" s="24"/>
      <c r="D106" s="24"/>
      <c r="E106" s="24"/>
      <c r="F106" s="24"/>
      <c r="G106" s="24"/>
      <c r="H106" s="24"/>
      <c r="I106" s="24"/>
      <c r="J106" s="24"/>
      <c r="K106" s="24"/>
      <c r="L106" s="24"/>
      <c r="M106" s="24"/>
      <c r="N106" s="24"/>
      <c r="O106" s="24"/>
      <c r="P106" s="31"/>
    </row>
    <row r="107" spans="1:16" ht="15.75" x14ac:dyDescent="0.25">
      <c r="A107" s="32"/>
      <c r="B107" s="24"/>
      <c r="C107" s="19"/>
      <c r="D107" s="733" t="s">
        <v>57</v>
      </c>
      <c r="E107" s="734"/>
      <c r="F107" s="734"/>
      <c r="G107" s="734"/>
      <c r="H107" s="734"/>
      <c r="I107" s="734"/>
      <c r="J107" s="734"/>
      <c r="K107" s="734"/>
      <c r="L107" s="734"/>
      <c r="M107" s="734"/>
      <c r="N107" s="734"/>
      <c r="O107" s="734"/>
      <c r="P107" s="735"/>
    </row>
    <row r="108" spans="1:16" ht="15.75" x14ac:dyDescent="0.25">
      <c r="A108" s="23"/>
      <c r="B108" s="24"/>
      <c r="C108" s="24"/>
      <c r="D108" s="308" t="s">
        <v>58</v>
      </c>
      <c r="E108" s="308" t="s">
        <v>59</v>
      </c>
      <c r="F108" s="308" t="s">
        <v>60</v>
      </c>
      <c r="G108" s="308" t="s">
        <v>61</v>
      </c>
      <c r="H108" s="308" t="s">
        <v>62</v>
      </c>
      <c r="I108" s="308" t="s">
        <v>63</v>
      </c>
      <c r="J108" s="308" t="s">
        <v>64</v>
      </c>
      <c r="K108" s="308" t="s">
        <v>65</v>
      </c>
      <c r="L108" s="308" t="s">
        <v>66</v>
      </c>
      <c r="M108" s="308" t="s">
        <v>67</v>
      </c>
      <c r="N108" s="308" t="s">
        <v>68</v>
      </c>
      <c r="O108" s="733" t="s">
        <v>69</v>
      </c>
      <c r="P108" s="734"/>
    </row>
    <row r="109" spans="1:16" ht="15.75" x14ac:dyDescent="0.25">
      <c r="A109" s="56" t="s">
        <v>70</v>
      </c>
      <c r="B109" s="52"/>
      <c r="C109" s="52"/>
      <c r="D109" s="52"/>
      <c r="E109" s="52"/>
      <c r="F109" s="52"/>
      <c r="G109" s="52"/>
      <c r="H109" s="52"/>
      <c r="I109" s="52"/>
      <c r="J109" s="52"/>
      <c r="K109" s="52"/>
      <c r="L109" s="52"/>
      <c r="M109" s="52"/>
      <c r="N109" s="52"/>
      <c r="O109" s="887">
        <v>1</v>
      </c>
      <c r="P109" s="888"/>
    </row>
    <row r="110" spans="1:16" ht="15.75" x14ac:dyDescent="0.25">
      <c r="A110" s="56" t="s">
        <v>71</v>
      </c>
      <c r="B110" s="52"/>
      <c r="C110" s="52"/>
      <c r="D110" s="53"/>
      <c r="E110" s="53"/>
      <c r="F110" s="53"/>
      <c r="G110" s="53"/>
      <c r="H110" s="53"/>
      <c r="I110" s="53"/>
      <c r="J110" s="53"/>
      <c r="K110" s="53"/>
      <c r="L110" s="53"/>
      <c r="M110" s="53"/>
      <c r="N110" s="53"/>
      <c r="O110" s="899"/>
      <c r="P110" s="900"/>
    </row>
    <row r="111" spans="1:16" ht="15.75" x14ac:dyDescent="0.25">
      <c r="A111" s="23"/>
      <c r="B111" s="24"/>
      <c r="C111" s="24"/>
      <c r="D111" s="24"/>
      <c r="E111" s="24"/>
      <c r="F111" s="24"/>
      <c r="G111" s="24"/>
      <c r="H111" s="24"/>
      <c r="I111" s="24"/>
      <c r="J111" s="24"/>
      <c r="K111" s="24"/>
      <c r="L111" s="24"/>
      <c r="M111" s="24"/>
      <c r="N111" s="24"/>
      <c r="O111" s="24"/>
      <c r="P111" s="31"/>
    </row>
    <row r="112" spans="1:16" ht="15.75" x14ac:dyDescent="0.25">
      <c r="A112" s="35" t="s">
        <v>72</v>
      </c>
      <c r="B112" s="35" t="s">
        <v>33</v>
      </c>
      <c r="C112" s="36"/>
      <c r="D112" s="37" t="s">
        <v>58</v>
      </c>
      <c r="E112" s="37" t="s">
        <v>59</v>
      </c>
      <c r="F112" s="37" t="s">
        <v>60</v>
      </c>
      <c r="G112" s="37" t="s">
        <v>61</v>
      </c>
      <c r="H112" s="37" t="s">
        <v>62</v>
      </c>
      <c r="I112" s="37" t="s">
        <v>63</v>
      </c>
      <c r="J112" s="37" t="s">
        <v>64</v>
      </c>
      <c r="K112" s="37" t="s">
        <v>65</v>
      </c>
      <c r="L112" s="37" t="s">
        <v>66</v>
      </c>
      <c r="M112" s="37" t="s">
        <v>67</v>
      </c>
      <c r="N112" s="37" t="s">
        <v>68</v>
      </c>
      <c r="O112" s="889" t="s">
        <v>69</v>
      </c>
      <c r="P112" s="890"/>
    </row>
    <row r="113" spans="1:16" ht="15.75" x14ac:dyDescent="0.25">
      <c r="A113" s="868" t="s">
        <v>919</v>
      </c>
      <c r="B113" s="812">
        <v>0.05</v>
      </c>
      <c r="C113" s="38" t="s">
        <v>70</v>
      </c>
      <c r="D113" s="38">
        <v>50</v>
      </c>
      <c r="E113" s="38">
        <v>100</v>
      </c>
      <c r="F113" s="38" t="s">
        <v>649</v>
      </c>
      <c r="G113" s="38"/>
      <c r="H113" s="38"/>
      <c r="I113" s="38"/>
      <c r="J113" s="38"/>
      <c r="K113" s="38"/>
      <c r="L113" s="38"/>
      <c r="M113" s="38"/>
      <c r="N113" s="38"/>
      <c r="O113" s="808"/>
      <c r="P113" s="809"/>
    </row>
    <row r="114" spans="1:16" ht="15" customHeight="1" x14ac:dyDescent="0.25">
      <c r="A114" s="869"/>
      <c r="B114" s="812"/>
      <c r="C114" s="40" t="s">
        <v>71</v>
      </c>
      <c r="D114" s="40"/>
      <c r="E114" s="40"/>
      <c r="F114" s="41"/>
      <c r="G114" s="41"/>
      <c r="H114" s="41"/>
      <c r="I114" s="41"/>
      <c r="J114" s="41"/>
      <c r="K114" s="41"/>
      <c r="L114" s="41"/>
      <c r="M114" s="41"/>
      <c r="N114" s="40"/>
      <c r="O114" s="814"/>
      <c r="P114" s="815"/>
    </row>
    <row r="115" spans="1:16" ht="15.75" x14ac:dyDescent="0.25">
      <c r="A115" s="895" t="s">
        <v>920</v>
      </c>
      <c r="B115" s="812">
        <v>0.05</v>
      </c>
      <c r="C115" s="38" t="s">
        <v>70</v>
      </c>
      <c r="D115" s="38" t="s">
        <v>649</v>
      </c>
      <c r="E115" s="38">
        <v>50</v>
      </c>
      <c r="F115" s="38">
        <v>100</v>
      </c>
      <c r="G115" s="38" t="s">
        <v>649</v>
      </c>
      <c r="H115" s="38"/>
      <c r="I115" s="38"/>
      <c r="J115" s="38"/>
      <c r="K115" s="38"/>
      <c r="L115" s="38"/>
      <c r="M115" s="38"/>
      <c r="N115" s="38"/>
      <c r="O115" s="808"/>
      <c r="P115" s="809"/>
    </row>
    <row r="116" spans="1:16" ht="15" customHeight="1" x14ac:dyDescent="0.25">
      <c r="A116" s="896"/>
      <c r="B116" s="812"/>
      <c r="C116" s="40" t="s">
        <v>71</v>
      </c>
      <c r="D116" s="40"/>
      <c r="E116" s="40"/>
      <c r="F116" s="41"/>
      <c r="G116" s="41"/>
      <c r="H116" s="41"/>
      <c r="I116" s="41"/>
      <c r="J116" s="41"/>
      <c r="K116" s="41"/>
      <c r="L116" s="41"/>
      <c r="M116" s="41"/>
      <c r="N116" s="40"/>
      <c r="O116" s="814"/>
      <c r="P116" s="815"/>
    </row>
    <row r="117" spans="1:16" ht="15.75" x14ac:dyDescent="0.25">
      <c r="A117" s="895" t="s">
        <v>921</v>
      </c>
      <c r="B117" s="812">
        <v>0.1</v>
      </c>
      <c r="C117" s="38" t="s">
        <v>70</v>
      </c>
      <c r="D117" s="38">
        <v>25</v>
      </c>
      <c r="E117" s="38">
        <v>50</v>
      </c>
      <c r="F117" s="38">
        <v>75</v>
      </c>
      <c r="G117" s="38">
        <v>100</v>
      </c>
      <c r="H117" s="38"/>
      <c r="I117" s="38" t="s">
        <v>649</v>
      </c>
      <c r="J117" s="38"/>
      <c r="K117" s="38"/>
      <c r="L117" s="38"/>
      <c r="M117" s="38"/>
      <c r="N117" s="38"/>
      <c r="O117" s="808"/>
      <c r="P117" s="809"/>
    </row>
    <row r="118" spans="1:16" ht="15" customHeight="1" x14ac:dyDescent="0.25">
      <c r="A118" s="896"/>
      <c r="B118" s="812"/>
      <c r="C118" s="40" t="s">
        <v>71</v>
      </c>
      <c r="D118" s="40"/>
      <c r="E118" s="40"/>
      <c r="F118" s="41"/>
      <c r="G118" s="41"/>
      <c r="H118" s="41"/>
      <c r="I118" s="41"/>
      <c r="J118" s="41"/>
      <c r="K118" s="41"/>
      <c r="L118" s="41"/>
      <c r="M118" s="41"/>
      <c r="N118" s="40"/>
      <c r="O118" s="814"/>
      <c r="P118" s="815"/>
    </row>
    <row r="119" spans="1:16" ht="15.75" x14ac:dyDescent="0.25">
      <c r="A119" s="868" t="s">
        <v>922</v>
      </c>
      <c r="B119" s="812">
        <v>0.3</v>
      </c>
      <c r="C119" s="38" t="s">
        <v>70</v>
      </c>
      <c r="D119" s="38"/>
      <c r="E119" s="38"/>
      <c r="F119" s="38" t="s">
        <v>649</v>
      </c>
      <c r="G119" s="38">
        <v>25</v>
      </c>
      <c r="H119" s="38" t="s">
        <v>649</v>
      </c>
      <c r="I119" s="38">
        <v>50</v>
      </c>
      <c r="J119" s="38" t="s">
        <v>649</v>
      </c>
      <c r="K119" s="38">
        <v>75</v>
      </c>
      <c r="L119" s="38" t="s">
        <v>649</v>
      </c>
      <c r="M119" s="38">
        <v>100</v>
      </c>
      <c r="N119" s="38" t="s">
        <v>649</v>
      </c>
      <c r="O119" s="808"/>
      <c r="P119" s="809"/>
    </row>
    <row r="120" spans="1:16" ht="15" customHeight="1" x14ac:dyDescent="0.25">
      <c r="A120" s="869"/>
      <c r="B120" s="812"/>
      <c r="C120" s="40" t="s">
        <v>71</v>
      </c>
      <c r="D120" s="40"/>
      <c r="E120" s="40"/>
      <c r="F120" s="41"/>
      <c r="G120" s="41"/>
      <c r="H120" s="41"/>
      <c r="I120" s="41"/>
      <c r="J120" s="41"/>
      <c r="K120" s="41"/>
      <c r="L120" s="41"/>
      <c r="M120" s="41"/>
      <c r="N120" s="40"/>
      <c r="O120" s="814"/>
      <c r="P120" s="815"/>
    </row>
    <row r="121" spans="1:16" ht="15.75" x14ac:dyDescent="0.25">
      <c r="A121" s="897" t="s">
        <v>923</v>
      </c>
      <c r="B121" s="812">
        <v>0.25</v>
      </c>
      <c r="C121" s="38" t="s">
        <v>70</v>
      </c>
      <c r="D121" s="38"/>
      <c r="E121" s="38"/>
      <c r="F121" s="38"/>
      <c r="G121" s="38" t="s">
        <v>649</v>
      </c>
      <c r="H121" s="38">
        <v>25</v>
      </c>
      <c r="I121" s="38" t="s">
        <v>649</v>
      </c>
      <c r="J121" s="38">
        <v>50</v>
      </c>
      <c r="K121" s="38" t="s">
        <v>649</v>
      </c>
      <c r="L121" s="38">
        <v>75</v>
      </c>
      <c r="M121" s="38" t="s">
        <v>649</v>
      </c>
      <c r="N121" s="38">
        <v>100</v>
      </c>
      <c r="O121" s="808"/>
      <c r="P121" s="809"/>
    </row>
    <row r="122" spans="1:16" ht="15" customHeight="1" x14ac:dyDescent="0.25">
      <c r="A122" s="898"/>
      <c r="B122" s="812"/>
      <c r="C122" s="40" t="s">
        <v>71</v>
      </c>
      <c r="D122" s="40"/>
      <c r="E122" s="40"/>
      <c r="F122" s="41"/>
      <c r="G122" s="41"/>
      <c r="H122" s="41"/>
      <c r="I122" s="41"/>
      <c r="J122" s="41"/>
      <c r="K122" s="41"/>
      <c r="L122" s="41"/>
      <c r="M122" s="41"/>
      <c r="N122" s="40"/>
      <c r="O122" s="814"/>
      <c r="P122" s="815"/>
    </row>
    <row r="123" spans="1:16" ht="15.75" x14ac:dyDescent="0.25">
      <c r="A123" s="895" t="s">
        <v>924</v>
      </c>
      <c r="B123" s="812">
        <v>0.2</v>
      </c>
      <c r="C123" s="38" t="s">
        <v>70</v>
      </c>
      <c r="D123" s="38"/>
      <c r="E123" s="38"/>
      <c r="F123" s="38"/>
      <c r="G123" s="38"/>
      <c r="H123" s="38" t="s">
        <v>649</v>
      </c>
      <c r="I123" s="38">
        <v>30</v>
      </c>
      <c r="J123" s="38" t="s">
        <v>649</v>
      </c>
      <c r="K123" s="38">
        <v>60</v>
      </c>
      <c r="L123" s="38" t="s">
        <v>649</v>
      </c>
      <c r="M123" s="38">
        <v>90</v>
      </c>
      <c r="N123" s="38">
        <v>100</v>
      </c>
      <c r="O123" s="808"/>
      <c r="P123" s="809"/>
    </row>
    <row r="124" spans="1:16" ht="15" customHeight="1" x14ac:dyDescent="0.25">
      <c r="A124" s="896"/>
      <c r="B124" s="812"/>
      <c r="C124" s="40" t="s">
        <v>71</v>
      </c>
      <c r="D124" s="40"/>
      <c r="E124" s="40"/>
      <c r="F124" s="41"/>
      <c r="G124" s="41"/>
      <c r="H124" s="41"/>
      <c r="I124" s="41"/>
      <c r="J124" s="41"/>
      <c r="K124" s="41"/>
      <c r="L124" s="41"/>
      <c r="M124" s="41"/>
      <c r="N124" s="40"/>
      <c r="O124" s="814"/>
      <c r="P124" s="815"/>
    </row>
    <row r="125" spans="1:16" ht="15.75" x14ac:dyDescent="0.25">
      <c r="A125" s="868" t="s">
        <v>925</v>
      </c>
      <c r="B125" s="701">
        <v>0.05</v>
      </c>
      <c r="C125" s="38" t="s">
        <v>70</v>
      </c>
      <c r="D125" s="38"/>
      <c r="E125" s="38"/>
      <c r="F125" s="38"/>
      <c r="G125" s="38"/>
      <c r="H125" s="38"/>
      <c r="I125" s="38"/>
      <c r="J125" s="38"/>
      <c r="K125" s="38"/>
      <c r="L125" s="38"/>
      <c r="M125" s="38"/>
      <c r="N125" s="38"/>
      <c r="O125" s="808">
        <v>100</v>
      </c>
      <c r="P125" s="809"/>
    </row>
    <row r="126" spans="1:16" ht="15" customHeight="1" x14ac:dyDescent="0.25">
      <c r="A126" s="869"/>
      <c r="B126" s="702"/>
      <c r="C126" s="40" t="s">
        <v>71</v>
      </c>
      <c r="D126" s="40"/>
      <c r="E126" s="40"/>
      <c r="F126" s="41"/>
      <c r="G126" s="41"/>
      <c r="H126" s="41"/>
      <c r="I126" s="41"/>
      <c r="J126" s="41"/>
      <c r="K126" s="41"/>
      <c r="L126" s="41"/>
      <c r="M126" s="41"/>
      <c r="N126" s="40"/>
      <c r="O126" s="814"/>
      <c r="P126" s="815"/>
    </row>
    <row r="127" spans="1:16" ht="15.75" thickBot="1" x14ac:dyDescent="0.3">
      <c r="A127" s="44"/>
      <c r="B127" s="21"/>
      <c r="C127" s="21"/>
      <c r="D127" s="21"/>
      <c r="E127" s="21"/>
      <c r="F127" s="21"/>
      <c r="G127" s="21"/>
      <c r="H127" s="21"/>
      <c r="I127" s="21"/>
      <c r="J127" s="21"/>
      <c r="K127" s="21"/>
      <c r="L127" s="21"/>
      <c r="M127" s="21"/>
      <c r="N127" s="21"/>
      <c r="O127" s="21"/>
      <c r="P127" s="45"/>
    </row>
    <row r="128" spans="1:16" ht="15" customHeight="1" x14ac:dyDescent="0.25">
      <c r="A128" s="688" t="s">
        <v>82</v>
      </c>
      <c r="B128" s="689"/>
      <c r="C128" s="689"/>
      <c r="D128" s="689"/>
      <c r="E128" s="689"/>
      <c r="F128" s="689"/>
      <c r="G128" s="689"/>
      <c r="H128" s="689"/>
      <c r="I128" s="689"/>
      <c r="J128" s="689"/>
      <c r="K128" s="689"/>
      <c r="L128" s="689"/>
      <c r="M128" s="689"/>
      <c r="N128" s="689"/>
      <c r="O128" s="689"/>
      <c r="P128" s="690"/>
    </row>
    <row r="129" spans="1:16" ht="15.75" x14ac:dyDescent="0.25">
      <c r="A129" s="46" t="s">
        <v>83</v>
      </c>
      <c r="B129" s="682"/>
      <c r="C129" s="683"/>
      <c r="D129" s="683"/>
      <c r="E129" s="683"/>
      <c r="F129" s="683"/>
      <c r="G129" s="683"/>
      <c r="H129" s="683"/>
      <c r="I129" s="683"/>
      <c r="J129" s="683"/>
      <c r="K129" s="683"/>
      <c r="L129" s="683"/>
      <c r="M129" s="683"/>
      <c r="N129" s="683"/>
      <c r="O129" s="683"/>
      <c r="P129" s="684"/>
    </row>
    <row r="130" spans="1:16" ht="15" customHeight="1" x14ac:dyDescent="0.25">
      <c r="A130" s="46" t="s">
        <v>84</v>
      </c>
      <c r="B130" s="682"/>
      <c r="C130" s="683"/>
      <c r="D130" s="683"/>
      <c r="E130" s="683"/>
      <c r="F130" s="683"/>
      <c r="G130" s="683"/>
      <c r="H130" s="683"/>
      <c r="I130" s="683"/>
      <c r="J130" s="683"/>
      <c r="K130" s="683"/>
      <c r="L130" s="683"/>
      <c r="M130" s="683"/>
      <c r="N130" s="683"/>
      <c r="O130" s="683"/>
      <c r="P130" s="684"/>
    </row>
    <row r="131" spans="1:16" ht="15.75" x14ac:dyDescent="0.25">
      <c r="A131" s="46" t="s">
        <v>85</v>
      </c>
      <c r="B131" s="682"/>
      <c r="C131" s="683"/>
      <c r="D131" s="683"/>
      <c r="E131" s="683"/>
      <c r="F131" s="683"/>
      <c r="G131" s="683"/>
      <c r="H131" s="683"/>
      <c r="I131" s="683"/>
      <c r="J131" s="683"/>
      <c r="K131" s="683"/>
      <c r="L131" s="683"/>
      <c r="M131" s="683"/>
      <c r="N131" s="683"/>
      <c r="O131" s="683"/>
      <c r="P131" s="684"/>
    </row>
    <row r="132" spans="1:16" ht="15.75" x14ac:dyDescent="0.25">
      <c r="A132" s="46" t="s">
        <v>86</v>
      </c>
      <c r="B132" s="682"/>
      <c r="C132" s="683"/>
      <c r="D132" s="683"/>
      <c r="E132" s="683"/>
      <c r="F132" s="683"/>
      <c r="G132" s="683"/>
      <c r="H132" s="683"/>
      <c r="I132" s="683"/>
      <c r="J132" s="683"/>
      <c r="K132" s="683"/>
      <c r="L132" s="683"/>
      <c r="M132" s="683"/>
      <c r="N132" s="683"/>
      <c r="O132" s="683"/>
      <c r="P132" s="684"/>
    </row>
    <row r="133" spans="1:16" ht="15.75" x14ac:dyDescent="0.25">
      <c r="A133" s="46" t="s">
        <v>87</v>
      </c>
      <c r="B133" s="682"/>
      <c r="C133" s="683"/>
      <c r="D133" s="683"/>
      <c r="E133" s="683"/>
      <c r="F133" s="683"/>
      <c r="G133" s="683"/>
      <c r="H133" s="683"/>
      <c r="I133" s="683"/>
      <c r="J133" s="683"/>
      <c r="K133" s="683"/>
      <c r="L133" s="683"/>
      <c r="M133" s="683"/>
      <c r="N133" s="683"/>
      <c r="O133" s="683"/>
      <c r="P133" s="684"/>
    </row>
    <row r="134" spans="1:16" ht="15.75" x14ac:dyDescent="0.25">
      <c r="A134" s="46" t="s">
        <v>88</v>
      </c>
      <c r="B134" s="682"/>
      <c r="C134" s="683"/>
      <c r="D134" s="683"/>
      <c r="E134" s="683"/>
      <c r="F134" s="683"/>
      <c r="G134" s="683"/>
      <c r="H134" s="683"/>
      <c r="I134" s="683"/>
      <c r="J134" s="683"/>
      <c r="K134" s="683"/>
      <c r="L134" s="683"/>
      <c r="M134" s="683"/>
      <c r="N134" s="683"/>
      <c r="O134" s="683"/>
      <c r="P134" s="684"/>
    </row>
    <row r="135" spans="1:16" ht="24.75" customHeight="1" x14ac:dyDescent="0.25">
      <c r="A135" s="46" t="s">
        <v>89</v>
      </c>
      <c r="B135" s="682"/>
      <c r="C135" s="683"/>
      <c r="D135" s="683"/>
      <c r="E135" s="683"/>
      <c r="F135" s="683"/>
      <c r="G135" s="683"/>
      <c r="H135" s="683"/>
      <c r="I135" s="683"/>
      <c r="J135" s="683"/>
      <c r="K135" s="683"/>
      <c r="L135" s="683"/>
      <c r="M135" s="683"/>
      <c r="N135" s="683"/>
      <c r="O135" s="683"/>
      <c r="P135" s="684"/>
    </row>
    <row r="136" spans="1:16" ht="24.75" customHeight="1" x14ac:dyDescent="0.25">
      <c r="A136" s="46" t="s">
        <v>90</v>
      </c>
      <c r="B136" s="682"/>
      <c r="C136" s="683"/>
      <c r="D136" s="683"/>
      <c r="E136" s="683"/>
      <c r="F136" s="683"/>
      <c r="G136" s="683"/>
      <c r="H136" s="683"/>
      <c r="I136" s="683"/>
      <c r="J136" s="683"/>
      <c r="K136" s="683"/>
      <c r="L136" s="683"/>
      <c r="M136" s="683"/>
      <c r="N136" s="683"/>
      <c r="O136" s="683"/>
      <c r="P136" s="684"/>
    </row>
    <row r="137" spans="1:16" ht="24.75" customHeight="1" x14ac:dyDescent="0.25">
      <c r="A137" s="46" t="s">
        <v>91</v>
      </c>
      <c r="B137" s="682"/>
      <c r="C137" s="683"/>
      <c r="D137" s="683"/>
      <c r="E137" s="683"/>
      <c r="F137" s="683"/>
      <c r="G137" s="683"/>
      <c r="H137" s="683"/>
      <c r="I137" s="683"/>
      <c r="J137" s="683"/>
      <c r="K137" s="683"/>
      <c r="L137" s="683"/>
      <c r="M137" s="683"/>
      <c r="N137" s="683"/>
      <c r="O137" s="683"/>
      <c r="P137" s="684"/>
    </row>
    <row r="138" spans="1:16" ht="24.75" customHeight="1" thickBot="1" x14ac:dyDescent="0.3">
      <c r="A138" s="47" t="s">
        <v>92</v>
      </c>
      <c r="B138" s="685"/>
      <c r="C138" s="686"/>
      <c r="D138" s="686"/>
      <c r="E138" s="686"/>
      <c r="F138" s="686"/>
      <c r="G138" s="686"/>
      <c r="H138" s="686"/>
      <c r="I138" s="686"/>
      <c r="J138" s="686"/>
      <c r="K138" s="686"/>
      <c r="L138" s="686"/>
      <c r="M138" s="686"/>
      <c r="N138" s="686"/>
      <c r="O138" s="686"/>
      <c r="P138" s="687"/>
    </row>
    <row r="139" spans="1:16" ht="24.75" customHeight="1" x14ac:dyDescent="0.25"/>
    <row r="140" spans="1:16" ht="24.75" customHeight="1" x14ac:dyDescent="0.25"/>
    <row r="141" spans="1:16" ht="24.75" customHeight="1" x14ac:dyDescent="0.25">
      <c r="A141" s="11" t="s">
        <v>118</v>
      </c>
      <c r="B141" s="892" t="s">
        <v>926</v>
      </c>
      <c r="C141" s="893"/>
      <c r="D141" s="893"/>
      <c r="E141" s="893"/>
      <c r="F141" s="893"/>
      <c r="G141" s="893"/>
      <c r="H141" s="893"/>
      <c r="I141" s="893"/>
      <c r="J141" s="893"/>
      <c r="K141" s="894"/>
      <c r="L141" s="774" t="s">
        <v>14</v>
      </c>
      <c r="M141" s="774"/>
      <c r="N141" s="774"/>
      <c r="O141" s="774"/>
      <c r="P141" s="12">
        <v>0.15</v>
      </c>
    </row>
    <row r="142" spans="1:16" ht="24.75" customHeight="1" x14ac:dyDescent="0.25">
      <c r="B142" s="24"/>
      <c r="C142" s="18"/>
      <c r="D142" s="18"/>
      <c r="E142" s="18"/>
      <c r="F142" s="18"/>
      <c r="G142" s="18"/>
      <c r="H142" s="18"/>
      <c r="I142" s="18"/>
      <c r="J142" s="18"/>
      <c r="K142" s="18"/>
      <c r="L142" s="18"/>
      <c r="M142" s="18"/>
      <c r="N142" s="18"/>
      <c r="O142" s="18"/>
      <c r="P142" s="19"/>
    </row>
    <row r="143" spans="1:16" ht="24.75" customHeight="1" x14ac:dyDescent="0.25">
      <c r="A143" s="13" t="s">
        <v>15</v>
      </c>
      <c r="B143" s="755" t="s">
        <v>888</v>
      </c>
      <c r="C143" s="756"/>
      <c r="D143" s="756"/>
      <c r="E143" s="756"/>
      <c r="F143" s="757"/>
      <c r="G143" s="14" t="s">
        <v>17</v>
      </c>
      <c r="H143" s="755">
        <v>622359972.66666698</v>
      </c>
      <c r="I143" s="756"/>
      <c r="J143" s="756"/>
      <c r="K143" s="756"/>
      <c r="L143" s="756"/>
      <c r="M143" s="756"/>
      <c r="N143" s="756"/>
      <c r="O143" s="756"/>
      <c r="P143" s="757"/>
    </row>
    <row r="144" spans="1:16" ht="24.75" customHeight="1" x14ac:dyDescent="0.25">
      <c r="A144" s="13" t="s">
        <v>15</v>
      </c>
      <c r="B144" s="755"/>
      <c r="C144" s="756"/>
      <c r="D144" s="756"/>
      <c r="E144" s="756"/>
      <c r="F144" s="757"/>
      <c r="G144" s="14" t="s">
        <v>17</v>
      </c>
      <c r="H144" s="755"/>
      <c r="I144" s="756"/>
      <c r="J144" s="756"/>
      <c r="K144" s="756"/>
      <c r="L144" s="756"/>
      <c r="M144" s="756"/>
      <c r="N144" s="756"/>
      <c r="O144" s="756"/>
      <c r="P144" s="757"/>
    </row>
    <row r="145" spans="1:16" ht="15.75" x14ac:dyDescent="0.25">
      <c r="A145" s="15"/>
      <c r="B145" s="318"/>
      <c r="C145" s="318"/>
      <c r="D145" s="17"/>
      <c r="E145" s="17"/>
      <c r="F145" s="17"/>
      <c r="G145" s="17"/>
      <c r="H145" s="17"/>
      <c r="I145" s="17"/>
      <c r="J145" s="17"/>
      <c r="K145" s="17"/>
      <c r="L145" s="18"/>
      <c r="M145" s="18"/>
      <c r="N145" s="18"/>
      <c r="O145" s="18"/>
      <c r="P145" s="19"/>
    </row>
    <row r="146" spans="1:16" ht="15.75" x14ac:dyDescent="0.25">
      <c r="A146" s="11" t="s">
        <v>20</v>
      </c>
      <c r="B146" s="857" t="s">
        <v>889</v>
      </c>
      <c r="C146" s="858"/>
      <c r="D146" s="858"/>
      <c r="E146" s="858"/>
      <c r="F146" s="858"/>
      <c r="G146" s="858"/>
      <c r="H146" s="858"/>
      <c r="I146" s="858"/>
      <c r="J146" s="858"/>
      <c r="K146" s="858"/>
      <c r="L146" s="858"/>
      <c r="M146" s="858"/>
      <c r="N146" s="858"/>
      <c r="O146" s="858"/>
      <c r="P146" s="859"/>
    </row>
    <row r="148" spans="1:16" ht="15.75" x14ac:dyDescent="0.25">
      <c r="A148" s="20" t="s">
        <v>22</v>
      </c>
      <c r="B148" s="21"/>
      <c r="C148" s="21"/>
      <c r="D148" s="21"/>
      <c r="E148" s="21"/>
      <c r="F148" s="21"/>
      <c r="G148" s="21"/>
      <c r="H148" s="21"/>
      <c r="I148" s="21"/>
      <c r="J148" s="21"/>
      <c r="K148" s="21"/>
      <c r="L148" s="21"/>
      <c r="M148" s="21"/>
      <c r="N148" s="21"/>
      <c r="O148" s="21"/>
    </row>
    <row r="149" spans="1:16" ht="15.75" x14ac:dyDescent="0.25">
      <c r="A149" s="20"/>
      <c r="B149" s="21"/>
      <c r="C149" s="21"/>
      <c r="D149" s="21"/>
      <c r="E149" s="21"/>
      <c r="F149" s="21"/>
      <c r="G149" s="21"/>
      <c r="H149" s="21"/>
      <c r="I149" s="21"/>
      <c r="J149" s="21"/>
      <c r="K149" s="21"/>
      <c r="L149" s="21"/>
      <c r="M149" s="21"/>
      <c r="N149" s="21"/>
      <c r="O149" s="21"/>
    </row>
    <row r="150" spans="1:16" x14ac:dyDescent="0.25">
      <c r="A150" s="759" t="s">
        <v>23</v>
      </c>
      <c r="B150" s="760"/>
      <c r="C150" s="760"/>
      <c r="D150" s="760"/>
      <c r="E150" s="761"/>
      <c r="F150" s="768" t="s">
        <v>24</v>
      </c>
      <c r="G150" s="768"/>
      <c r="H150" s="768"/>
      <c r="I150" s="768"/>
      <c r="J150" s="768" t="s">
        <v>25</v>
      </c>
      <c r="K150" s="769" t="s">
        <v>26</v>
      </c>
      <c r="L150" s="761"/>
      <c r="M150" s="768" t="s">
        <v>27</v>
      </c>
      <c r="N150" s="768"/>
      <c r="O150" s="768"/>
      <c r="P150" s="772" t="s">
        <v>25</v>
      </c>
    </row>
    <row r="151" spans="1:16" ht="39" customHeight="1" x14ac:dyDescent="0.25">
      <c r="A151" s="762"/>
      <c r="B151" s="763"/>
      <c r="C151" s="763"/>
      <c r="D151" s="763"/>
      <c r="E151" s="764"/>
      <c r="F151" s="768"/>
      <c r="G151" s="768"/>
      <c r="H151" s="768"/>
      <c r="I151" s="768"/>
      <c r="J151" s="768"/>
      <c r="K151" s="770"/>
      <c r="L151" s="764"/>
      <c r="M151" s="768"/>
      <c r="N151" s="768"/>
      <c r="O151" s="768"/>
      <c r="P151" s="772"/>
    </row>
    <row r="152" spans="1:16" ht="15" customHeight="1" x14ac:dyDescent="0.25">
      <c r="A152" s="762"/>
      <c r="B152" s="763"/>
      <c r="C152" s="763"/>
      <c r="D152" s="763"/>
      <c r="E152" s="764"/>
      <c r="F152" s="745" t="s">
        <v>890</v>
      </c>
      <c r="G152" s="745"/>
      <c r="H152" s="745"/>
      <c r="I152" s="745"/>
      <c r="J152" s="314">
        <v>30</v>
      </c>
      <c r="K152" s="770"/>
      <c r="L152" s="764"/>
      <c r="M152" s="745"/>
      <c r="N152" s="745"/>
      <c r="O152" s="745"/>
      <c r="P152" s="22"/>
    </row>
    <row r="153" spans="1:16" ht="15" customHeight="1" x14ac:dyDescent="0.25">
      <c r="A153" s="762"/>
      <c r="B153" s="763"/>
      <c r="C153" s="763"/>
      <c r="D153" s="763"/>
      <c r="E153" s="764"/>
      <c r="F153" s="745" t="s">
        <v>891</v>
      </c>
      <c r="G153" s="745"/>
      <c r="H153" s="745"/>
      <c r="I153" s="745"/>
      <c r="J153" s="314">
        <v>20</v>
      </c>
      <c r="K153" s="770"/>
      <c r="L153" s="764"/>
      <c r="M153" s="745"/>
      <c r="N153" s="745"/>
      <c r="O153" s="745"/>
      <c r="P153" s="22"/>
    </row>
    <row r="154" spans="1:16" ht="15" customHeight="1" x14ac:dyDescent="0.25">
      <c r="A154" s="762"/>
      <c r="B154" s="763"/>
      <c r="C154" s="763"/>
      <c r="D154" s="763"/>
      <c r="E154" s="764"/>
      <c r="F154" s="745" t="s">
        <v>892</v>
      </c>
      <c r="G154" s="745"/>
      <c r="H154" s="745"/>
      <c r="I154" s="745"/>
      <c r="J154" s="314">
        <v>25</v>
      </c>
      <c r="K154" s="770"/>
      <c r="L154" s="764"/>
      <c r="M154" s="745"/>
      <c r="N154" s="754"/>
      <c r="O154" s="754"/>
      <c r="P154" s="22"/>
    </row>
    <row r="155" spans="1:16" x14ac:dyDescent="0.25">
      <c r="A155" s="762"/>
      <c r="B155" s="763"/>
      <c r="C155" s="763"/>
      <c r="D155" s="763"/>
      <c r="E155" s="764"/>
      <c r="F155" s="745"/>
      <c r="G155" s="745"/>
      <c r="H155" s="745"/>
      <c r="I155" s="745"/>
      <c r="J155" s="314"/>
      <c r="K155" s="770"/>
      <c r="L155" s="764"/>
      <c r="M155" s="745"/>
      <c r="N155" s="745"/>
      <c r="O155" s="745"/>
      <c r="P155" s="22"/>
    </row>
    <row r="156" spans="1:16" x14ac:dyDescent="0.25">
      <c r="A156" s="762"/>
      <c r="B156" s="763"/>
      <c r="C156" s="763"/>
      <c r="D156" s="763"/>
      <c r="E156" s="764"/>
      <c r="F156" s="745"/>
      <c r="G156" s="745"/>
      <c r="H156" s="745"/>
      <c r="I156" s="745"/>
      <c r="J156" s="314"/>
      <c r="K156" s="770"/>
      <c r="L156" s="764"/>
      <c r="M156" s="745"/>
      <c r="N156" s="745"/>
      <c r="O156" s="745"/>
      <c r="P156" s="22"/>
    </row>
    <row r="157" spans="1:16" ht="15.75" customHeight="1" x14ac:dyDescent="0.25">
      <c r="A157" s="762"/>
      <c r="B157" s="763"/>
      <c r="C157" s="763"/>
      <c r="D157" s="763"/>
      <c r="E157" s="764"/>
      <c r="F157" s="745"/>
      <c r="G157" s="745"/>
      <c r="H157" s="745"/>
      <c r="I157" s="745"/>
      <c r="J157" s="314"/>
      <c r="K157" s="770"/>
      <c r="L157" s="764"/>
      <c r="M157" s="745"/>
      <c r="N157" s="745"/>
      <c r="O157" s="745"/>
      <c r="P157" s="22"/>
    </row>
    <row r="158" spans="1:16" ht="15.75" customHeight="1" x14ac:dyDescent="0.25">
      <c r="A158" s="762"/>
      <c r="B158" s="763"/>
      <c r="C158" s="763"/>
      <c r="D158" s="763"/>
      <c r="E158" s="764"/>
      <c r="F158" s="745"/>
      <c r="G158" s="745"/>
      <c r="H158" s="745"/>
      <c r="I158" s="745"/>
      <c r="J158" s="314"/>
      <c r="K158" s="770"/>
      <c r="L158" s="764"/>
      <c r="M158" s="745"/>
      <c r="N158" s="745"/>
      <c r="O158" s="745"/>
      <c r="P158" s="22"/>
    </row>
    <row r="159" spans="1:16" ht="15" customHeight="1" x14ac:dyDescent="0.25">
      <c r="A159" s="765"/>
      <c r="B159" s="766"/>
      <c r="C159" s="766"/>
      <c r="D159" s="766"/>
      <c r="E159" s="767"/>
      <c r="F159" s="745"/>
      <c r="G159" s="745"/>
      <c r="H159" s="745"/>
      <c r="I159" s="745"/>
      <c r="J159" s="314"/>
      <c r="K159" s="771"/>
      <c r="L159" s="767"/>
      <c r="M159" s="745"/>
      <c r="N159" s="745"/>
      <c r="O159" s="745"/>
      <c r="P159" s="22"/>
    </row>
    <row r="160" spans="1:16" ht="15" customHeight="1" x14ac:dyDescent="0.25">
      <c r="A160" s="23"/>
      <c r="B160" s="24"/>
      <c r="C160" s="18"/>
      <c r="D160" s="18"/>
      <c r="E160" s="18"/>
      <c r="F160" s="18"/>
      <c r="G160" s="18"/>
      <c r="H160" s="18"/>
      <c r="I160" s="18"/>
      <c r="J160" s="18"/>
      <c r="K160" s="18"/>
      <c r="L160" s="18"/>
      <c r="M160" s="18"/>
      <c r="N160" s="18"/>
      <c r="O160" s="18"/>
    </row>
    <row r="161" spans="1:16" ht="15.75" customHeight="1" x14ac:dyDescent="0.25">
      <c r="A161" s="25" t="s">
        <v>32</v>
      </c>
      <c r="B161" s="308" t="s">
        <v>33</v>
      </c>
      <c r="C161" s="308" t="s">
        <v>34</v>
      </c>
      <c r="D161" s="308" t="s">
        <v>35</v>
      </c>
      <c r="E161" s="308" t="s">
        <v>36</v>
      </c>
      <c r="F161" s="308" t="s">
        <v>37</v>
      </c>
      <c r="G161" s="746" t="s">
        <v>38</v>
      </c>
      <c r="H161" s="746"/>
      <c r="I161" s="733" t="s">
        <v>39</v>
      </c>
      <c r="J161" s="741"/>
      <c r="K161" s="308" t="s">
        <v>40</v>
      </c>
      <c r="L161" s="746" t="s">
        <v>41</v>
      </c>
      <c r="M161" s="746"/>
      <c r="N161" s="850" t="s">
        <v>42</v>
      </c>
      <c r="O161" s="851"/>
      <c r="P161" s="852"/>
    </row>
    <row r="162" spans="1:16" ht="41.25" customHeight="1" x14ac:dyDescent="0.25">
      <c r="A162" s="143" t="s">
        <v>893</v>
      </c>
      <c r="B162" s="144">
        <v>1</v>
      </c>
      <c r="C162" s="311" t="s">
        <v>894</v>
      </c>
      <c r="D162" s="316" t="s">
        <v>104</v>
      </c>
      <c r="E162" s="316" t="s">
        <v>47</v>
      </c>
      <c r="F162" s="316" t="s">
        <v>105</v>
      </c>
      <c r="G162" s="891" t="s">
        <v>895</v>
      </c>
      <c r="H162" s="891"/>
      <c r="I162" s="876" t="s">
        <v>894</v>
      </c>
      <c r="J162" s="877"/>
      <c r="K162" s="356">
        <v>23</v>
      </c>
      <c r="L162" s="878" t="s">
        <v>450</v>
      </c>
      <c r="M162" s="878"/>
      <c r="N162" s="879" t="s">
        <v>896</v>
      </c>
      <c r="O162" s="879"/>
      <c r="P162" s="880"/>
    </row>
    <row r="163" spans="1:16" ht="57.75" customHeight="1" x14ac:dyDescent="0.25">
      <c r="A163" s="733" t="s">
        <v>51</v>
      </c>
      <c r="B163" s="741"/>
      <c r="C163" s="742" t="s">
        <v>927</v>
      </c>
      <c r="D163" s="743"/>
      <c r="E163" s="743"/>
      <c r="F163" s="743"/>
      <c r="G163" s="743"/>
      <c r="H163" s="743"/>
      <c r="I163" s="743"/>
      <c r="J163" s="743"/>
      <c r="K163" s="743"/>
      <c r="L163" s="743"/>
      <c r="M163" s="743"/>
      <c r="N163" s="743"/>
      <c r="O163" s="743"/>
      <c r="P163" s="744"/>
    </row>
    <row r="164" spans="1:16" ht="15.75" customHeight="1" x14ac:dyDescent="0.25">
      <c r="A164" s="718" t="s">
        <v>53</v>
      </c>
      <c r="B164" s="719"/>
      <c r="C164" s="719"/>
      <c r="D164" s="719"/>
      <c r="E164" s="719"/>
      <c r="F164" s="719"/>
      <c r="G164" s="720"/>
      <c r="H164" s="721" t="s">
        <v>54</v>
      </c>
      <c r="I164" s="719"/>
      <c r="J164" s="719"/>
      <c r="K164" s="719"/>
      <c r="L164" s="719"/>
      <c r="M164" s="719"/>
      <c r="N164" s="719"/>
      <c r="O164" s="719"/>
      <c r="P164" s="722"/>
    </row>
    <row r="165" spans="1:16" ht="15.75" customHeight="1" x14ac:dyDescent="0.25">
      <c r="A165" s="723" t="s">
        <v>898</v>
      </c>
      <c r="B165" s="724"/>
      <c r="C165" s="724"/>
      <c r="D165" s="724"/>
      <c r="E165" s="724"/>
      <c r="F165" s="724"/>
      <c r="G165" s="724"/>
      <c r="H165" s="727" t="s">
        <v>928</v>
      </c>
      <c r="I165" s="728"/>
      <c r="J165" s="728"/>
      <c r="K165" s="728"/>
      <c r="L165" s="728"/>
      <c r="M165" s="728"/>
      <c r="N165" s="728"/>
      <c r="O165" s="728"/>
      <c r="P165" s="729"/>
    </row>
    <row r="166" spans="1:16" ht="15.75" customHeight="1" x14ac:dyDescent="0.25">
      <c r="A166" s="725"/>
      <c r="B166" s="726"/>
      <c r="C166" s="726"/>
      <c r="D166" s="726"/>
      <c r="E166" s="726"/>
      <c r="F166" s="726"/>
      <c r="G166" s="726"/>
      <c r="H166" s="730"/>
      <c r="I166" s="731"/>
      <c r="J166" s="731"/>
      <c r="K166" s="731"/>
      <c r="L166" s="731"/>
      <c r="M166" s="731"/>
      <c r="N166" s="731"/>
      <c r="O166" s="731"/>
      <c r="P166" s="732"/>
    </row>
    <row r="167" spans="1:16" ht="15.75" x14ac:dyDescent="0.25">
      <c r="A167" s="23"/>
      <c r="B167" s="24"/>
      <c r="C167" s="24"/>
      <c r="D167" s="24"/>
      <c r="E167" s="24"/>
      <c r="F167" s="24"/>
      <c r="G167" s="24"/>
      <c r="H167" s="24"/>
      <c r="I167" s="24"/>
      <c r="J167" s="24"/>
      <c r="K167" s="24"/>
      <c r="L167" s="24"/>
      <c r="M167" s="24"/>
      <c r="N167" s="24"/>
      <c r="O167" s="24"/>
      <c r="P167" s="31"/>
    </row>
    <row r="168" spans="1:16" ht="15.75" x14ac:dyDescent="0.25">
      <c r="A168" s="32"/>
      <c r="B168" s="24"/>
      <c r="C168" s="19"/>
      <c r="D168" s="733" t="s">
        <v>57</v>
      </c>
      <c r="E168" s="734"/>
      <c r="F168" s="734"/>
      <c r="G168" s="734"/>
      <c r="H168" s="734"/>
      <c r="I168" s="734"/>
      <c r="J168" s="734"/>
      <c r="K168" s="734"/>
      <c r="L168" s="734"/>
      <c r="M168" s="734"/>
      <c r="N168" s="734"/>
      <c r="O168" s="734"/>
      <c r="P168" s="735"/>
    </row>
    <row r="169" spans="1:16" ht="15.75" x14ac:dyDescent="0.25">
      <c r="A169" s="23"/>
      <c r="B169" s="24"/>
      <c r="C169" s="24"/>
      <c r="D169" s="308" t="s">
        <v>58</v>
      </c>
      <c r="E169" s="308" t="s">
        <v>59</v>
      </c>
      <c r="F169" s="308" t="s">
        <v>60</v>
      </c>
      <c r="G169" s="308" t="s">
        <v>61</v>
      </c>
      <c r="H169" s="308" t="s">
        <v>62</v>
      </c>
      <c r="I169" s="308" t="s">
        <v>63</v>
      </c>
      <c r="J169" s="308" t="s">
        <v>64</v>
      </c>
      <c r="K169" s="308" t="s">
        <v>65</v>
      </c>
      <c r="L169" s="308" t="s">
        <v>66</v>
      </c>
      <c r="M169" s="308" t="s">
        <v>67</v>
      </c>
      <c r="N169" s="308" t="s">
        <v>68</v>
      </c>
      <c r="O169" s="733" t="s">
        <v>69</v>
      </c>
      <c r="P169" s="734"/>
    </row>
    <row r="170" spans="1:16" ht="36.75" customHeight="1" x14ac:dyDescent="0.25">
      <c r="A170" s="56" t="s">
        <v>70</v>
      </c>
      <c r="B170" s="52"/>
      <c r="C170" s="52"/>
      <c r="D170" s="52"/>
      <c r="E170" s="52"/>
      <c r="F170" s="52"/>
      <c r="G170" s="52"/>
      <c r="H170" s="52"/>
      <c r="I170" s="52"/>
      <c r="J170" s="52"/>
      <c r="K170" s="52"/>
      <c r="L170" s="52"/>
      <c r="M170" s="52"/>
      <c r="N170" s="52"/>
      <c r="O170" s="712">
        <v>23</v>
      </c>
      <c r="P170" s="713"/>
    </row>
    <row r="171" spans="1:16" ht="15.75" x14ac:dyDescent="0.25">
      <c r="A171" s="56" t="s">
        <v>71</v>
      </c>
      <c r="B171" s="52"/>
      <c r="C171" s="52"/>
      <c r="D171" s="53"/>
      <c r="E171" s="53"/>
      <c r="F171" s="53"/>
      <c r="G171" s="53"/>
      <c r="H171" s="53"/>
      <c r="I171" s="53"/>
      <c r="J171" s="53"/>
      <c r="K171" s="53"/>
      <c r="L171" s="53"/>
      <c r="M171" s="53"/>
      <c r="N171" s="53"/>
      <c r="O171" s="887"/>
      <c r="P171" s="888"/>
    </row>
    <row r="172" spans="1:16" ht="15.75" x14ac:dyDescent="0.25">
      <c r="A172" s="23"/>
      <c r="B172" s="24"/>
      <c r="C172" s="24"/>
      <c r="D172" s="24"/>
      <c r="E172" s="24"/>
      <c r="F172" s="24"/>
      <c r="G172" s="24"/>
      <c r="H172" s="24"/>
      <c r="I172" s="24"/>
      <c r="J172" s="24"/>
      <c r="K172" s="24"/>
      <c r="L172" s="24"/>
      <c r="M172" s="24"/>
      <c r="N172" s="24"/>
      <c r="O172" s="24"/>
      <c r="P172" s="31"/>
    </row>
    <row r="173" spans="1:16" ht="15.75" x14ac:dyDescent="0.25">
      <c r="A173" s="35" t="s">
        <v>72</v>
      </c>
      <c r="B173" s="35" t="s">
        <v>33</v>
      </c>
      <c r="C173" s="36"/>
      <c r="D173" s="37" t="s">
        <v>58</v>
      </c>
      <c r="E173" s="37" t="s">
        <v>59</v>
      </c>
      <c r="F173" s="37" t="s">
        <v>60</v>
      </c>
      <c r="G173" s="37" t="s">
        <v>61</v>
      </c>
      <c r="H173" s="37" t="s">
        <v>62</v>
      </c>
      <c r="I173" s="37" t="s">
        <v>63</v>
      </c>
      <c r="J173" s="37" t="s">
        <v>64</v>
      </c>
      <c r="K173" s="37" t="s">
        <v>65</v>
      </c>
      <c r="L173" s="37" t="s">
        <v>66</v>
      </c>
      <c r="M173" s="37" t="s">
        <v>67</v>
      </c>
      <c r="N173" s="37" t="s">
        <v>68</v>
      </c>
      <c r="O173" s="889" t="s">
        <v>69</v>
      </c>
      <c r="P173" s="890"/>
    </row>
    <row r="174" spans="1:16" ht="15.75" x14ac:dyDescent="0.25">
      <c r="A174" s="883" t="s">
        <v>906</v>
      </c>
      <c r="B174" s="812">
        <v>0.3</v>
      </c>
      <c r="C174" s="38" t="s">
        <v>70</v>
      </c>
      <c r="D174" s="38">
        <v>100</v>
      </c>
      <c r="E174" s="38"/>
      <c r="F174" s="38"/>
      <c r="G174" s="38"/>
      <c r="H174" s="38"/>
      <c r="I174" s="38"/>
      <c r="J174" s="38"/>
      <c r="K174" s="38"/>
      <c r="L174" s="38"/>
      <c r="M174" s="38"/>
      <c r="N174" s="38"/>
      <c r="O174" s="808"/>
      <c r="P174" s="809"/>
    </row>
    <row r="175" spans="1:16" ht="15.75" x14ac:dyDescent="0.25">
      <c r="A175" s="884"/>
      <c r="B175" s="812"/>
      <c r="C175" s="40" t="s">
        <v>71</v>
      </c>
      <c r="D175" s="40"/>
      <c r="E175" s="40"/>
      <c r="F175" s="41"/>
      <c r="G175" s="41"/>
      <c r="H175" s="41"/>
      <c r="I175" s="41"/>
      <c r="J175" s="41"/>
      <c r="K175" s="41"/>
      <c r="L175" s="41"/>
      <c r="M175" s="41"/>
      <c r="N175" s="40"/>
      <c r="O175" s="814"/>
      <c r="P175" s="815"/>
    </row>
    <row r="176" spans="1:16" ht="15.75" x14ac:dyDescent="0.25">
      <c r="A176" s="883" t="s">
        <v>907</v>
      </c>
      <c r="B176" s="812">
        <v>0.3</v>
      </c>
      <c r="C176" s="38" t="s">
        <v>70</v>
      </c>
      <c r="D176" s="38"/>
      <c r="E176" s="38">
        <v>100</v>
      </c>
      <c r="F176" s="38"/>
      <c r="G176" s="38"/>
      <c r="H176" s="38"/>
      <c r="I176" s="38"/>
      <c r="J176" s="38"/>
      <c r="K176" s="38"/>
      <c r="L176" s="38"/>
      <c r="M176" s="38"/>
      <c r="N176" s="38"/>
      <c r="O176" s="808"/>
      <c r="P176" s="809"/>
    </row>
    <row r="177" spans="1:16" ht="15.75" x14ac:dyDescent="0.25">
      <c r="A177" s="884"/>
      <c r="B177" s="812"/>
      <c r="C177" s="40" t="s">
        <v>71</v>
      </c>
      <c r="D177" s="40"/>
      <c r="E177" s="40"/>
      <c r="F177" s="41"/>
      <c r="G177" s="41"/>
      <c r="H177" s="41"/>
      <c r="I177" s="41"/>
      <c r="J177" s="41"/>
      <c r="K177" s="41"/>
      <c r="L177" s="41"/>
      <c r="M177" s="41"/>
      <c r="N177" s="40"/>
      <c r="O177" s="814"/>
      <c r="P177" s="815"/>
    </row>
    <row r="178" spans="1:16" ht="15.75" x14ac:dyDescent="0.25">
      <c r="A178" s="885" t="s">
        <v>908</v>
      </c>
      <c r="B178" s="812">
        <v>0.4</v>
      </c>
      <c r="C178" s="38" t="s">
        <v>70</v>
      </c>
      <c r="D178" s="38"/>
      <c r="E178" s="38"/>
      <c r="F178" s="38">
        <v>100</v>
      </c>
      <c r="G178" s="38"/>
      <c r="H178" s="38"/>
      <c r="I178" s="38"/>
      <c r="J178" s="38"/>
      <c r="K178" s="38"/>
      <c r="L178" s="38"/>
      <c r="M178" s="38"/>
      <c r="N178" s="38"/>
      <c r="O178" s="808"/>
      <c r="P178" s="809"/>
    </row>
    <row r="179" spans="1:16" ht="15.75" x14ac:dyDescent="0.25">
      <c r="A179" s="886"/>
      <c r="B179" s="812"/>
      <c r="C179" s="40" t="s">
        <v>71</v>
      </c>
      <c r="D179" s="40"/>
      <c r="E179" s="40"/>
      <c r="F179" s="41"/>
      <c r="G179" s="41"/>
      <c r="H179" s="41"/>
      <c r="I179" s="41"/>
      <c r="J179" s="41"/>
      <c r="K179" s="41"/>
      <c r="L179" s="41"/>
      <c r="M179" s="41"/>
      <c r="N179" s="40"/>
      <c r="O179" s="814"/>
      <c r="P179" s="815"/>
    </row>
    <row r="180" spans="1:16" ht="15.75" thickBot="1" x14ac:dyDescent="0.3">
      <c r="A180" s="44"/>
      <c r="B180" s="21"/>
      <c r="C180" s="21"/>
      <c r="D180" s="21"/>
      <c r="E180" s="21"/>
      <c r="F180" s="21"/>
      <c r="G180" s="21"/>
      <c r="H180" s="21"/>
      <c r="I180" s="21"/>
      <c r="J180" s="21"/>
      <c r="K180" s="21"/>
      <c r="L180" s="21"/>
      <c r="M180" s="21"/>
      <c r="N180" s="21"/>
      <c r="O180" s="21"/>
      <c r="P180" s="45"/>
    </row>
    <row r="181" spans="1:16" ht="15.75" customHeight="1" x14ac:dyDescent="0.25">
      <c r="A181" s="688" t="s">
        <v>82</v>
      </c>
      <c r="B181" s="689"/>
      <c r="C181" s="689"/>
      <c r="D181" s="689"/>
      <c r="E181" s="689"/>
      <c r="F181" s="689"/>
      <c r="G181" s="689"/>
      <c r="H181" s="689"/>
      <c r="I181" s="689"/>
      <c r="J181" s="689"/>
      <c r="K181" s="689"/>
      <c r="L181" s="689"/>
      <c r="M181" s="689"/>
      <c r="N181" s="689"/>
      <c r="O181" s="689"/>
      <c r="P181" s="690"/>
    </row>
    <row r="182" spans="1:16" ht="15.75" x14ac:dyDescent="0.25">
      <c r="A182" s="46" t="s">
        <v>83</v>
      </c>
      <c r="B182" s="682"/>
      <c r="C182" s="683"/>
      <c r="D182" s="683"/>
      <c r="E182" s="683"/>
      <c r="F182" s="683"/>
      <c r="G182" s="683"/>
      <c r="H182" s="683"/>
      <c r="I182" s="683"/>
      <c r="J182" s="683"/>
      <c r="K182" s="683"/>
      <c r="L182" s="683"/>
      <c r="M182" s="683"/>
      <c r="N182" s="683"/>
      <c r="O182" s="683"/>
      <c r="P182" s="684"/>
    </row>
    <row r="183" spans="1:16" ht="15.75" x14ac:dyDescent="0.25">
      <c r="A183" s="46" t="s">
        <v>84</v>
      </c>
      <c r="B183" s="682"/>
      <c r="C183" s="683"/>
      <c r="D183" s="683"/>
      <c r="E183" s="683"/>
      <c r="F183" s="683"/>
      <c r="G183" s="683"/>
      <c r="H183" s="683"/>
      <c r="I183" s="683"/>
      <c r="J183" s="683"/>
      <c r="K183" s="683"/>
      <c r="L183" s="683"/>
      <c r="M183" s="683"/>
      <c r="N183" s="683"/>
      <c r="O183" s="683"/>
      <c r="P183" s="684"/>
    </row>
    <row r="184" spans="1:16" ht="15.75" x14ac:dyDescent="0.25">
      <c r="A184" s="46" t="s">
        <v>85</v>
      </c>
      <c r="B184" s="682"/>
      <c r="C184" s="683"/>
      <c r="D184" s="683"/>
      <c r="E184" s="683"/>
      <c r="F184" s="683"/>
      <c r="G184" s="683"/>
      <c r="H184" s="683"/>
      <c r="I184" s="683"/>
      <c r="J184" s="683"/>
      <c r="K184" s="683"/>
      <c r="L184" s="683"/>
      <c r="M184" s="683"/>
      <c r="N184" s="683"/>
      <c r="O184" s="683"/>
      <c r="P184" s="684"/>
    </row>
    <row r="185" spans="1:16" ht="15.75" x14ac:dyDescent="0.25">
      <c r="A185" s="46" t="s">
        <v>86</v>
      </c>
      <c r="B185" s="682"/>
      <c r="C185" s="683"/>
      <c r="D185" s="683"/>
      <c r="E185" s="683"/>
      <c r="F185" s="683"/>
      <c r="G185" s="683"/>
      <c r="H185" s="683"/>
      <c r="I185" s="683"/>
      <c r="J185" s="683"/>
      <c r="K185" s="683"/>
      <c r="L185" s="683"/>
      <c r="M185" s="683"/>
      <c r="N185" s="683"/>
      <c r="O185" s="683"/>
      <c r="P185" s="684"/>
    </row>
    <row r="186" spans="1:16" ht="15.75" x14ac:dyDescent="0.25">
      <c r="A186" s="46" t="s">
        <v>87</v>
      </c>
      <c r="B186" s="682"/>
      <c r="C186" s="683"/>
      <c r="D186" s="683"/>
      <c r="E186" s="683"/>
      <c r="F186" s="683"/>
      <c r="G186" s="683"/>
      <c r="H186" s="683"/>
      <c r="I186" s="683"/>
      <c r="J186" s="683"/>
      <c r="K186" s="683"/>
      <c r="L186" s="683"/>
      <c r="M186" s="683"/>
      <c r="N186" s="683"/>
      <c r="O186" s="683"/>
      <c r="P186" s="684"/>
    </row>
    <row r="187" spans="1:16" ht="15.75" x14ac:dyDescent="0.25">
      <c r="A187" s="46" t="s">
        <v>88</v>
      </c>
      <c r="B187" s="682"/>
      <c r="C187" s="683"/>
      <c r="D187" s="683"/>
      <c r="E187" s="683"/>
      <c r="F187" s="683"/>
      <c r="G187" s="683"/>
      <c r="H187" s="683"/>
      <c r="I187" s="683"/>
      <c r="J187" s="683"/>
      <c r="K187" s="683"/>
      <c r="L187" s="683"/>
      <c r="M187" s="683"/>
      <c r="N187" s="683"/>
      <c r="O187" s="683"/>
      <c r="P187" s="684"/>
    </row>
    <row r="188" spans="1:16" ht="15.75" x14ac:dyDescent="0.25">
      <c r="A188" s="46" t="s">
        <v>89</v>
      </c>
      <c r="B188" s="682"/>
      <c r="C188" s="683"/>
      <c r="D188" s="683"/>
      <c r="E188" s="683"/>
      <c r="F188" s="683"/>
      <c r="G188" s="683"/>
      <c r="H188" s="683"/>
      <c r="I188" s="683"/>
      <c r="J188" s="683"/>
      <c r="K188" s="683"/>
      <c r="L188" s="683"/>
      <c r="M188" s="683"/>
      <c r="N188" s="683"/>
      <c r="O188" s="683"/>
      <c r="P188" s="684"/>
    </row>
    <row r="189" spans="1:16" ht="15.75" x14ac:dyDescent="0.25">
      <c r="A189" s="46" t="s">
        <v>90</v>
      </c>
      <c r="B189" s="682"/>
      <c r="C189" s="683"/>
      <c r="D189" s="683"/>
      <c r="E189" s="683"/>
      <c r="F189" s="683"/>
      <c r="G189" s="683"/>
      <c r="H189" s="683"/>
      <c r="I189" s="683"/>
      <c r="J189" s="683"/>
      <c r="K189" s="683"/>
      <c r="L189" s="683"/>
      <c r="M189" s="683"/>
      <c r="N189" s="683"/>
      <c r="O189" s="683"/>
      <c r="P189" s="684"/>
    </row>
    <row r="190" spans="1:16" ht="15.75" x14ac:dyDescent="0.25">
      <c r="A190" s="46" t="s">
        <v>91</v>
      </c>
      <c r="B190" s="682"/>
      <c r="C190" s="683"/>
      <c r="D190" s="683"/>
      <c r="E190" s="683"/>
      <c r="F190" s="683"/>
      <c r="G190" s="683"/>
      <c r="H190" s="683"/>
      <c r="I190" s="683"/>
      <c r="J190" s="683"/>
      <c r="K190" s="683"/>
      <c r="L190" s="683"/>
      <c r="M190" s="683"/>
      <c r="N190" s="683"/>
      <c r="O190" s="683"/>
      <c r="P190" s="684"/>
    </row>
    <row r="191" spans="1:16" ht="16.5" thickBot="1" x14ac:dyDescent="0.3">
      <c r="A191" s="47" t="s">
        <v>92</v>
      </c>
      <c r="B191" s="685"/>
      <c r="C191" s="686"/>
      <c r="D191" s="686"/>
      <c r="E191" s="686"/>
      <c r="F191" s="686"/>
      <c r="G191" s="686"/>
      <c r="H191" s="686"/>
      <c r="I191" s="686"/>
      <c r="J191" s="686"/>
      <c r="K191" s="686"/>
      <c r="L191" s="686"/>
      <c r="M191" s="686"/>
      <c r="N191" s="686"/>
      <c r="O191" s="686"/>
      <c r="P191" s="687"/>
    </row>
    <row r="192" spans="1:16" ht="15.75" x14ac:dyDescent="0.25">
      <c r="A192" s="157"/>
      <c r="B192" s="158"/>
      <c r="C192" s="158"/>
      <c r="D192" s="158"/>
      <c r="E192" s="158"/>
      <c r="F192" s="158"/>
      <c r="G192" s="158"/>
      <c r="H192" s="158"/>
      <c r="I192" s="158"/>
      <c r="J192" s="158"/>
      <c r="K192" s="158"/>
      <c r="L192" s="158"/>
      <c r="M192" s="158"/>
      <c r="N192" s="158"/>
      <c r="O192" s="158"/>
      <c r="P192" s="158"/>
    </row>
    <row r="193" spans="1:16" ht="15.75" x14ac:dyDescent="0.25">
      <c r="A193" s="157"/>
      <c r="B193" s="158"/>
      <c r="C193" s="158"/>
      <c r="D193" s="158"/>
      <c r="E193" s="158"/>
      <c r="F193" s="158"/>
      <c r="G193" s="158"/>
      <c r="H193" s="158"/>
      <c r="I193" s="158"/>
      <c r="J193" s="158"/>
      <c r="K193" s="158"/>
      <c r="L193" s="158"/>
      <c r="M193" s="158"/>
      <c r="N193" s="158"/>
      <c r="O193" s="158"/>
      <c r="P193" s="158"/>
    </row>
    <row r="194" spans="1:16" ht="15.75" x14ac:dyDescent="0.25">
      <c r="A194" s="157"/>
      <c r="B194" s="158"/>
      <c r="C194" s="158"/>
      <c r="D194" s="158"/>
      <c r="E194" s="158"/>
      <c r="F194" s="158"/>
      <c r="G194" s="158"/>
      <c r="H194" s="158"/>
      <c r="I194" s="158"/>
      <c r="J194" s="158"/>
      <c r="K194" s="158"/>
      <c r="L194" s="158"/>
      <c r="M194" s="158"/>
      <c r="N194" s="158"/>
      <c r="O194" s="158"/>
      <c r="P194" s="158"/>
    </row>
    <row r="195" spans="1:16" ht="15.75" x14ac:dyDescent="0.25">
      <c r="A195" s="9" t="s">
        <v>9</v>
      </c>
      <c r="B195" s="791" t="s">
        <v>929</v>
      </c>
      <c r="C195" s="792"/>
      <c r="D195" s="792"/>
      <c r="E195" s="792"/>
      <c r="F195" s="792"/>
      <c r="G195" s="792"/>
      <c r="H195" s="792"/>
      <c r="I195" s="792"/>
      <c r="J195" s="792"/>
      <c r="K195" s="793"/>
      <c r="L195" s="794" t="s">
        <v>11</v>
      </c>
      <c r="M195" s="794"/>
      <c r="N195" s="794"/>
      <c r="O195" s="794"/>
      <c r="P195" s="10">
        <v>0.17</v>
      </c>
    </row>
    <row r="196" spans="1:16" s="67" customFormat="1" ht="15.75" x14ac:dyDescent="0.25">
      <c r="A196" s="297"/>
      <c r="B196" s="371"/>
      <c r="C196" s="372"/>
      <c r="D196" s="372"/>
      <c r="E196" s="372"/>
      <c r="F196" s="372"/>
      <c r="G196" s="372"/>
      <c r="H196" s="372"/>
      <c r="I196" s="372"/>
      <c r="J196" s="372"/>
      <c r="K196" s="372"/>
      <c r="L196" s="373"/>
      <c r="M196" s="373"/>
      <c r="N196" s="373"/>
      <c r="O196" s="373"/>
      <c r="P196" s="374"/>
    </row>
    <row r="197" spans="1:16" s="67" customFormat="1" x14ac:dyDescent="0.25"/>
    <row r="198" spans="1:16" ht="15.75" x14ac:dyDescent="0.25">
      <c r="A198" s="11" t="s">
        <v>129</v>
      </c>
      <c r="B198" s="758" t="s">
        <v>930</v>
      </c>
      <c r="C198" s="773"/>
      <c r="D198" s="773"/>
      <c r="E198" s="773"/>
      <c r="F198" s="773"/>
      <c r="G198" s="773"/>
      <c r="H198" s="773"/>
      <c r="I198" s="773"/>
      <c r="J198" s="773"/>
      <c r="K198" s="773"/>
      <c r="L198" s="774" t="s">
        <v>14</v>
      </c>
      <c r="M198" s="774"/>
      <c r="N198" s="774"/>
      <c r="O198" s="774"/>
      <c r="P198" s="12">
        <v>1</v>
      </c>
    </row>
    <row r="200" spans="1:16" ht="15.75" x14ac:dyDescent="0.25">
      <c r="A200" s="13" t="s">
        <v>15</v>
      </c>
      <c r="B200" s="755" t="s">
        <v>931</v>
      </c>
      <c r="C200" s="756"/>
      <c r="D200" s="756"/>
      <c r="E200" s="756"/>
      <c r="F200" s="757"/>
      <c r="G200" s="14" t="s">
        <v>17</v>
      </c>
      <c r="H200" s="755">
        <v>622359972.66666698</v>
      </c>
      <c r="I200" s="756"/>
      <c r="J200" s="756"/>
      <c r="K200" s="756"/>
      <c r="L200" s="756"/>
      <c r="M200" s="756"/>
      <c r="N200" s="756"/>
      <c r="O200" s="756"/>
      <c r="P200" s="757"/>
    </row>
    <row r="201" spans="1:16" ht="15.75" x14ac:dyDescent="0.25">
      <c r="A201" s="13" t="s">
        <v>15</v>
      </c>
      <c r="B201" s="755"/>
      <c r="C201" s="756"/>
      <c r="D201" s="756"/>
      <c r="E201" s="756"/>
      <c r="F201" s="757"/>
      <c r="G201" s="14" t="s">
        <v>17</v>
      </c>
      <c r="H201" s="755"/>
      <c r="I201" s="756"/>
      <c r="J201" s="756"/>
      <c r="K201" s="756"/>
      <c r="L201" s="756"/>
      <c r="M201" s="756"/>
      <c r="N201" s="756"/>
      <c r="O201" s="756"/>
      <c r="P201" s="757"/>
    </row>
    <row r="202" spans="1:16" ht="15.75" x14ac:dyDescent="0.25">
      <c r="A202" s="15"/>
      <c r="B202" s="318"/>
      <c r="C202" s="318"/>
      <c r="D202" s="17"/>
      <c r="E202" s="17"/>
      <c r="F202" s="17"/>
      <c r="G202" s="17"/>
      <c r="H202" s="17"/>
      <c r="I202" s="17"/>
      <c r="J202" s="17"/>
      <c r="K202" s="17"/>
      <c r="L202" s="18"/>
      <c r="M202" s="18"/>
      <c r="N202" s="18"/>
      <c r="O202" s="18"/>
      <c r="P202" s="19"/>
    </row>
    <row r="203" spans="1:16" ht="15.75" x14ac:dyDescent="0.25">
      <c r="A203" s="11" t="s">
        <v>20</v>
      </c>
      <c r="B203" s="758" t="s">
        <v>932</v>
      </c>
      <c r="C203" s="758"/>
      <c r="D203" s="758"/>
      <c r="E203" s="758"/>
      <c r="F203" s="758"/>
      <c r="G203" s="758"/>
      <c r="H203" s="758"/>
      <c r="I203" s="758"/>
      <c r="J203" s="758"/>
      <c r="K203" s="758"/>
      <c r="L203" s="758"/>
      <c r="M203" s="758"/>
      <c r="N203" s="758"/>
      <c r="O203" s="758"/>
      <c r="P203" s="758"/>
    </row>
    <row r="205" spans="1:16" ht="15.75" x14ac:dyDescent="0.25">
      <c r="A205" s="20" t="s">
        <v>22</v>
      </c>
      <c r="B205" s="21"/>
      <c r="C205" s="21"/>
      <c r="D205" s="21"/>
      <c r="E205" s="21"/>
      <c r="F205" s="21"/>
      <c r="G205" s="21"/>
      <c r="H205" s="21"/>
      <c r="I205" s="21"/>
      <c r="J205" s="21"/>
      <c r="K205" s="21"/>
      <c r="L205" s="21"/>
      <c r="M205" s="21"/>
      <c r="N205" s="21"/>
      <c r="O205" s="21"/>
    </row>
    <row r="206" spans="1:16" ht="15.75" x14ac:dyDescent="0.25">
      <c r="A206" s="20"/>
      <c r="B206" s="21"/>
      <c r="C206" s="21"/>
      <c r="D206" s="21"/>
      <c r="E206" s="21"/>
      <c r="F206" s="21"/>
      <c r="G206" s="21"/>
      <c r="H206" s="21"/>
      <c r="I206" s="21"/>
      <c r="J206" s="21"/>
      <c r="K206" s="21"/>
      <c r="L206" s="21"/>
      <c r="M206" s="21"/>
      <c r="N206" s="21"/>
      <c r="O206" s="21"/>
    </row>
    <row r="207" spans="1:16" x14ac:dyDescent="0.25">
      <c r="A207" s="881" t="s">
        <v>23</v>
      </c>
      <c r="B207" s="881"/>
      <c r="C207" s="881"/>
      <c r="D207" s="881"/>
      <c r="E207" s="881"/>
      <c r="F207" s="768" t="s">
        <v>24</v>
      </c>
      <c r="G207" s="768"/>
      <c r="H207" s="768"/>
      <c r="I207" s="768"/>
      <c r="J207" s="768" t="s">
        <v>25</v>
      </c>
      <c r="K207" s="881" t="s">
        <v>26</v>
      </c>
      <c r="L207" s="881"/>
      <c r="M207" s="882" t="s">
        <v>27</v>
      </c>
      <c r="N207" s="768"/>
      <c r="O207" s="768"/>
      <c r="P207" s="772" t="s">
        <v>25</v>
      </c>
    </row>
    <row r="208" spans="1:16" x14ac:dyDescent="0.25">
      <c r="A208" s="881"/>
      <c r="B208" s="881"/>
      <c r="C208" s="881"/>
      <c r="D208" s="881"/>
      <c r="E208" s="881"/>
      <c r="F208" s="768"/>
      <c r="G208" s="768"/>
      <c r="H208" s="768"/>
      <c r="I208" s="768"/>
      <c r="J208" s="768"/>
      <c r="K208" s="881"/>
      <c r="L208" s="881"/>
      <c r="M208" s="882"/>
      <c r="N208" s="768"/>
      <c r="O208" s="768"/>
      <c r="P208" s="772"/>
    </row>
    <row r="209" spans="1:16" ht="15.75" customHeight="1" x14ac:dyDescent="0.25">
      <c r="A209" s="881"/>
      <c r="B209" s="881"/>
      <c r="C209" s="881"/>
      <c r="D209" s="881"/>
      <c r="E209" s="881"/>
      <c r="F209" s="745" t="s">
        <v>933</v>
      </c>
      <c r="G209" s="745"/>
      <c r="H209" s="745"/>
      <c r="I209" s="745"/>
      <c r="J209" s="314">
        <v>100</v>
      </c>
      <c r="K209" s="881"/>
      <c r="L209" s="881"/>
      <c r="M209" s="872" t="s">
        <v>934</v>
      </c>
      <c r="N209" s="745"/>
      <c r="O209" s="745"/>
      <c r="P209" s="22">
        <v>100</v>
      </c>
    </row>
    <row r="210" spans="1:16" ht="15.75" customHeight="1" x14ac:dyDescent="0.25">
      <c r="A210" s="881"/>
      <c r="B210" s="881"/>
      <c r="C210" s="881"/>
      <c r="D210" s="881"/>
      <c r="E210" s="881"/>
      <c r="F210" s="745" t="s">
        <v>935</v>
      </c>
      <c r="G210" s="745"/>
      <c r="H210" s="745"/>
      <c r="I210" s="745"/>
      <c r="J210" s="314">
        <v>100</v>
      </c>
      <c r="K210" s="881"/>
      <c r="L210" s="881"/>
      <c r="M210" s="872" t="s">
        <v>936</v>
      </c>
      <c r="N210" s="745"/>
      <c r="O210" s="745"/>
      <c r="P210" s="22">
        <v>100</v>
      </c>
    </row>
    <row r="211" spans="1:16" ht="15.75" customHeight="1" x14ac:dyDescent="0.25">
      <c r="A211" s="881"/>
      <c r="B211" s="881"/>
      <c r="C211" s="881"/>
      <c r="D211" s="881"/>
      <c r="E211" s="881"/>
      <c r="F211" s="745" t="s">
        <v>937</v>
      </c>
      <c r="G211" s="745"/>
      <c r="H211" s="745"/>
      <c r="I211" s="745"/>
      <c r="J211" s="314">
        <v>50</v>
      </c>
      <c r="K211" s="881"/>
      <c r="L211" s="881"/>
      <c r="M211" s="872" t="s">
        <v>938</v>
      </c>
      <c r="N211" s="754"/>
      <c r="O211" s="754"/>
      <c r="P211" s="22">
        <v>100</v>
      </c>
    </row>
    <row r="212" spans="1:16" ht="15.75" customHeight="1" x14ac:dyDescent="0.25">
      <c r="A212" s="881"/>
      <c r="B212" s="881"/>
      <c r="C212" s="881"/>
      <c r="D212" s="881"/>
      <c r="E212" s="881"/>
      <c r="F212" s="745" t="s">
        <v>892</v>
      </c>
      <c r="G212" s="745"/>
      <c r="H212" s="745"/>
      <c r="I212" s="745"/>
      <c r="J212" s="314">
        <v>25</v>
      </c>
      <c r="K212" s="881"/>
      <c r="L212" s="881"/>
      <c r="M212" s="872" t="s">
        <v>939</v>
      </c>
      <c r="N212" s="745"/>
      <c r="O212" s="745"/>
      <c r="P212" s="22">
        <v>100</v>
      </c>
    </row>
    <row r="213" spans="1:16" ht="15.75" customHeight="1" x14ac:dyDescent="0.25">
      <c r="A213" s="881"/>
      <c r="B213" s="881"/>
      <c r="C213" s="881"/>
      <c r="D213" s="881"/>
      <c r="E213" s="881"/>
      <c r="F213" s="873"/>
      <c r="G213" s="873"/>
      <c r="H213" s="873"/>
      <c r="I213" s="873"/>
      <c r="J213" s="375"/>
      <c r="K213" s="881"/>
      <c r="L213" s="881"/>
      <c r="M213" s="872" t="s">
        <v>940</v>
      </c>
      <c r="N213" s="745"/>
      <c r="O213" s="745"/>
      <c r="P213" s="22">
        <v>100</v>
      </c>
    </row>
    <row r="214" spans="1:16" ht="15.75" customHeight="1" x14ac:dyDescent="0.25">
      <c r="A214" s="881"/>
      <c r="B214" s="881"/>
      <c r="C214" s="881"/>
      <c r="D214" s="881"/>
      <c r="E214" s="881"/>
      <c r="F214" s="873"/>
      <c r="G214" s="873"/>
      <c r="H214" s="873"/>
      <c r="I214" s="873"/>
      <c r="J214" s="375"/>
      <c r="K214" s="881"/>
      <c r="L214" s="881"/>
      <c r="M214" s="872" t="s">
        <v>941</v>
      </c>
      <c r="N214" s="745"/>
      <c r="O214" s="745"/>
      <c r="P214" s="22">
        <v>100</v>
      </c>
    </row>
    <row r="215" spans="1:16" ht="15.75" customHeight="1" x14ac:dyDescent="0.25">
      <c r="A215" s="881"/>
      <c r="B215" s="881"/>
      <c r="C215" s="881"/>
      <c r="D215" s="881"/>
      <c r="E215" s="881"/>
      <c r="F215" s="873"/>
      <c r="G215" s="873"/>
      <c r="H215" s="873"/>
      <c r="I215" s="873"/>
      <c r="J215" s="375"/>
      <c r="K215" s="881"/>
      <c r="L215" s="881"/>
      <c r="M215" s="872" t="s">
        <v>942</v>
      </c>
      <c r="N215" s="745"/>
      <c r="O215" s="745"/>
      <c r="P215" s="22">
        <v>100</v>
      </c>
    </row>
    <row r="216" spans="1:16" ht="15.75" customHeight="1" x14ac:dyDescent="0.25">
      <c r="A216" s="881"/>
      <c r="B216" s="881"/>
      <c r="C216" s="881"/>
      <c r="D216" s="881"/>
      <c r="E216" s="881"/>
      <c r="F216" s="745"/>
      <c r="G216" s="745"/>
      <c r="H216" s="745"/>
      <c r="I216" s="745"/>
      <c r="J216" s="314"/>
      <c r="K216" s="881"/>
      <c r="L216" s="881"/>
      <c r="M216" s="872" t="s">
        <v>943</v>
      </c>
      <c r="N216" s="745"/>
      <c r="O216" s="745"/>
      <c r="P216" s="22">
        <v>100</v>
      </c>
    </row>
    <row r="217" spans="1:16" ht="15.75" customHeight="1" x14ac:dyDescent="0.25">
      <c r="A217" s="881"/>
      <c r="B217" s="881"/>
      <c r="C217" s="881"/>
      <c r="D217" s="881"/>
      <c r="E217" s="881"/>
      <c r="F217" s="745"/>
      <c r="G217" s="745"/>
      <c r="H217" s="745"/>
      <c r="I217" s="745"/>
      <c r="J217" s="304"/>
      <c r="K217" s="881"/>
      <c r="L217" s="881"/>
      <c r="M217" s="872" t="s">
        <v>944</v>
      </c>
      <c r="N217" s="745"/>
      <c r="O217" s="745"/>
      <c r="P217" s="314">
        <v>100</v>
      </c>
    </row>
    <row r="218" spans="1:16" ht="15.75" customHeight="1" x14ac:dyDescent="0.25">
      <c r="A218" s="881"/>
      <c r="B218" s="881"/>
      <c r="C218" s="881"/>
      <c r="D218" s="881"/>
      <c r="E218" s="881"/>
      <c r="F218" s="745"/>
      <c r="G218" s="745"/>
      <c r="H218" s="745"/>
      <c r="I218" s="745"/>
      <c r="J218" s="304"/>
      <c r="K218" s="881"/>
      <c r="L218" s="881"/>
      <c r="M218" s="853" t="s">
        <v>945</v>
      </c>
      <c r="N218" s="871"/>
      <c r="O218" s="872"/>
      <c r="P218" s="314">
        <v>100</v>
      </c>
    </row>
    <row r="219" spans="1:16" ht="15" customHeight="1" x14ac:dyDescent="0.25">
      <c r="A219" s="881"/>
      <c r="B219" s="881"/>
      <c r="C219" s="881"/>
      <c r="D219" s="881"/>
      <c r="E219" s="881"/>
      <c r="F219" s="745"/>
      <c r="G219" s="745"/>
      <c r="H219" s="745"/>
      <c r="I219" s="745"/>
      <c r="J219" s="314"/>
      <c r="K219" s="881"/>
      <c r="L219" s="881"/>
      <c r="M219" s="872" t="s">
        <v>946</v>
      </c>
      <c r="N219" s="745"/>
      <c r="O219" s="745"/>
      <c r="P219" s="314">
        <v>100</v>
      </c>
    </row>
    <row r="220" spans="1:16" ht="15.75" x14ac:dyDescent="0.25">
      <c r="A220" s="23"/>
      <c r="B220" s="24"/>
      <c r="C220" s="18"/>
      <c r="D220" s="18"/>
      <c r="E220" s="18"/>
      <c r="F220" s="18"/>
      <c r="G220" s="18"/>
      <c r="H220" s="18"/>
      <c r="I220" s="18"/>
      <c r="J220" s="18"/>
      <c r="K220" s="18"/>
      <c r="L220" s="18"/>
      <c r="M220" s="18"/>
      <c r="N220" s="18"/>
      <c r="O220" s="18"/>
    </row>
    <row r="221" spans="1:16" ht="47.25" x14ac:dyDescent="0.25">
      <c r="A221" s="25" t="s">
        <v>32</v>
      </c>
      <c r="B221" s="308" t="s">
        <v>33</v>
      </c>
      <c r="C221" s="308" t="s">
        <v>34</v>
      </c>
      <c r="D221" s="308" t="s">
        <v>35</v>
      </c>
      <c r="E221" s="308" t="s">
        <v>36</v>
      </c>
      <c r="F221" s="308" t="s">
        <v>37</v>
      </c>
      <c r="G221" s="746" t="s">
        <v>38</v>
      </c>
      <c r="H221" s="746"/>
      <c r="I221" s="733" t="s">
        <v>39</v>
      </c>
      <c r="J221" s="741"/>
      <c r="K221" s="308" t="s">
        <v>40</v>
      </c>
      <c r="L221" s="746" t="s">
        <v>41</v>
      </c>
      <c r="M221" s="746"/>
      <c r="N221" s="747" t="s">
        <v>42</v>
      </c>
      <c r="O221" s="748"/>
      <c r="P221" s="749"/>
    </row>
    <row r="222" spans="1:16" ht="57" customHeight="1" x14ac:dyDescent="0.25">
      <c r="A222" s="143" t="s">
        <v>893</v>
      </c>
      <c r="B222" s="144">
        <v>1</v>
      </c>
      <c r="C222" s="311" t="s">
        <v>947</v>
      </c>
      <c r="D222" s="316" t="s">
        <v>104</v>
      </c>
      <c r="E222" s="316" t="s">
        <v>47</v>
      </c>
      <c r="F222" s="316" t="s">
        <v>105</v>
      </c>
      <c r="G222" s="874" t="s">
        <v>948</v>
      </c>
      <c r="H222" s="875"/>
      <c r="I222" s="876" t="s">
        <v>949</v>
      </c>
      <c r="J222" s="877"/>
      <c r="K222" s="356">
        <v>2312</v>
      </c>
      <c r="L222" s="878" t="s">
        <v>450</v>
      </c>
      <c r="M222" s="878"/>
      <c r="N222" s="879" t="s">
        <v>896</v>
      </c>
      <c r="O222" s="879"/>
      <c r="P222" s="880"/>
    </row>
    <row r="223" spans="1:16" ht="50.25" customHeight="1" x14ac:dyDescent="0.25">
      <c r="A223" s="740" t="s">
        <v>51</v>
      </c>
      <c r="B223" s="741"/>
      <c r="C223" s="742" t="s">
        <v>950</v>
      </c>
      <c r="D223" s="743"/>
      <c r="E223" s="743"/>
      <c r="F223" s="743"/>
      <c r="G223" s="743"/>
      <c r="H223" s="743"/>
      <c r="I223" s="743"/>
      <c r="J223" s="743"/>
      <c r="K223" s="743"/>
      <c r="L223" s="743"/>
      <c r="M223" s="743"/>
      <c r="N223" s="743"/>
      <c r="O223" s="743"/>
      <c r="P223" s="744"/>
    </row>
    <row r="224" spans="1:16" ht="15.75" x14ac:dyDescent="0.25">
      <c r="A224" s="718" t="s">
        <v>53</v>
      </c>
      <c r="B224" s="719"/>
      <c r="C224" s="719"/>
      <c r="D224" s="719"/>
      <c r="E224" s="719"/>
      <c r="F224" s="719"/>
      <c r="G224" s="720"/>
      <c r="H224" s="721" t="s">
        <v>54</v>
      </c>
      <c r="I224" s="719"/>
      <c r="J224" s="719"/>
      <c r="K224" s="719"/>
      <c r="L224" s="719"/>
      <c r="M224" s="719"/>
      <c r="N224" s="719"/>
      <c r="O224" s="719"/>
      <c r="P224" s="722"/>
    </row>
    <row r="225" spans="1:16" ht="15" customHeight="1" x14ac:dyDescent="0.25">
      <c r="A225" s="723" t="s">
        <v>898</v>
      </c>
      <c r="B225" s="724"/>
      <c r="C225" s="724"/>
      <c r="D225" s="724"/>
      <c r="E225" s="724"/>
      <c r="F225" s="724"/>
      <c r="G225" s="724"/>
      <c r="H225" s="727" t="s">
        <v>892</v>
      </c>
      <c r="I225" s="728"/>
      <c r="J225" s="728"/>
      <c r="K225" s="728"/>
      <c r="L225" s="728"/>
      <c r="M225" s="728"/>
      <c r="N225" s="728"/>
      <c r="O225" s="728"/>
      <c r="P225" s="729"/>
    </row>
    <row r="226" spans="1:16" ht="15" customHeight="1" x14ac:dyDescent="0.25">
      <c r="A226" s="725"/>
      <c r="B226" s="726"/>
      <c r="C226" s="726"/>
      <c r="D226" s="726"/>
      <c r="E226" s="726"/>
      <c r="F226" s="726"/>
      <c r="G226" s="726"/>
      <c r="H226" s="730"/>
      <c r="I226" s="731"/>
      <c r="J226" s="731"/>
      <c r="K226" s="731"/>
      <c r="L226" s="731"/>
      <c r="M226" s="731"/>
      <c r="N226" s="731"/>
      <c r="O226" s="731"/>
      <c r="P226" s="732"/>
    </row>
    <row r="227" spans="1:16" ht="15.75" x14ac:dyDescent="0.25">
      <c r="A227" s="23"/>
      <c r="B227" s="24"/>
      <c r="C227" s="24"/>
      <c r="D227" s="24"/>
      <c r="E227" s="24"/>
      <c r="F227" s="24"/>
      <c r="G227" s="24"/>
      <c r="H227" s="24"/>
      <c r="I227" s="24"/>
      <c r="J227" s="24"/>
      <c r="K227" s="24"/>
      <c r="L227" s="24"/>
      <c r="M227" s="24"/>
      <c r="N227" s="24"/>
      <c r="O227" s="24"/>
      <c r="P227" s="31"/>
    </row>
    <row r="228" spans="1:16" ht="15.75" x14ac:dyDescent="0.25">
      <c r="A228" s="32"/>
      <c r="B228" s="24"/>
      <c r="C228" s="19"/>
      <c r="D228" s="733" t="s">
        <v>57</v>
      </c>
      <c r="E228" s="734"/>
      <c r="F228" s="734"/>
      <c r="G228" s="734"/>
      <c r="H228" s="734"/>
      <c r="I228" s="734"/>
      <c r="J228" s="734"/>
      <c r="K228" s="734"/>
      <c r="L228" s="734"/>
      <c r="M228" s="734"/>
      <c r="N228" s="734"/>
      <c r="O228" s="734"/>
      <c r="P228" s="735"/>
    </row>
    <row r="229" spans="1:16" ht="15.75" x14ac:dyDescent="0.25">
      <c r="A229" s="23"/>
      <c r="B229" s="24"/>
      <c r="C229" s="24"/>
      <c r="D229" s="308" t="s">
        <v>58</v>
      </c>
      <c r="E229" s="308" t="s">
        <v>59</v>
      </c>
      <c r="F229" s="308" t="s">
        <v>60</v>
      </c>
      <c r="G229" s="308" t="s">
        <v>61</v>
      </c>
      <c r="H229" s="308" t="s">
        <v>62</v>
      </c>
      <c r="I229" s="308" t="s">
        <v>63</v>
      </c>
      <c r="J229" s="308" t="s">
        <v>64</v>
      </c>
      <c r="K229" s="308" t="s">
        <v>65</v>
      </c>
      <c r="L229" s="308" t="s">
        <v>66</v>
      </c>
      <c r="M229" s="308" t="s">
        <v>67</v>
      </c>
      <c r="N229" s="308" t="s">
        <v>68</v>
      </c>
      <c r="O229" s="733" t="s">
        <v>69</v>
      </c>
      <c r="P229" s="735"/>
    </row>
    <row r="230" spans="1:16" ht="15.75" x14ac:dyDescent="0.25">
      <c r="A230" s="709" t="s">
        <v>70</v>
      </c>
      <c r="B230" s="710"/>
      <c r="C230" s="711"/>
      <c r="D230" s="33"/>
      <c r="E230" s="33"/>
      <c r="F230" s="33"/>
      <c r="G230" s="33"/>
      <c r="H230" s="33"/>
      <c r="I230" s="33"/>
      <c r="J230" s="33"/>
      <c r="K230" s="33"/>
      <c r="L230" s="33"/>
      <c r="M230" s="33"/>
      <c r="N230" s="33"/>
      <c r="O230" s="712">
        <v>2312</v>
      </c>
      <c r="P230" s="713"/>
    </row>
    <row r="231" spans="1:16" ht="15.75" x14ac:dyDescent="0.25">
      <c r="A231" s="709" t="s">
        <v>71</v>
      </c>
      <c r="B231" s="710"/>
      <c r="C231" s="711"/>
      <c r="D231" s="34"/>
      <c r="E231" s="34"/>
      <c r="F231" s="34"/>
      <c r="G231" s="34"/>
      <c r="H231" s="34"/>
      <c r="I231" s="34"/>
      <c r="J231" s="34"/>
      <c r="K231" s="34"/>
      <c r="L231" s="34"/>
      <c r="M231" s="34"/>
      <c r="N231" s="34"/>
      <c r="O231" s="714"/>
      <c r="P231" s="715"/>
    </row>
    <row r="232" spans="1:16" ht="15.75" x14ac:dyDescent="0.25">
      <c r="A232" s="23"/>
      <c r="B232" s="24"/>
      <c r="C232" s="24"/>
      <c r="D232" s="24"/>
      <c r="E232" s="24"/>
      <c r="F232" s="24"/>
      <c r="G232" s="24"/>
      <c r="H232" s="24"/>
      <c r="I232" s="24"/>
      <c r="J232" s="24"/>
      <c r="K232" s="24"/>
      <c r="L232" s="24"/>
      <c r="M232" s="24"/>
      <c r="N232" s="24"/>
      <c r="O232" s="24"/>
      <c r="P232" s="31"/>
    </row>
    <row r="233" spans="1:16" ht="15.75" x14ac:dyDescent="0.25">
      <c r="A233" s="35" t="s">
        <v>72</v>
      </c>
      <c r="B233" s="35" t="s">
        <v>33</v>
      </c>
      <c r="C233" s="36"/>
      <c r="D233" s="37" t="s">
        <v>58</v>
      </c>
      <c r="E233" s="37" t="s">
        <v>59</v>
      </c>
      <c r="F233" s="37" t="s">
        <v>60</v>
      </c>
      <c r="G233" s="37" t="s">
        <v>61</v>
      </c>
      <c r="H233" s="37" t="s">
        <v>62</v>
      </c>
      <c r="I233" s="37" t="s">
        <v>63</v>
      </c>
      <c r="J233" s="37" t="s">
        <v>64</v>
      </c>
      <c r="K233" s="37" t="s">
        <v>65</v>
      </c>
      <c r="L233" s="37" t="s">
        <v>66</v>
      </c>
      <c r="M233" s="37" t="s">
        <v>67</v>
      </c>
      <c r="N233" s="37" t="s">
        <v>68</v>
      </c>
      <c r="O233" s="716" t="s">
        <v>69</v>
      </c>
      <c r="P233" s="717"/>
    </row>
    <row r="234" spans="1:16" ht="15.75" x14ac:dyDescent="0.25">
      <c r="A234" s="868" t="s">
        <v>951</v>
      </c>
      <c r="B234" s="812">
        <v>0.05</v>
      </c>
      <c r="C234" s="38" t="s">
        <v>70</v>
      </c>
      <c r="D234" s="38">
        <v>25</v>
      </c>
      <c r="E234" s="38">
        <v>50</v>
      </c>
      <c r="F234" s="38">
        <v>100</v>
      </c>
      <c r="G234" s="38" t="s">
        <v>649</v>
      </c>
      <c r="H234" s="38"/>
      <c r="I234" s="38"/>
      <c r="J234" s="38"/>
      <c r="K234" s="38"/>
      <c r="L234" s="38"/>
      <c r="M234" s="38"/>
      <c r="N234" s="38"/>
      <c r="O234" s="808"/>
      <c r="P234" s="809"/>
    </row>
    <row r="235" spans="1:16" ht="15.75" x14ac:dyDescent="0.25">
      <c r="A235" s="869"/>
      <c r="B235" s="812"/>
      <c r="C235" s="40" t="s">
        <v>71</v>
      </c>
      <c r="D235" s="40"/>
      <c r="E235" s="40"/>
      <c r="F235" s="41"/>
      <c r="G235" s="41"/>
      <c r="H235" s="41"/>
      <c r="I235" s="41"/>
      <c r="J235" s="41"/>
      <c r="K235" s="41"/>
      <c r="L235" s="41"/>
      <c r="M235" s="41"/>
      <c r="N235" s="40"/>
      <c r="O235" s="814"/>
      <c r="P235" s="815"/>
    </row>
    <row r="236" spans="1:16" ht="15.75" x14ac:dyDescent="0.25">
      <c r="A236" s="868" t="s">
        <v>952</v>
      </c>
      <c r="B236" s="812">
        <v>0.1</v>
      </c>
      <c r="C236" s="38" t="s">
        <v>70</v>
      </c>
      <c r="D236" s="38"/>
      <c r="E236" s="38">
        <v>25</v>
      </c>
      <c r="F236" s="38">
        <v>50</v>
      </c>
      <c r="G236" s="38">
        <v>75</v>
      </c>
      <c r="H236" s="38">
        <v>100</v>
      </c>
      <c r="I236" s="38" t="s">
        <v>649</v>
      </c>
      <c r="J236" s="38"/>
      <c r="K236" s="38"/>
      <c r="L236" s="38"/>
      <c r="M236" s="38"/>
      <c r="N236" s="38"/>
      <c r="O236" s="808"/>
      <c r="P236" s="809"/>
    </row>
    <row r="237" spans="1:16" ht="15.75" x14ac:dyDescent="0.25">
      <c r="A237" s="869"/>
      <c r="B237" s="812"/>
      <c r="C237" s="40" t="s">
        <v>71</v>
      </c>
      <c r="D237" s="40"/>
      <c r="E237" s="40"/>
      <c r="F237" s="41"/>
      <c r="G237" s="41"/>
      <c r="H237" s="41"/>
      <c r="I237" s="41"/>
      <c r="J237" s="41"/>
      <c r="K237" s="41"/>
      <c r="L237" s="41"/>
      <c r="M237" s="41"/>
      <c r="N237" s="40"/>
      <c r="O237" s="814"/>
      <c r="P237" s="815"/>
    </row>
    <row r="238" spans="1:16" ht="15.75" x14ac:dyDescent="0.25">
      <c r="A238" s="868" t="s">
        <v>922</v>
      </c>
      <c r="B238" s="812">
        <v>0.25</v>
      </c>
      <c r="C238" s="38" t="s">
        <v>70</v>
      </c>
      <c r="D238" s="38"/>
      <c r="E238" s="38"/>
      <c r="F238" s="38" t="s">
        <v>649</v>
      </c>
      <c r="G238" s="38">
        <v>25</v>
      </c>
      <c r="H238" s="38" t="s">
        <v>649</v>
      </c>
      <c r="I238" s="38">
        <v>50</v>
      </c>
      <c r="J238" s="38" t="s">
        <v>649</v>
      </c>
      <c r="K238" s="38">
        <v>75</v>
      </c>
      <c r="L238" s="38" t="s">
        <v>649</v>
      </c>
      <c r="M238" s="38">
        <v>100</v>
      </c>
      <c r="N238" s="38" t="s">
        <v>649</v>
      </c>
      <c r="O238" s="808"/>
      <c r="P238" s="809"/>
    </row>
    <row r="239" spans="1:16" ht="15.75" x14ac:dyDescent="0.25">
      <c r="A239" s="869"/>
      <c r="B239" s="812"/>
      <c r="C239" s="40" t="s">
        <v>71</v>
      </c>
      <c r="D239" s="40"/>
      <c r="E239" s="40"/>
      <c r="F239" s="41"/>
      <c r="G239" s="41"/>
      <c r="H239" s="41"/>
      <c r="I239" s="41"/>
      <c r="J239" s="41"/>
      <c r="K239" s="41"/>
      <c r="L239" s="41"/>
      <c r="M239" s="41"/>
      <c r="N239" s="40"/>
      <c r="O239" s="814"/>
      <c r="P239" s="815"/>
    </row>
    <row r="240" spans="1:16" ht="15.75" x14ac:dyDescent="0.25">
      <c r="A240" s="868" t="s">
        <v>953</v>
      </c>
      <c r="B240" s="812">
        <v>0.2</v>
      </c>
      <c r="C240" s="38" t="s">
        <v>70</v>
      </c>
      <c r="D240" s="38"/>
      <c r="E240" s="38">
        <v>10</v>
      </c>
      <c r="F240" s="38">
        <v>20</v>
      </c>
      <c r="G240" s="38"/>
      <c r="H240" s="38">
        <v>40</v>
      </c>
      <c r="I240" s="38"/>
      <c r="J240" s="38">
        <v>60</v>
      </c>
      <c r="K240" s="38"/>
      <c r="L240" s="38">
        <v>80</v>
      </c>
      <c r="M240" s="38"/>
      <c r="N240" s="38">
        <v>100</v>
      </c>
      <c r="O240" s="808"/>
      <c r="P240" s="809"/>
    </row>
    <row r="241" spans="1:16" ht="15.75" x14ac:dyDescent="0.25">
      <c r="A241" s="869"/>
      <c r="B241" s="812"/>
      <c r="C241" s="40" t="s">
        <v>71</v>
      </c>
      <c r="D241" s="40"/>
      <c r="E241" s="40"/>
      <c r="F241" s="41"/>
      <c r="G241" s="41"/>
      <c r="H241" s="41"/>
      <c r="I241" s="41"/>
      <c r="J241" s="41"/>
      <c r="K241" s="41"/>
      <c r="L241" s="41"/>
      <c r="M241" s="41"/>
      <c r="N241" s="40"/>
      <c r="O241" s="814"/>
      <c r="P241" s="815"/>
    </row>
    <row r="242" spans="1:16" ht="15.75" x14ac:dyDescent="0.25">
      <c r="A242" s="868" t="s">
        <v>954</v>
      </c>
      <c r="B242" s="812">
        <v>0.2</v>
      </c>
      <c r="C242" s="38" t="s">
        <v>70</v>
      </c>
      <c r="D242" s="38"/>
      <c r="E242" s="38"/>
      <c r="F242" s="38">
        <v>20</v>
      </c>
      <c r="G242" s="38" t="s">
        <v>649</v>
      </c>
      <c r="H242" s="38">
        <v>40</v>
      </c>
      <c r="I242" s="38" t="s">
        <v>649</v>
      </c>
      <c r="J242" s="38">
        <v>60</v>
      </c>
      <c r="K242" s="38" t="s">
        <v>649</v>
      </c>
      <c r="L242" s="38">
        <v>80</v>
      </c>
      <c r="M242" s="38" t="s">
        <v>649</v>
      </c>
      <c r="N242" s="38">
        <v>100</v>
      </c>
      <c r="O242" s="808"/>
      <c r="P242" s="809"/>
    </row>
    <row r="243" spans="1:16" ht="15.75" x14ac:dyDescent="0.25">
      <c r="A243" s="869"/>
      <c r="B243" s="812"/>
      <c r="C243" s="40" t="s">
        <v>71</v>
      </c>
      <c r="D243" s="40"/>
      <c r="E243" s="40"/>
      <c r="F243" s="41"/>
      <c r="G243" s="41"/>
      <c r="H243" s="41"/>
      <c r="I243" s="41"/>
      <c r="J243" s="41"/>
      <c r="K243" s="41"/>
      <c r="L243" s="41"/>
      <c r="M243" s="41"/>
      <c r="N243" s="40"/>
      <c r="O243" s="814"/>
      <c r="P243" s="815"/>
    </row>
    <row r="244" spans="1:16" ht="15.75" x14ac:dyDescent="0.25">
      <c r="A244" s="868" t="s">
        <v>955</v>
      </c>
      <c r="B244" s="812">
        <v>0.15</v>
      </c>
      <c r="C244" s="38" t="s">
        <v>70</v>
      </c>
      <c r="D244" s="38"/>
      <c r="E244" s="38"/>
      <c r="F244" s="38">
        <v>10</v>
      </c>
      <c r="G244" s="38" t="s">
        <v>649</v>
      </c>
      <c r="H244" s="38">
        <v>20</v>
      </c>
      <c r="I244" s="38">
        <v>30</v>
      </c>
      <c r="J244" s="38">
        <v>40</v>
      </c>
      <c r="K244" s="38">
        <v>60</v>
      </c>
      <c r="L244" s="38">
        <v>80</v>
      </c>
      <c r="M244" s="38">
        <v>90</v>
      </c>
      <c r="N244" s="38">
        <v>100</v>
      </c>
      <c r="O244" s="808"/>
      <c r="P244" s="809"/>
    </row>
    <row r="245" spans="1:16" ht="15.75" x14ac:dyDescent="0.25">
      <c r="A245" s="869"/>
      <c r="B245" s="812"/>
      <c r="C245" s="40" t="s">
        <v>71</v>
      </c>
      <c r="D245" s="40"/>
      <c r="E245" s="40"/>
      <c r="F245" s="41"/>
      <c r="G245" s="41"/>
      <c r="H245" s="41"/>
      <c r="I245" s="41"/>
      <c r="J245" s="41"/>
      <c r="K245" s="41"/>
      <c r="L245" s="41"/>
      <c r="M245" s="41"/>
      <c r="N245" s="40"/>
      <c r="O245" s="814" t="s">
        <v>649</v>
      </c>
      <c r="P245" s="815"/>
    </row>
    <row r="246" spans="1:16" ht="15.75" x14ac:dyDescent="0.25">
      <c r="A246" s="868" t="s">
        <v>956</v>
      </c>
      <c r="B246" s="701">
        <v>0.05</v>
      </c>
      <c r="C246" s="38" t="s">
        <v>70</v>
      </c>
      <c r="D246" s="38"/>
      <c r="E246" s="38"/>
      <c r="F246" s="38"/>
      <c r="G246" s="38"/>
      <c r="H246" s="38"/>
      <c r="I246" s="38"/>
      <c r="J246" s="38"/>
      <c r="K246" s="38"/>
      <c r="L246" s="38"/>
      <c r="M246" s="38"/>
      <c r="N246" s="38"/>
      <c r="O246" s="808">
        <v>100</v>
      </c>
      <c r="P246" s="809"/>
    </row>
    <row r="247" spans="1:16" ht="15.75" x14ac:dyDescent="0.25">
      <c r="A247" s="869"/>
      <c r="B247" s="702"/>
      <c r="C247" s="40" t="s">
        <v>71</v>
      </c>
      <c r="D247" s="40"/>
      <c r="E247" s="40"/>
      <c r="F247" s="41"/>
      <c r="G247" s="41"/>
      <c r="H247" s="41"/>
      <c r="I247" s="41"/>
      <c r="J247" s="41"/>
      <c r="K247" s="41"/>
      <c r="L247" s="41"/>
      <c r="M247" s="41"/>
      <c r="N247" s="40"/>
      <c r="O247" s="814"/>
      <c r="P247" s="815"/>
    </row>
    <row r="248" spans="1:16" ht="15.75" x14ac:dyDescent="0.25">
      <c r="A248" s="868"/>
      <c r="B248" s="812"/>
      <c r="C248" s="38" t="s">
        <v>70</v>
      </c>
      <c r="D248" s="38"/>
      <c r="E248" s="38"/>
      <c r="F248" s="38"/>
      <c r="G248" s="38"/>
      <c r="H248" s="38"/>
      <c r="I248" s="38"/>
      <c r="J248" s="38"/>
      <c r="K248" s="38"/>
      <c r="L248" s="38"/>
      <c r="M248" s="38"/>
      <c r="N248" s="38"/>
      <c r="O248" s="808"/>
      <c r="P248" s="809"/>
    </row>
    <row r="249" spans="1:16" ht="15.75" x14ac:dyDescent="0.25">
      <c r="A249" s="869"/>
      <c r="B249" s="812"/>
      <c r="C249" s="40" t="s">
        <v>71</v>
      </c>
      <c r="D249" s="40"/>
      <c r="E249" s="40"/>
      <c r="F249" s="41"/>
      <c r="G249" s="41"/>
      <c r="H249" s="41"/>
      <c r="I249" s="41"/>
      <c r="J249" s="41"/>
      <c r="K249" s="41"/>
      <c r="L249" s="41"/>
      <c r="M249" s="41"/>
      <c r="N249" s="40"/>
      <c r="O249" s="814"/>
      <c r="P249" s="815"/>
    </row>
    <row r="250" spans="1:16" ht="15.75" x14ac:dyDescent="0.25">
      <c r="A250" s="699"/>
      <c r="B250" s="812"/>
      <c r="C250" s="38" t="s">
        <v>70</v>
      </c>
      <c r="D250" s="38"/>
      <c r="E250" s="38"/>
      <c r="F250" s="38"/>
      <c r="G250" s="38"/>
      <c r="H250" s="38"/>
      <c r="I250" s="38"/>
      <c r="J250" s="38"/>
      <c r="K250" s="38"/>
      <c r="L250" s="38"/>
      <c r="M250" s="38"/>
      <c r="N250" s="38"/>
      <c r="O250" s="808"/>
      <c r="P250" s="809"/>
    </row>
    <row r="251" spans="1:16" ht="15.75" x14ac:dyDescent="0.25">
      <c r="A251" s="700"/>
      <c r="B251" s="812"/>
      <c r="C251" s="40" t="s">
        <v>71</v>
      </c>
      <c r="D251" s="40"/>
      <c r="E251" s="40"/>
      <c r="F251" s="41"/>
      <c r="G251" s="41"/>
      <c r="H251" s="41"/>
      <c r="I251" s="41"/>
      <c r="J251" s="41"/>
      <c r="K251" s="41"/>
      <c r="L251" s="41"/>
      <c r="M251" s="41"/>
      <c r="N251" s="40"/>
      <c r="O251" s="814"/>
      <c r="P251" s="815"/>
    </row>
    <row r="252" spans="1:16" ht="15.75" x14ac:dyDescent="0.25">
      <c r="A252" s="699"/>
      <c r="B252" s="701"/>
      <c r="C252" s="38" t="s">
        <v>70</v>
      </c>
      <c r="D252" s="38"/>
      <c r="E252" s="38"/>
      <c r="F252" s="38"/>
      <c r="G252" s="38"/>
      <c r="H252" s="38"/>
      <c r="I252" s="38"/>
      <c r="J252" s="38"/>
      <c r="K252" s="38"/>
      <c r="L252" s="38"/>
      <c r="M252" s="38"/>
      <c r="N252" s="38"/>
      <c r="O252" s="808"/>
      <c r="P252" s="809"/>
    </row>
    <row r="253" spans="1:16" ht="15.75" x14ac:dyDescent="0.25">
      <c r="A253" s="700"/>
      <c r="B253" s="702"/>
      <c r="C253" s="40" t="s">
        <v>71</v>
      </c>
      <c r="D253" s="40"/>
      <c r="E253" s="40"/>
      <c r="F253" s="41"/>
      <c r="G253" s="41"/>
      <c r="H253" s="41"/>
      <c r="I253" s="41"/>
      <c r="J253" s="41"/>
      <c r="K253" s="41"/>
      <c r="L253" s="41"/>
      <c r="M253" s="41"/>
      <c r="N253" s="40"/>
      <c r="O253" s="814"/>
      <c r="P253" s="815"/>
    </row>
    <row r="254" spans="1:16" ht="15.75" thickBot="1" x14ac:dyDescent="0.3">
      <c r="A254" s="44"/>
      <c r="B254" s="21"/>
      <c r="C254" s="21"/>
      <c r="D254" s="21"/>
      <c r="E254" s="21"/>
      <c r="F254" s="21"/>
      <c r="G254" s="21"/>
      <c r="H254" s="21"/>
      <c r="I254" s="21"/>
      <c r="J254" s="21"/>
      <c r="K254" s="21"/>
      <c r="L254" s="21"/>
      <c r="M254" s="21"/>
      <c r="N254" s="21"/>
      <c r="O254" s="21"/>
      <c r="P254" s="45"/>
    </row>
    <row r="255" spans="1:16" ht="15.75" x14ac:dyDescent="0.25">
      <c r="A255" s="688" t="s">
        <v>82</v>
      </c>
      <c r="B255" s="689"/>
      <c r="C255" s="689"/>
      <c r="D255" s="689"/>
      <c r="E255" s="689"/>
      <c r="F255" s="689"/>
      <c r="G255" s="689"/>
      <c r="H255" s="689"/>
      <c r="I255" s="689"/>
      <c r="J255" s="689"/>
      <c r="K255" s="689"/>
      <c r="L255" s="689"/>
      <c r="M255" s="689"/>
      <c r="N255" s="689"/>
      <c r="O255" s="689"/>
      <c r="P255" s="690"/>
    </row>
    <row r="256" spans="1:16" ht="15.75" x14ac:dyDescent="0.25">
      <c r="A256" s="46" t="s">
        <v>83</v>
      </c>
      <c r="B256" s="682"/>
      <c r="C256" s="683"/>
      <c r="D256" s="683"/>
      <c r="E256" s="683"/>
      <c r="F256" s="683"/>
      <c r="G256" s="683"/>
      <c r="H256" s="683"/>
      <c r="I256" s="683"/>
      <c r="J256" s="683"/>
      <c r="K256" s="683"/>
      <c r="L256" s="683"/>
      <c r="M256" s="683"/>
      <c r="N256" s="683"/>
      <c r="O256" s="683"/>
      <c r="P256" s="684"/>
    </row>
    <row r="257" spans="1:18" ht="15.75" x14ac:dyDescent="0.25">
      <c r="A257" s="46" t="s">
        <v>84</v>
      </c>
      <c r="B257" s="682"/>
      <c r="C257" s="683"/>
      <c r="D257" s="683"/>
      <c r="E257" s="683"/>
      <c r="F257" s="683"/>
      <c r="G257" s="683"/>
      <c r="H257" s="683"/>
      <c r="I257" s="683"/>
      <c r="J257" s="683"/>
      <c r="K257" s="683"/>
      <c r="L257" s="683"/>
      <c r="M257" s="683"/>
      <c r="N257" s="683"/>
      <c r="O257" s="683"/>
      <c r="P257" s="684"/>
    </row>
    <row r="258" spans="1:18" ht="15.75" x14ac:dyDescent="0.25">
      <c r="A258" s="46" t="s">
        <v>85</v>
      </c>
      <c r="B258" s="682"/>
      <c r="C258" s="683"/>
      <c r="D258" s="683"/>
      <c r="E258" s="683"/>
      <c r="F258" s="683"/>
      <c r="G258" s="683"/>
      <c r="H258" s="683"/>
      <c r="I258" s="683"/>
      <c r="J258" s="683"/>
      <c r="K258" s="683"/>
      <c r="L258" s="683"/>
      <c r="M258" s="683"/>
      <c r="N258" s="683"/>
      <c r="O258" s="683"/>
      <c r="P258" s="684"/>
    </row>
    <row r="259" spans="1:18" ht="15.75" x14ac:dyDescent="0.25">
      <c r="A259" s="46" t="s">
        <v>86</v>
      </c>
      <c r="B259" s="682"/>
      <c r="C259" s="683"/>
      <c r="D259" s="683"/>
      <c r="E259" s="683"/>
      <c r="F259" s="683"/>
      <c r="G259" s="683"/>
      <c r="H259" s="683"/>
      <c r="I259" s="683"/>
      <c r="J259" s="683"/>
      <c r="K259" s="683"/>
      <c r="L259" s="683"/>
      <c r="M259" s="683"/>
      <c r="N259" s="683"/>
      <c r="O259" s="683"/>
      <c r="P259" s="684"/>
    </row>
    <row r="260" spans="1:18" ht="15.75" x14ac:dyDescent="0.25">
      <c r="A260" s="46" t="s">
        <v>87</v>
      </c>
      <c r="B260" s="682"/>
      <c r="C260" s="683"/>
      <c r="D260" s="683"/>
      <c r="E260" s="683"/>
      <c r="F260" s="683"/>
      <c r="G260" s="683"/>
      <c r="H260" s="683"/>
      <c r="I260" s="683"/>
      <c r="J260" s="683"/>
      <c r="K260" s="683"/>
      <c r="L260" s="683"/>
      <c r="M260" s="683"/>
      <c r="N260" s="683"/>
      <c r="O260" s="683"/>
      <c r="P260" s="684"/>
    </row>
    <row r="261" spans="1:18" ht="15.75" x14ac:dyDescent="0.25">
      <c r="A261" s="46" t="s">
        <v>88</v>
      </c>
      <c r="B261" s="682"/>
      <c r="C261" s="683"/>
      <c r="D261" s="683"/>
      <c r="E261" s="683"/>
      <c r="F261" s="683"/>
      <c r="G261" s="683"/>
      <c r="H261" s="683"/>
      <c r="I261" s="683"/>
      <c r="J261" s="683"/>
      <c r="K261" s="683"/>
      <c r="L261" s="683"/>
      <c r="M261" s="683"/>
      <c r="N261" s="683"/>
      <c r="O261" s="683"/>
      <c r="P261" s="684"/>
    </row>
    <row r="262" spans="1:18" ht="15.75" x14ac:dyDescent="0.25">
      <c r="A262" s="46" t="s">
        <v>89</v>
      </c>
      <c r="B262" s="682"/>
      <c r="C262" s="683"/>
      <c r="D262" s="683"/>
      <c r="E262" s="683"/>
      <c r="F262" s="683"/>
      <c r="G262" s="683"/>
      <c r="H262" s="683"/>
      <c r="I262" s="683"/>
      <c r="J262" s="683"/>
      <c r="K262" s="683"/>
      <c r="L262" s="683"/>
      <c r="M262" s="683"/>
      <c r="N262" s="683"/>
      <c r="O262" s="683"/>
      <c r="P262" s="684"/>
    </row>
    <row r="263" spans="1:18" ht="15.75" x14ac:dyDescent="0.25">
      <c r="A263" s="46" t="s">
        <v>90</v>
      </c>
      <c r="B263" s="682"/>
      <c r="C263" s="683"/>
      <c r="D263" s="683"/>
      <c r="E263" s="683"/>
      <c r="F263" s="683"/>
      <c r="G263" s="683"/>
      <c r="H263" s="683"/>
      <c r="I263" s="683"/>
      <c r="J263" s="683"/>
      <c r="K263" s="683"/>
      <c r="L263" s="683"/>
      <c r="M263" s="683"/>
      <c r="N263" s="683"/>
      <c r="O263" s="683"/>
      <c r="P263" s="684"/>
    </row>
    <row r="264" spans="1:18" ht="15.75" x14ac:dyDescent="0.25">
      <c r="A264" s="46" t="s">
        <v>91</v>
      </c>
      <c r="B264" s="682"/>
      <c r="C264" s="683"/>
      <c r="D264" s="683"/>
      <c r="E264" s="683"/>
      <c r="F264" s="683"/>
      <c r="G264" s="683"/>
      <c r="H264" s="683"/>
      <c r="I264" s="683"/>
      <c r="J264" s="683"/>
      <c r="K264" s="683"/>
      <c r="L264" s="683"/>
      <c r="M264" s="683"/>
      <c r="N264" s="683"/>
      <c r="O264" s="683"/>
      <c r="P264" s="684"/>
    </row>
    <row r="265" spans="1:18" ht="16.5" thickBot="1" x14ac:dyDescent="0.3">
      <c r="A265" s="47" t="s">
        <v>92</v>
      </c>
      <c r="B265" s="685"/>
      <c r="C265" s="686"/>
      <c r="D265" s="686"/>
      <c r="E265" s="686"/>
      <c r="F265" s="686"/>
      <c r="G265" s="686"/>
      <c r="H265" s="686"/>
      <c r="I265" s="686"/>
      <c r="J265" s="686"/>
      <c r="K265" s="686"/>
      <c r="L265" s="686"/>
      <c r="M265" s="686"/>
      <c r="N265" s="686"/>
      <c r="O265" s="686"/>
      <c r="P265" s="687"/>
    </row>
    <row r="266" spans="1:18" ht="15.75" x14ac:dyDescent="0.25">
      <c r="A266" s="157"/>
      <c r="B266" s="158"/>
      <c r="C266" s="158"/>
      <c r="D266" s="158"/>
      <c r="E266" s="158"/>
      <c r="F266" s="158"/>
      <c r="G266" s="158"/>
      <c r="H266" s="158"/>
      <c r="I266" s="158"/>
      <c r="J266" s="158"/>
      <c r="K266" s="158"/>
      <c r="L266" s="158"/>
      <c r="M266" s="158"/>
      <c r="N266" s="158"/>
      <c r="O266" s="158"/>
      <c r="P266" s="158"/>
    </row>
    <row r="268" spans="1:18" ht="34.5" customHeight="1" x14ac:dyDescent="0.25">
      <c r="A268" s="9" t="s">
        <v>9</v>
      </c>
      <c r="B268" s="791" t="s">
        <v>957</v>
      </c>
      <c r="C268" s="792"/>
      <c r="D268" s="792"/>
      <c r="E268" s="792"/>
      <c r="F268" s="792"/>
      <c r="G268" s="792"/>
      <c r="H268" s="792"/>
      <c r="I268" s="792"/>
      <c r="J268" s="792"/>
      <c r="K268" s="793"/>
      <c r="L268" s="794" t="s">
        <v>11</v>
      </c>
      <c r="M268" s="794"/>
      <c r="N268" s="794"/>
      <c r="O268" s="794"/>
      <c r="P268" s="10">
        <v>0.18</v>
      </c>
    </row>
    <row r="270" spans="1:18" ht="31.5" customHeight="1" x14ac:dyDescent="0.25">
      <c r="A270" s="11" t="s">
        <v>145</v>
      </c>
      <c r="B270" s="758" t="s">
        <v>958</v>
      </c>
      <c r="C270" s="773"/>
      <c r="D270" s="773"/>
      <c r="E270" s="773"/>
      <c r="F270" s="773"/>
      <c r="G270" s="773"/>
      <c r="H270" s="773"/>
      <c r="I270" s="773"/>
      <c r="J270" s="773"/>
      <c r="K270" s="773"/>
      <c r="L270" s="774" t="s">
        <v>14</v>
      </c>
      <c r="M270" s="774"/>
      <c r="N270" s="774"/>
      <c r="O270" s="774"/>
      <c r="P270" s="12">
        <v>0.35</v>
      </c>
    </row>
    <row r="272" spans="1:18" ht="15.75" x14ac:dyDescent="0.25">
      <c r="A272" s="13" t="s">
        <v>15</v>
      </c>
      <c r="B272" s="755" t="s">
        <v>888</v>
      </c>
      <c r="C272" s="756"/>
      <c r="D272" s="756"/>
      <c r="E272" s="756"/>
      <c r="F272" s="757"/>
      <c r="G272" s="14" t="s">
        <v>17</v>
      </c>
      <c r="H272" s="790">
        <v>720774973</v>
      </c>
      <c r="I272" s="756"/>
      <c r="J272" s="756"/>
      <c r="K272" s="756"/>
      <c r="L272" s="756"/>
      <c r="M272" s="756"/>
      <c r="N272" s="756"/>
      <c r="O272" s="756"/>
      <c r="P272" s="757"/>
      <c r="R272" s="353"/>
    </row>
    <row r="273" spans="1:16" ht="15.75" x14ac:dyDescent="0.25">
      <c r="A273" s="13" t="s">
        <v>15</v>
      </c>
      <c r="B273" s="755"/>
      <c r="C273" s="756"/>
      <c r="D273" s="756"/>
      <c r="E273" s="756"/>
      <c r="F273" s="757"/>
      <c r="G273" s="14" t="s">
        <v>17</v>
      </c>
      <c r="H273" s="755"/>
      <c r="I273" s="756"/>
      <c r="J273" s="756"/>
      <c r="K273" s="756"/>
      <c r="L273" s="756"/>
      <c r="M273" s="756"/>
      <c r="N273" s="756"/>
      <c r="O273" s="756"/>
      <c r="P273" s="757"/>
    </row>
    <row r="274" spans="1:16" ht="15.75" x14ac:dyDescent="0.25">
      <c r="A274" s="15"/>
      <c r="B274" s="318"/>
      <c r="C274" s="318"/>
      <c r="D274" s="17"/>
      <c r="E274" s="17"/>
      <c r="F274" s="17"/>
      <c r="G274" s="17"/>
      <c r="H274" s="17"/>
      <c r="I274" s="17"/>
      <c r="J274" s="17"/>
      <c r="K274" s="17"/>
      <c r="L274" s="18"/>
      <c r="M274" s="18"/>
      <c r="N274" s="18"/>
      <c r="O274" s="18"/>
      <c r="P274" s="19"/>
    </row>
    <row r="275" spans="1:16" ht="15.75" x14ac:dyDescent="0.25">
      <c r="A275" s="11" t="s">
        <v>20</v>
      </c>
      <c r="B275" s="758" t="s">
        <v>959</v>
      </c>
      <c r="C275" s="758"/>
      <c r="D275" s="758"/>
      <c r="E275" s="758"/>
      <c r="F275" s="758"/>
      <c r="G275" s="758"/>
      <c r="H275" s="758"/>
      <c r="I275" s="758"/>
      <c r="J275" s="758"/>
      <c r="K275" s="758"/>
      <c r="L275" s="758"/>
      <c r="M275" s="758"/>
      <c r="N275" s="758"/>
      <c r="O275" s="758"/>
      <c r="P275" s="758"/>
    </row>
    <row r="277" spans="1:16" ht="15.75" x14ac:dyDescent="0.25">
      <c r="A277" s="20" t="s">
        <v>22</v>
      </c>
      <c r="B277" s="21"/>
      <c r="C277" s="21"/>
      <c r="D277" s="21"/>
      <c r="E277" s="21"/>
      <c r="F277" s="21"/>
      <c r="G277" s="21"/>
      <c r="H277" s="21"/>
      <c r="I277" s="21"/>
      <c r="J277" s="21"/>
      <c r="K277" s="21"/>
      <c r="L277" s="21"/>
      <c r="M277" s="21"/>
      <c r="N277" s="21"/>
      <c r="O277" s="21"/>
    </row>
    <row r="278" spans="1:16" ht="15.75" x14ac:dyDescent="0.25">
      <c r="A278" s="20"/>
      <c r="B278" s="21"/>
      <c r="C278" s="21"/>
      <c r="D278" s="21"/>
      <c r="E278" s="21"/>
      <c r="F278" s="21"/>
      <c r="G278" s="21"/>
      <c r="H278" s="21"/>
      <c r="I278" s="21"/>
      <c r="J278" s="21"/>
      <c r="K278" s="21"/>
      <c r="L278" s="21"/>
      <c r="M278" s="21"/>
      <c r="N278" s="21"/>
      <c r="O278" s="21"/>
    </row>
    <row r="279" spans="1:16" ht="15" customHeight="1" x14ac:dyDescent="0.25">
      <c r="A279" s="759" t="s">
        <v>23</v>
      </c>
      <c r="B279" s="760"/>
      <c r="C279" s="760"/>
      <c r="D279" s="760"/>
      <c r="E279" s="761"/>
      <c r="F279" s="768" t="s">
        <v>24</v>
      </c>
      <c r="G279" s="768"/>
      <c r="H279" s="768"/>
      <c r="I279" s="768"/>
      <c r="J279" s="768" t="s">
        <v>25</v>
      </c>
      <c r="K279" s="769" t="s">
        <v>26</v>
      </c>
      <c r="L279" s="761"/>
      <c r="M279" s="768" t="s">
        <v>27</v>
      </c>
      <c r="N279" s="768"/>
      <c r="O279" s="768"/>
      <c r="P279" s="772" t="s">
        <v>25</v>
      </c>
    </row>
    <row r="280" spans="1:16" ht="15" customHeight="1" x14ac:dyDescent="0.25">
      <c r="A280" s="762"/>
      <c r="B280" s="763"/>
      <c r="C280" s="763"/>
      <c r="D280" s="763"/>
      <c r="E280" s="764"/>
      <c r="F280" s="768"/>
      <c r="G280" s="768"/>
      <c r="H280" s="768"/>
      <c r="I280" s="768"/>
      <c r="J280" s="768"/>
      <c r="K280" s="770"/>
      <c r="L280" s="764"/>
      <c r="M280" s="768"/>
      <c r="N280" s="768"/>
      <c r="O280" s="768"/>
      <c r="P280" s="772"/>
    </row>
    <row r="281" spans="1:16" x14ac:dyDescent="0.25">
      <c r="A281" s="762"/>
      <c r="B281" s="763"/>
      <c r="C281" s="763"/>
      <c r="D281" s="763"/>
      <c r="E281" s="764"/>
      <c r="F281" s="745" t="s">
        <v>960</v>
      </c>
      <c r="G281" s="745"/>
      <c r="H281" s="745"/>
      <c r="I281" s="745"/>
      <c r="J281" s="304">
        <v>35</v>
      </c>
      <c r="K281" s="770"/>
      <c r="L281" s="764"/>
      <c r="M281" s="745" t="s">
        <v>961</v>
      </c>
      <c r="N281" s="745"/>
      <c r="O281" s="745"/>
      <c r="P281" s="304">
        <v>35</v>
      </c>
    </row>
    <row r="282" spans="1:16" ht="15" customHeight="1" x14ac:dyDescent="0.25">
      <c r="A282" s="762"/>
      <c r="B282" s="763"/>
      <c r="C282" s="763"/>
      <c r="D282" s="763"/>
      <c r="E282" s="764"/>
      <c r="F282" s="745" t="s">
        <v>962</v>
      </c>
      <c r="G282" s="745"/>
      <c r="H282" s="745"/>
      <c r="I282" s="745"/>
      <c r="J282" s="304">
        <v>35</v>
      </c>
      <c r="K282" s="770"/>
      <c r="L282" s="764"/>
      <c r="M282" s="745" t="s">
        <v>963</v>
      </c>
      <c r="N282" s="745"/>
      <c r="O282" s="745"/>
      <c r="P282" s="304">
        <v>35</v>
      </c>
    </row>
    <row r="283" spans="1:16" ht="15" customHeight="1" x14ac:dyDescent="0.25">
      <c r="A283" s="762"/>
      <c r="B283" s="763"/>
      <c r="C283" s="763"/>
      <c r="D283" s="763"/>
      <c r="E283" s="764"/>
      <c r="F283" s="745" t="s">
        <v>964</v>
      </c>
      <c r="G283" s="745"/>
      <c r="H283" s="745"/>
      <c r="I283" s="745"/>
      <c r="J283" s="304">
        <v>50</v>
      </c>
      <c r="K283" s="770"/>
      <c r="L283" s="764"/>
      <c r="M283" s="745" t="s">
        <v>965</v>
      </c>
      <c r="N283" s="745"/>
      <c r="O283" s="745"/>
      <c r="P283" s="304">
        <v>35</v>
      </c>
    </row>
    <row r="284" spans="1:16" x14ac:dyDescent="0.25">
      <c r="A284" s="762"/>
      <c r="B284" s="763"/>
      <c r="C284" s="763"/>
      <c r="D284" s="763"/>
      <c r="E284" s="764"/>
      <c r="F284" s="745" t="s">
        <v>966</v>
      </c>
      <c r="G284" s="745"/>
      <c r="H284" s="745"/>
      <c r="I284" s="745"/>
      <c r="J284" s="304">
        <v>35</v>
      </c>
      <c r="K284" s="770"/>
      <c r="L284" s="764"/>
      <c r="M284" s="745" t="s">
        <v>967</v>
      </c>
      <c r="N284" s="745"/>
      <c r="O284" s="745"/>
      <c r="P284" s="304">
        <v>35</v>
      </c>
    </row>
    <row r="285" spans="1:16" x14ac:dyDescent="0.25">
      <c r="A285" s="762"/>
      <c r="B285" s="763"/>
      <c r="C285" s="763"/>
      <c r="D285" s="763"/>
      <c r="E285" s="764"/>
      <c r="F285" s="745" t="s">
        <v>968</v>
      </c>
      <c r="G285" s="745"/>
      <c r="H285" s="745"/>
      <c r="I285" s="745"/>
      <c r="J285" s="304">
        <v>50</v>
      </c>
      <c r="K285" s="770"/>
      <c r="L285" s="764"/>
      <c r="M285" s="745" t="s">
        <v>969</v>
      </c>
      <c r="N285" s="745"/>
      <c r="O285" s="745"/>
      <c r="P285" s="304">
        <v>35</v>
      </c>
    </row>
    <row r="286" spans="1:16" x14ac:dyDescent="0.25">
      <c r="A286" s="762"/>
      <c r="B286" s="763"/>
      <c r="C286" s="763"/>
      <c r="D286" s="763"/>
      <c r="E286" s="764"/>
      <c r="F286" s="745" t="s">
        <v>970</v>
      </c>
      <c r="G286" s="745"/>
      <c r="H286" s="745"/>
      <c r="I286" s="745"/>
      <c r="J286" s="304">
        <v>35</v>
      </c>
      <c r="K286" s="770"/>
      <c r="L286" s="764"/>
      <c r="M286" s="853" t="s">
        <v>971</v>
      </c>
      <c r="N286" s="854"/>
      <c r="O286" s="855"/>
      <c r="P286" s="304">
        <v>35</v>
      </c>
    </row>
    <row r="287" spans="1:16" x14ac:dyDescent="0.25">
      <c r="A287" s="762"/>
      <c r="B287" s="763"/>
      <c r="C287" s="763"/>
      <c r="D287" s="763"/>
      <c r="E287" s="764"/>
      <c r="F287" s="745" t="s">
        <v>972</v>
      </c>
      <c r="G287" s="745"/>
      <c r="H287" s="745"/>
      <c r="I287" s="745"/>
      <c r="J287" s="304">
        <v>35</v>
      </c>
      <c r="K287" s="770"/>
      <c r="L287" s="764"/>
      <c r="M287" s="853" t="s">
        <v>973</v>
      </c>
      <c r="N287" s="871"/>
      <c r="O287" s="872"/>
      <c r="P287" s="304">
        <v>35</v>
      </c>
    </row>
    <row r="288" spans="1:16" x14ac:dyDescent="0.25">
      <c r="A288" s="765"/>
      <c r="B288" s="766"/>
      <c r="C288" s="766"/>
      <c r="D288" s="766"/>
      <c r="E288" s="767"/>
      <c r="F288" s="745"/>
      <c r="G288" s="745"/>
      <c r="H288" s="745"/>
      <c r="I288" s="745"/>
      <c r="J288" s="314"/>
      <c r="K288" s="771"/>
      <c r="L288" s="767"/>
      <c r="M288" s="853" t="s">
        <v>974</v>
      </c>
      <c r="N288" s="871"/>
      <c r="O288" s="872"/>
      <c r="P288" s="304">
        <v>35</v>
      </c>
    </row>
    <row r="289" spans="1:16" ht="15.75" x14ac:dyDescent="0.25">
      <c r="A289" s="23"/>
      <c r="B289" s="24"/>
      <c r="C289" s="18"/>
      <c r="D289" s="18"/>
      <c r="E289" s="18"/>
      <c r="F289" s="18"/>
      <c r="G289" s="18"/>
      <c r="H289" s="18"/>
      <c r="I289" s="18"/>
      <c r="J289" s="18"/>
      <c r="K289" s="18"/>
      <c r="L289" s="18"/>
      <c r="M289" s="18"/>
      <c r="N289" s="18"/>
      <c r="O289" s="18"/>
    </row>
    <row r="290" spans="1:16" ht="31.5" customHeight="1" x14ac:dyDescent="0.25">
      <c r="A290" s="25" t="s">
        <v>32</v>
      </c>
      <c r="B290" s="308" t="s">
        <v>33</v>
      </c>
      <c r="C290" s="308" t="s">
        <v>34</v>
      </c>
      <c r="D290" s="308" t="s">
        <v>35</v>
      </c>
      <c r="E290" s="308" t="s">
        <v>36</v>
      </c>
      <c r="F290" s="308" t="s">
        <v>37</v>
      </c>
      <c r="G290" s="746" t="s">
        <v>38</v>
      </c>
      <c r="H290" s="746"/>
      <c r="I290" s="733" t="s">
        <v>39</v>
      </c>
      <c r="J290" s="741"/>
      <c r="K290" s="308" t="s">
        <v>40</v>
      </c>
      <c r="L290" s="746" t="s">
        <v>41</v>
      </c>
      <c r="M290" s="746"/>
      <c r="N290" s="850" t="s">
        <v>42</v>
      </c>
      <c r="O290" s="851"/>
      <c r="P290" s="852"/>
    </row>
    <row r="291" spans="1:16" ht="83.25" customHeight="1" x14ac:dyDescent="0.25">
      <c r="A291" s="159" t="s">
        <v>606</v>
      </c>
      <c r="B291" s="144">
        <v>1</v>
      </c>
      <c r="C291" s="283" t="s">
        <v>975</v>
      </c>
      <c r="D291" s="306" t="s">
        <v>104</v>
      </c>
      <c r="E291" s="306" t="s">
        <v>47</v>
      </c>
      <c r="F291" s="306" t="s">
        <v>105</v>
      </c>
      <c r="G291" s="800" t="s">
        <v>976</v>
      </c>
      <c r="H291" s="800"/>
      <c r="I291" s="801" t="s">
        <v>207</v>
      </c>
      <c r="J291" s="802"/>
      <c r="K291" s="307">
        <v>100</v>
      </c>
      <c r="L291" s="846" t="s">
        <v>450</v>
      </c>
      <c r="M291" s="846"/>
      <c r="N291" s="801" t="s">
        <v>960</v>
      </c>
      <c r="O291" s="870"/>
      <c r="P291" s="802"/>
    </row>
    <row r="292" spans="1:16" ht="33.75" customHeight="1" x14ac:dyDescent="0.25">
      <c r="A292" s="733" t="s">
        <v>51</v>
      </c>
      <c r="B292" s="741"/>
      <c r="C292" s="847" t="s">
        <v>977</v>
      </c>
      <c r="D292" s="848"/>
      <c r="E292" s="848"/>
      <c r="F292" s="848"/>
      <c r="G292" s="848"/>
      <c r="H292" s="848"/>
      <c r="I292" s="848"/>
      <c r="J292" s="848"/>
      <c r="K292" s="848"/>
      <c r="L292" s="848"/>
      <c r="M292" s="848"/>
      <c r="N292" s="848"/>
      <c r="O292" s="848"/>
      <c r="P292" s="849"/>
    </row>
    <row r="293" spans="1:16" ht="15.75" x14ac:dyDescent="0.25">
      <c r="A293" s="718" t="s">
        <v>53</v>
      </c>
      <c r="B293" s="719"/>
      <c r="C293" s="719"/>
      <c r="D293" s="719"/>
      <c r="E293" s="719"/>
      <c r="F293" s="719"/>
      <c r="G293" s="720"/>
      <c r="H293" s="721" t="s">
        <v>54</v>
      </c>
      <c r="I293" s="719"/>
      <c r="J293" s="719"/>
      <c r="K293" s="719"/>
      <c r="L293" s="719"/>
      <c r="M293" s="719"/>
      <c r="N293" s="719"/>
      <c r="O293" s="719"/>
      <c r="P293" s="722"/>
    </row>
    <row r="294" spans="1:16" x14ac:dyDescent="0.25">
      <c r="A294" s="723" t="s">
        <v>978</v>
      </c>
      <c r="B294" s="724"/>
      <c r="C294" s="724"/>
      <c r="D294" s="724"/>
      <c r="E294" s="724"/>
      <c r="F294" s="724"/>
      <c r="G294" s="724"/>
      <c r="H294" s="839" t="s">
        <v>979</v>
      </c>
      <c r="I294" s="840"/>
      <c r="J294" s="840"/>
      <c r="K294" s="840"/>
      <c r="L294" s="840"/>
      <c r="M294" s="840"/>
      <c r="N294" s="840"/>
      <c r="O294" s="840"/>
      <c r="P294" s="841"/>
    </row>
    <row r="295" spans="1:16" x14ac:dyDescent="0.25">
      <c r="A295" s="725"/>
      <c r="B295" s="726"/>
      <c r="C295" s="726"/>
      <c r="D295" s="726"/>
      <c r="E295" s="726"/>
      <c r="F295" s="726"/>
      <c r="G295" s="726"/>
      <c r="H295" s="842"/>
      <c r="I295" s="843"/>
      <c r="J295" s="843"/>
      <c r="K295" s="843"/>
      <c r="L295" s="843"/>
      <c r="M295" s="843"/>
      <c r="N295" s="843"/>
      <c r="O295" s="843"/>
      <c r="P295" s="844"/>
    </row>
    <row r="296" spans="1:16" ht="15.75" x14ac:dyDescent="0.25">
      <c r="A296" s="23"/>
      <c r="B296" s="24"/>
      <c r="C296" s="24"/>
      <c r="D296" s="24"/>
      <c r="E296" s="24"/>
      <c r="F296" s="24"/>
      <c r="G296" s="24"/>
      <c r="H296" s="24"/>
      <c r="I296" s="24"/>
      <c r="J296" s="24"/>
      <c r="K296" s="24"/>
      <c r="L296" s="24"/>
      <c r="M296" s="24"/>
      <c r="N296" s="24"/>
      <c r="O296" s="24"/>
      <c r="P296" s="31"/>
    </row>
    <row r="297" spans="1:16" ht="15.75" x14ac:dyDescent="0.25">
      <c r="A297" s="32"/>
      <c r="B297" s="24"/>
      <c r="C297" s="19"/>
      <c r="D297" s="733" t="s">
        <v>57</v>
      </c>
      <c r="E297" s="734"/>
      <c r="F297" s="734"/>
      <c r="G297" s="734"/>
      <c r="H297" s="734"/>
      <c r="I297" s="734"/>
      <c r="J297" s="734"/>
      <c r="K297" s="734"/>
      <c r="L297" s="734"/>
      <c r="M297" s="734"/>
      <c r="N297" s="734"/>
      <c r="O297" s="734"/>
      <c r="P297" s="735"/>
    </row>
    <row r="298" spans="1:16" ht="15.75" x14ac:dyDescent="0.25">
      <c r="A298" s="23"/>
      <c r="B298" s="24"/>
      <c r="C298" s="24"/>
      <c r="D298" s="308" t="s">
        <v>58</v>
      </c>
      <c r="E298" s="308" t="s">
        <v>59</v>
      </c>
      <c r="F298" s="308" t="s">
        <v>60</v>
      </c>
      <c r="G298" s="308" t="s">
        <v>61</v>
      </c>
      <c r="H298" s="308" t="s">
        <v>62</v>
      </c>
      <c r="I298" s="308" t="s">
        <v>63</v>
      </c>
      <c r="J298" s="308" t="s">
        <v>64</v>
      </c>
      <c r="K298" s="308" t="s">
        <v>65</v>
      </c>
      <c r="L298" s="308" t="s">
        <v>66</v>
      </c>
      <c r="M298" s="308" t="s">
        <v>67</v>
      </c>
      <c r="N298" s="308" t="s">
        <v>68</v>
      </c>
      <c r="O298" s="733" t="s">
        <v>69</v>
      </c>
      <c r="P298" s="735"/>
    </row>
    <row r="299" spans="1:16" ht="15.75" x14ac:dyDescent="0.25">
      <c r="A299" s="709" t="s">
        <v>70</v>
      </c>
      <c r="B299" s="710"/>
      <c r="C299" s="711"/>
      <c r="D299" s="33">
        <v>5</v>
      </c>
      <c r="E299" s="33">
        <v>10</v>
      </c>
      <c r="F299" s="33">
        <v>20</v>
      </c>
      <c r="G299" s="33">
        <v>30</v>
      </c>
      <c r="H299" s="33">
        <v>40</v>
      </c>
      <c r="I299" s="33">
        <v>50</v>
      </c>
      <c r="J299" s="33">
        <v>60</v>
      </c>
      <c r="K299" s="33">
        <v>70</v>
      </c>
      <c r="L299" s="33">
        <v>80</v>
      </c>
      <c r="M299" s="33">
        <v>90</v>
      </c>
      <c r="N299" s="33">
        <v>95</v>
      </c>
      <c r="O299" s="712">
        <v>100</v>
      </c>
      <c r="P299" s="713"/>
    </row>
    <row r="300" spans="1:16" ht="15.75" x14ac:dyDescent="0.25">
      <c r="A300" s="709" t="s">
        <v>71</v>
      </c>
      <c r="B300" s="710"/>
      <c r="C300" s="711"/>
      <c r="D300" s="34"/>
      <c r="E300" s="34"/>
      <c r="F300" s="34"/>
      <c r="G300" s="34"/>
      <c r="H300" s="34"/>
      <c r="I300" s="34"/>
      <c r="J300" s="34"/>
      <c r="K300" s="34"/>
      <c r="L300" s="34"/>
      <c r="M300" s="34"/>
      <c r="N300" s="34"/>
      <c r="O300" s="376"/>
      <c r="P300" s="377"/>
    </row>
    <row r="301" spans="1:16" ht="15.75" x14ac:dyDescent="0.25">
      <c r="A301" s="23"/>
      <c r="B301" s="24"/>
      <c r="C301" s="24"/>
      <c r="D301" s="24"/>
      <c r="E301" s="24"/>
      <c r="F301" s="24"/>
      <c r="G301" s="24"/>
      <c r="H301" s="24"/>
      <c r="I301" s="24"/>
      <c r="J301" s="24"/>
      <c r="K301" s="24"/>
      <c r="L301" s="24"/>
      <c r="M301" s="24"/>
      <c r="N301" s="24"/>
      <c r="O301" s="24"/>
      <c r="P301" s="31"/>
    </row>
    <row r="302" spans="1:16" ht="15.75" hidden="1" x14ac:dyDescent="0.25">
      <c r="A302" s="35" t="s">
        <v>72</v>
      </c>
      <c r="B302" s="35" t="s">
        <v>33</v>
      </c>
      <c r="C302" s="36"/>
      <c r="D302" s="37" t="s">
        <v>58</v>
      </c>
      <c r="E302" s="37" t="s">
        <v>59</v>
      </c>
      <c r="F302" s="37" t="s">
        <v>60</v>
      </c>
      <c r="G302" s="37" t="s">
        <v>61</v>
      </c>
      <c r="H302" s="37" t="s">
        <v>62</v>
      </c>
      <c r="I302" s="37" t="s">
        <v>63</v>
      </c>
      <c r="J302" s="37" t="s">
        <v>64</v>
      </c>
      <c r="K302" s="37" t="s">
        <v>65</v>
      </c>
      <c r="L302" s="37" t="s">
        <v>66</v>
      </c>
      <c r="M302" s="37" t="s">
        <v>67</v>
      </c>
      <c r="N302" s="37" t="s">
        <v>68</v>
      </c>
      <c r="O302" s="716" t="s">
        <v>69</v>
      </c>
      <c r="P302" s="717"/>
    </row>
    <row r="303" spans="1:16" ht="15.75" hidden="1" x14ac:dyDescent="0.25">
      <c r="A303" s="868"/>
      <c r="B303" s="812"/>
      <c r="C303" s="38" t="s">
        <v>70</v>
      </c>
      <c r="D303" s="38"/>
      <c r="E303" s="38"/>
      <c r="F303" s="38"/>
      <c r="G303" s="38"/>
      <c r="H303" s="38"/>
      <c r="I303" s="38"/>
      <c r="J303" s="38"/>
      <c r="K303" s="38"/>
      <c r="L303" s="38"/>
      <c r="M303" s="38"/>
      <c r="N303" s="38"/>
      <c r="O303" s="808"/>
      <c r="P303" s="809"/>
    </row>
    <row r="304" spans="1:16" ht="15.75" hidden="1" x14ac:dyDescent="0.25">
      <c r="A304" s="869"/>
      <c r="B304" s="812"/>
      <c r="C304" s="40" t="s">
        <v>71</v>
      </c>
      <c r="D304" s="40"/>
      <c r="E304" s="40"/>
      <c r="F304" s="41"/>
      <c r="G304" s="41"/>
      <c r="H304" s="41"/>
      <c r="I304" s="41"/>
      <c r="J304" s="41"/>
      <c r="K304" s="41"/>
      <c r="L304" s="41"/>
      <c r="M304" s="41"/>
      <c r="N304" s="40"/>
      <c r="O304" s="814"/>
      <c r="P304" s="815"/>
    </row>
    <row r="305" spans="1:16" ht="15.75" hidden="1" x14ac:dyDescent="0.25">
      <c r="A305" s="868"/>
      <c r="B305" s="812"/>
      <c r="C305" s="38" t="s">
        <v>70</v>
      </c>
      <c r="D305" s="38"/>
      <c r="E305" s="38"/>
      <c r="F305" s="38"/>
      <c r="G305" s="38"/>
      <c r="H305" s="38"/>
      <c r="I305" s="38"/>
      <c r="J305" s="38"/>
      <c r="K305" s="38"/>
      <c r="L305" s="38"/>
      <c r="M305" s="38"/>
      <c r="N305" s="38"/>
      <c r="O305" s="808"/>
      <c r="P305" s="809"/>
    </row>
    <row r="306" spans="1:16" ht="15.75" hidden="1" x14ac:dyDescent="0.25">
      <c r="A306" s="869"/>
      <c r="B306" s="812"/>
      <c r="C306" s="40" t="s">
        <v>71</v>
      </c>
      <c r="D306" s="40"/>
      <c r="E306" s="40"/>
      <c r="F306" s="41"/>
      <c r="G306" s="41"/>
      <c r="H306" s="41"/>
      <c r="I306" s="41"/>
      <c r="J306" s="41"/>
      <c r="K306" s="41"/>
      <c r="L306" s="41"/>
      <c r="M306" s="41"/>
      <c r="N306" s="40"/>
      <c r="O306" s="814"/>
      <c r="P306" s="815"/>
    </row>
    <row r="307" spans="1:16" ht="15.75" hidden="1" x14ac:dyDescent="0.25">
      <c r="A307" s="868"/>
      <c r="B307" s="812"/>
      <c r="C307" s="38" t="s">
        <v>70</v>
      </c>
      <c r="D307" s="38"/>
      <c r="E307" s="38"/>
      <c r="F307" s="38"/>
      <c r="G307" s="38"/>
      <c r="H307" s="38"/>
      <c r="I307" s="38"/>
      <c r="J307" s="38"/>
      <c r="K307" s="38"/>
      <c r="L307" s="38"/>
      <c r="M307" s="38"/>
      <c r="N307" s="38"/>
      <c r="O307" s="808"/>
      <c r="P307" s="809"/>
    </row>
    <row r="308" spans="1:16" ht="15.75" hidden="1" x14ac:dyDescent="0.25">
      <c r="A308" s="869"/>
      <c r="B308" s="812"/>
      <c r="C308" s="40" t="s">
        <v>71</v>
      </c>
      <c r="D308" s="40"/>
      <c r="E308" s="40"/>
      <c r="F308" s="41"/>
      <c r="G308" s="41"/>
      <c r="H308" s="41"/>
      <c r="I308" s="41"/>
      <c r="J308" s="41"/>
      <c r="K308" s="41"/>
      <c r="L308" s="41"/>
      <c r="M308" s="41"/>
      <c r="N308" s="40"/>
      <c r="O308" s="814"/>
      <c r="P308" s="815"/>
    </row>
    <row r="309" spans="1:16" ht="15.75" hidden="1" x14ac:dyDescent="0.25">
      <c r="A309" s="868"/>
      <c r="B309" s="812"/>
      <c r="C309" s="38" t="s">
        <v>70</v>
      </c>
      <c r="D309" s="38"/>
      <c r="E309" s="38"/>
      <c r="F309" s="38"/>
      <c r="G309" s="38"/>
      <c r="H309" s="38"/>
      <c r="I309" s="38"/>
      <c r="J309" s="38"/>
      <c r="K309" s="38"/>
      <c r="L309" s="38"/>
      <c r="M309" s="38"/>
      <c r="N309" s="38"/>
      <c r="O309" s="808"/>
      <c r="P309" s="809"/>
    </row>
    <row r="310" spans="1:16" ht="15.75" hidden="1" x14ac:dyDescent="0.25">
      <c r="A310" s="869"/>
      <c r="B310" s="812"/>
      <c r="C310" s="40" t="s">
        <v>71</v>
      </c>
      <c r="D310" s="40"/>
      <c r="E310" s="40"/>
      <c r="F310" s="41"/>
      <c r="G310" s="41"/>
      <c r="H310" s="41"/>
      <c r="I310" s="41"/>
      <c r="J310" s="41"/>
      <c r="K310" s="41"/>
      <c r="L310" s="41"/>
      <c r="M310" s="41"/>
      <c r="N310" s="40"/>
      <c r="O310" s="814"/>
      <c r="P310" s="815"/>
    </row>
    <row r="311" spans="1:16" ht="15.75" hidden="1" x14ac:dyDescent="0.25">
      <c r="A311" s="868"/>
      <c r="B311" s="812"/>
      <c r="C311" s="38" t="s">
        <v>70</v>
      </c>
      <c r="D311" s="38"/>
      <c r="E311" s="38"/>
      <c r="F311" s="38"/>
      <c r="G311" s="38"/>
      <c r="H311" s="38"/>
      <c r="I311" s="38"/>
      <c r="J311" s="38"/>
      <c r="K311" s="38"/>
      <c r="L311" s="38"/>
      <c r="M311" s="38"/>
      <c r="N311" s="38"/>
      <c r="O311" s="808"/>
      <c r="P311" s="809"/>
    </row>
    <row r="312" spans="1:16" ht="15.75" hidden="1" x14ac:dyDescent="0.25">
      <c r="A312" s="869"/>
      <c r="B312" s="812"/>
      <c r="C312" s="40" t="s">
        <v>71</v>
      </c>
      <c r="D312" s="40"/>
      <c r="E312" s="40"/>
      <c r="F312" s="41"/>
      <c r="G312" s="41"/>
      <c r="H312" s="41"/>
      <c r="I312" s="41"/>
      <c r="J312" s="41"/>
      <c r="K312" s="41"/>
      <c r="L312" s="41"/>
      <c r="M312" s="41"/>
      <c r="N312" s="40"/>
      <c r="O312" s="814"/>
      <c r="P312" s="815"/>
    </row>
    <row r="313" spans="1:16" ht="15.75" hidden="1" x14ac:dyDescent="0.25">
      <c r="A313" s="868"/>
      <c r="B313" s="812"/>
      <c r="C313" s="38" t="s">
        <v>70</v>
      </c>
      <c r="D313" s="38"/>
      <c r="E313" s="38"/>
      <c r="F313" s="38"/>
      <c r="G313" s="38"/>
      <c r="H313" s="38"/>
      <c r="I313" s="38"/>
      <c r="J313" s="38"/>
      <c r="K313" s="38"/>
      <c r="L313" s="38"/>
      <c r="M313" s="38"/>
      <c r="N313" s="38"/>
      <c r="O313" s="808"/>
      <c r="P313" s="809"/>
    </row>
    <row r="314" spans="1:16" ht="15.75" hidden="1" x14ac:dyDescent="0.25">
      <c r="A314" s="869"/>
      <c r="B314" s="812"/>
      <c r="C314" s="40" t="s">
        <v>71</v>
      </c>
      <c r="D314" s="40"/>
      <c r="E314" s="40"/>
      <c r="F314" s="41"/>
      <c r="G314" s="41"/>
      <c r="H314" s="41"/>
      <c r="I314" s="41"/>
      <c r="J314" s="41"/>
      <c r="K314" s="41"/>
      <c r="L314" s="41"/>
      <c r="M314" s="41"/>
      <c r="N314" s="40"/>
      <c r="O314" s="814"/>
      <c r="P314" s="815"/>
    </row>
    <row r="315" spans="1:16" ht="15.75" hidden="1" x14ac:dyDescent="0.25">
      <c r="A315" s="868"/>
      <c r="B315" s="701"/>
      <c r="C315" s="38" t="s">
        <v>70</v>
      </c>
      <c r="D315" s="38"/>
      <c r="E315" s="38"/>
      <c r="F315" s="38"/>
      <c r="G315" s="38"/>
      <c r="H315" s="38"/>
      <c r="I315" s="38"/>
      <c r="J315" s="38"/>
      <c r="K315" s="38"/>
      <c r="L315" s="38"/>
      <c r="M315" s="38"/>
      <c r="N315" s="38"/>
      <c r="O315" s="808"/>
      <c r="P315" s="809"/>
    </row>
    <row r="316" spans="1:16" ht="15.75" hidden="1" x14ac:dyDescent="0.25">
      <c r="A316" s="869"/>
      <c r="B316" s="702"/>
      <c r="C316" s="40" t="s">
        <v>71</v>
      </c>
      <c r="D316" s="40"/>
      <c r="E316" s="40"/>
      <c r="F316" s="41"/>
      <c r="G316" s="41"/>
      <c r="H316" s="41"/>
      <c r="I316" s="41"/>
      <c r="J316" s="41"/>
      <c r="K316" s="41"/>
      <c r="L316" s="41"/>
      <c r="M316" s="41"/>
      <c r="N316" s="40"/>
      <c r="O316" s="814"/>
      <c r="P316" s="815"/>
    </row>
    <row r="317" spans="1:16" ht="15.75" hidden="1" x14ac:dyDescent="0.25">
      <c r="A317" s="868"/>
      <c r="B317" s="812"/>
      <c r="C317" s="38" t="s">
        <v>70</v>
      </c>
      <c r="D317" s="38"/>
      <c r="E317" s="38"/>
      <c r="F317" s="38"/>
      <c r="G317" s="38"/>
      <c r="H317" s="38"/>
      <c r="I317" s="38"/>
      <c r="J317" s="38"/>
      <c r="K317" s="38"/>
      <c r="L317" s="38"/>
      <c r="M317" s="38"/>
      <c r="N317" s="38"/>
      <c r="O317" s="808"/>
      <c r="P317" s="809"/>
    </row>
    <row r="318" spans="1:16" ht="15.75" hidden="1" x14ac:dyDescent="0.25">
      <c r="A318" s="869"/>
      <c r="B318" s="812"/>
      <c r="C318" s="40" t="s">
        <v>71</v>
      </c>
      <c r="D318" s="40"/>
      <c r="E318" s="40"/>
      <c r="F318" s="41"/>
      <c r="G318" s="41"/>
      <c r="H318" s="41"/>
      <c r="I318" s="41"/>
      <c r="J318" s="41"/>
      <c r="K318" s="41"/>
      <c r="L318" s="41"/>
      <c r="M318" s="41"/>
      <c r="N318" s="40"/>
      <c r="O318" s="814"/>
      <c r="P318" s="815"/>
    </row>
    <row r="319" spans="1:16" ht="15.75" hidden="1" x14ac:dyDescent="0.25">
      <c r="A319" s="699"/>
      <c r="B319" s="812"/>
      <c r="C319" s="38" t="s">
        <v>70</v>
      </c>
      <c r="D319" s="38"/>
      <c r="E319" s="38"/>
      <c r="F319" s="38"/>
      <c r="G319" s="38"/>
      <c r="H319" s="38"/>
      <c r="I319" s="38"/>
      <c r="J319" s="38"/>
      <c r="K319" s="38"/>
      <c r="L319" s="38"/>
      <c r="M319" s="38"/>
      <c r="N319" s="38"/>
      <c r="O319" s="808"/>
      <c r="P319" s="809"/>
    </row>
    <row r="320" spans="1:16" ht="15.75" hidden="1" x14ac:dyDescent="0.25">
      <c r="A320" s="700"/>
      <c r="B320" s="812"/>
      <c r="C320" s="40" t="s">
        <v>71</v>
      </c>
      <c r="D320" s="40"/>
      <c r="E320" s="40"/>
      <c r="F320" s="41"/>
      <c r="G320" s="41"/>
      <c r="H320" s="41"/>
      <c r="I320" s="41"/>
      <c r="J320" s="41"/>
      <c r="K320" s="41"/>
      <c r="L320" s="41"/>
      <c r="M320" s="41"/>
      <c r="N320" s="40"/>
      <c r="O320" s="814"/>
      <c r="P320" s="815"/>
    </row>
    <row r="321" spans="1:16" ht="15.75" hidden="1" x14ac:dyDescent="0.25">
      <c r="A321" s="699"/>
      <c r="B321" s="701"/>
      <c r="C321" s="38" t="s">
        <v>70</v>
      </c>
      <c r="D321" s="38"/>
      <c r="E321" s="38"/>
      <c r="F321" s="38"/>
      <c r="G321" s="38"/>
      <c r="H321" s="38"/>
      <c r="I321" s="38"/>
      <c r="J321" s="38"/>
      <c r="K321" s="38"/>
      <c r="L321" s="38"/>
      <c r="M321" s="38"/>
      <c r="N321" s="38"/>
      <c r="O321" s="808"/>
      <c r="P321" s="809"/>
    </row>
    <row r="322" spans="1:16" ht="15.75" hidden="1" x14ac:dyDescent="0.25">
      <c r="A322" s="700"/>
      <c r="B322" s="702"/>
      <c r="C322" s="40" t="s">
        <v>71</v>
      </c>
      <c r="D322" s="40"/>
      <c r="E322" s="40"/>
      <c r="F322" s="41"/>
      <c r="G322" s="41"/>
      <c r="H322" s="41"/>
      <c r="I322" s="41"/>
      <c r="J322" s="41"/>
      <c r="K322" s="41"/>
      <c r="L322" s="41"/>
      <c r="M322" s="41"/>
      <c r="N322" s="40"/>
      <c r="O322" s="814"/>
      <c r="P322" s="815"/>
    </row>
    <row r="323" spans="1:16" ht="15.75" thickBot="1" x14ac:dyDescent="0.3">
      <c r="A323" s="44"/>
      <c r="B323" s="21"/>
      <c r="C323" s="21"/>
      <c r="D323" s="21"/>
      <c r="E323" s="21"/>
      <c r="F323" s="21"/>
      <c r="G323" s="21"/>
      <c r="H323" s="21"/>
      <c r="I323" s="21"/>
      <c r="J323" s="21"/>
      <c r="K323" s="21"/>
      <c r="L323" s="21"/>
      <c r="M323" s="21"/>
      <c r="N323" s="21"/>
      <c r="O323" s="21"/>
      <c r="P323" s="45"/>
    </row>
    <row r="324" spans="1:16" ht="15.75" x14ac:dyDescent="0.25">
      <c r="A324" s="688" t="s">
        <v>82</v>
      </c>
      <c r="B324" s="689"/>
      <c r="C324" s="689"/>
      <c r="D324" s="689"/>
      <c r="E324" s="689"/>
      <c r="F324" s="689"/>
      <c r="G324" s="689"/>
      <c r="H324" s="689"/>
      <c r="I324" s="689"/>
      <c r="J324" s="689"/>
      <c r="K324" s="689"/>
      <c r="L324" s="689"/>
      <c r="M324" s="689"/>
      <c r="N324" s="689"/>
      <c r="O324" s="689"/>
      <c r="P324" s="690"/>
    </row>
    <row r="325" spans="1:16" ht="15.75" x14ac:dyDescent="0.25">
      <c r="A325" s="46" t="s">
        <v>83</v>
      </c>
      <c r="B325" s="682"/>
      <c r="C325" s="683"/>
      <c r="D325" s="683"/>
      <c r="E325" s="683"/>
      <c r="F325" s="683"/>
      <c r="G325" s="683"/>
      <c r="H325" s="683"/>
      <c r="I325" s="683"/>
      <c r="J325" s="683"/>
      <c r="K325" s="683"/>
      <c r="L325" s="683"/>
      <c r="M325" s="683"/>
      <c r="N325" s="683"/>
      <c r="O325" s="683"/>
      <c r="P325" s="684"/>
    </row>
    <row r="326" spans="1:16" ht="15.75" x14ac:dyDescent="0.25">
      <c r="A326" s="46" t="s">
        <v>84</v>
      </c>
      <c r="B326" s="682"/>
      <c r="C326" s="683"/>
      <c r="D326" s="683"/>
      <c r="E326" s="683"/>
      <c r="F326" s="683"/>
      <c r="G326" s="683"/>
      <c r="H326" s="683"/>
      <c r="I326" s="683"/>
      <c r="J326" s="683"/>
      <c r="K326" s="683"/>
      <c r="L326" s="683"/>
      <c r="M326" s="683"/>
      <c r="N326" s="683"/>
      <c r="O326" s="683"/>
      <c r="P326" s="684"/>
    </row>
    <row r="327" spans="1:16" ht="15.75" x14ac:dyDescent="0.25">
      <c r="A327" s="46" t="s">
        <v>85</v>
      </c>
      <c r="B327" s="682"/>
      <c r="C327" s="683"/>
      <c r="D327" s="683"/>
      <c r="E327" s="683"/>
      <c r="F327" s="683"/>
      <c r="G327" s="683"/>
      <c r="H327" s="683"/>
      <c r="I327" s="683"/>
      <c r="J327" s="683"/>
      <c r="K327" s="683"/>
      <c r="L327" s="683"/>
      <c r="M327" s="683"/>
      <c r="N327" s="683"/>
      <c r="O327" s="683"/>
      <c r="P327" s="684"/>
    </row>
    <row r="328" spans="1:16" ht="15.75" x14ac:dyDescent="0.25">
      <c r="A328" s="46" t="s">
        <v>86</v>
      </c>
      <c r="B328" s="682"/>
      <c r="C328" s="683"/>
      <c r="D328" s="683"/>
      <c r="E328" s="683"/>
      <c r="F328" s="683"/>
      <c r="G328" s="683"/>
      <c r="H328" s="683"/>
      <c r="I328" s="683"/>
      <c r="J328" s="683"/>
      <c r="K328" s="683"/>
      <c r="L328" s="683"/>
      <c r="M328" s="683"/>
      <c r="N328" s="683"/>
      <c r="O328" s="683"/>
      <c r="P328" s="684"/>
    </row>
    <row r="329" spans="1:16" ht="15.75" x14ac:dyDescent="0.25">
      <c r="A329" s="46" t="s">
        <v>87</v>
      </c>
      <c r="B329" s="682"/>
      <c r="C329" s="683"/>
      <c r="D329" s="683"/>
      <c r="E329" s="683"/>
      <c r="F329" s="683"/>
      <c r="G329" s="683"/>
      <c r="H329" s="683"/>
      <c r="I329" s="683"/>
      <c r="J329" s="683"/>
      <c r="K329" s="683"/>
      <c r="L329" s="683"/>
      <c r="M329" s="683"/>
      <c r="N329" s="683"/>
      <c r="O329" s="683"/>
      <c r="P329" s="684"/>
    </row>
    <row r="330" spans="1:16" ht="15.75" x14ac:dyDescent="0.25">
      <c r="A330" s="46" t="s">
        <v>88</v>
      </c>
      <c r="B330" s="682"/>
      <c r="C330" s="683"/>
      <c r="D330" s="683"/>
      <c r="E330" s="683"/>
      <c r="F330" s="683"/>
      <c r="G330" s="683"/>
      <c r="H330" s="683"/>
      <c r="I330" s="683"/>
      <c r="J330" s="683"/>
      <c r="K330" s="683"/>
      <c r="L330" s="683"/>
      <c r="M330" s="683"/>
      <c r="N330" s="683"/>
      <c r="O330" s="683"/>
      <c r="P330" s="684"/>
    </row>
    <row r="331" spans="1:16" ht="15.75" x14ac:dyDescent="0.25">
      <c r="A331" s="46" t="s">
        <v>89</v>
      </c>
      <c r="B331" s="682"/>
      <c r="C331" s="683"/>
      <c r="D331" s="683"/>
      <c r="E331" s="683"/>
      <c r="F331" s="683"/>
      <c r="G331" s="683"/>
      <c r="H331" s="683"/>
      <c r="I331" s="683"/>
      <c r="J331" s="683"/>
      <c r="K331" s="683"/>
      <c r="L331" s="683"/>
      <c r="M331" s="683"/>
      <c r="N331" s="683"/>
      <c r="O331" s="683"/>
      <c r="P331" s="684"/>
    </row>
    <row r="332" spans="1:16" ht="15.75" x14ac:dyDescent="0.25">
      <c r="A332" s="46" t="s">
        <v>90</v>
      </c>
      <c r="B332" s="682"/>
      <c r="C332" s="683"/>
      <c r="D332" s="683"/>
      <c r="E332" s="683"/>
      <c r="F332" s="683"/>
      <c r="G332" s="683"/>
      <c r="H332" s="683"/>
      <c r="I332" s="683"/>
      <c r="J332" s="683"/>
      <c r="K332" s="683"/>
      <c r="L332" s="683"/>
      <c r="M332" s="683"/>
      <c r="N332" s="683"/>
      <c r="O332" s="683"/>
      <c r="P332" s="684"/>
    </row>
    <row r="333" spans="1:16" ht="15.75" x14ac:dyDescent="0.25">
      <c r="A333" s="46" t="s">
        <v>91</v>
      </c>
      <c r="B333" s="682"/>
      <c r="C333" s="683"/>
      <c r="D333" s="683"/>
      <c r="E333" s="683"/>
      <c r="F333" s="683"/>
      <c r="G333" s="683"/>
      <c r="H333" s="683"/>
      <c r="I333" s="683"/>
      <c r="J333" s="683"/>
      <c r="K333" s="683"/>
      <c r="L333" s="683"/>
      <c r="M333" s="683"/>
      <c r="N333" s="683"/>
      <c r="O333" s="683"/>
      <c r="P333" s="684"/>
    </row>
    <row r="334" spans="1:16" ht="16.5" thickBot="1" x14ac:dyDescent="0.3">
      <c r="A334" s="47" t="s">
        <v>92</v>
      </c>
      <c r="B334" s="685"/>
      <c r="C334" s="686"/>
      <c r="D334" s="686"/>
      <c r="E334" s="686"/>
      <c r="F334" s="686"/>
      <c r="G334" s="686"/>
      <c r="H334" s="686"/>
      <c r="I334" s="686"/>
      <c r="J334" s="686"/>
      <c r="K334" s="686"/>
      <c r="L334" s="686"/>
      <c r="M334" s="686"/>
      <c r="N334" s="686"/>
      <c r="O334" s="686"/>
      <c r="P334" s="687"/>
    </row>
    <row r="337" spans="1:16" ht="15.75" x14ac:dyDescent="0.25">
      <c r="A337" s="11" t="s">
        <v>270</v>
      </c>
      <c r="B337" s="758" t="s">
        <v>980</v>
      </c>
      <c r="C337" s="773"/>
      <c r="D337" s="773"/>
      <c r="E337" s="773"/>
      <c r="F337" s="773"/>
      <c r="G337" s="773"/>
      <c r="H337" s="773"/>
      <c r="I337" s="773"/>
      <c r="J337" s="773"/>
      <c r="K337" s="773"/>
      <c r="L337" s="774" t="s">
        <v>14</v>
      </c>
      <c r="M337" s="774"/>
      <c r="N337" s="774"/>
      <c r="O337" s="774"/>
      <c r="P337" s="12">
        <v>0.35</v>
      </c>
    </row>
    <row r="339" spans="1:16" ht="15.75" x14ac:dyDescent="0.25">
      <c r="A339" s="13" t="s">
        <v>15</v>
      </c>
      <c r="B339" s="755" t="s">
        <v>888</v>
      </c>
      <c r="C339" s="756"/>
      <c r="D339" s="756"/>
      <c r="E339" s="756"/>
      <c r="F339" s="757"/>
      <c r="G339" s="14" t="s">
        <v>17</v>
      </c>
      <c r="H339" s="790">
        <v>720774973</v>
      </c>
      <c r="I339" s="756"/>
      <c r="J339" s="756"/>
      <c r="K339" s="756"/>
      <c r="L339" s="756"/>
      <c r="M339" s="756"/>
      <c r="N339" s="756"/>
      <c r="O339" s="756"/>
      <c r="P339" s="757"/>
    </row>
    <row r="340" spans="1:16" ht="15.75" x14ac:dyDescent="0.25">
      <c r="A340" s="13" t="s">
        <v>15</v>
      </c>
      <c r="B340" s="755"/>
      <c r="C340" s="756"/>
      <c r="D340" s="756"/>
      <c r="E340" s="756"/>
      <c r="F340" s="757"/>
      <c r="G340" s="14" t="s">
        <v>17</v>
      </c>
      <c r="H340" s="755"/>
      <c r="I340" s="756"/>
      <c r="J340" s="756"/>
      <c r="K340" s="756"/>
      <c r="L340" s="756"/>
      <c r="M340" s="756"/>
      <c r="N340" s="756"/>
      <c r="O340" s="756"/>
      <c r="P340" s="757"/>
    </row>
    <row r="341" spans="1:16" ht="15.75" x14ac:dyDescent="0.25">
      <c r="A341" s="15"/>
      <c r="B341" s="318"/>
      <c r="C341" s="318"/>
      <c r="D341" s="17"/>
      <c r="E341" s="17"/>
      <c r="F341" s="17"/>
      <c r="G341" s="17"/>
      <c r="H341" s="17"/>
      <c r="I341" s="17"/>
      <c r="J341" s="17"/>
      <c r="K341" s="17"/>
      <c r="L341" s="18"/>
      <c r="M341" s="18"/>
      <c r="N341" s="18"/>
      <c r="O341" s="18"/>
      <c r="P341" s="19"/>
    </row>
    <row r="342" spans="1:16" ht="15.75" x14ac:dyDescent="0.25">
      <c r="A342" s="11" t="s">
        <v>20</v>
      </c>
      <c r="B342" s="758" t="s">
        <v>981</v>
      </c>
      <c r="C342" s="758"/>
      <c r="D342" s="758"/>
      <c r="E342" s="758"/>
      <c r="F342" s="758"/>
      <c r="G342" s="758"/>
      <c r="H342" s="758"/>
      <c r="I342" s="758"/>
      <c r="J342" s="758"/>
      <c r="K342" s="758"/>
      <c r="L342" s="758"/>
      <c r="M342" s="758"/>
      <c r="N342" s="758"/>
      <c r="O342" s="758"/>
      <c r="P342" s="758"/>
    </row>
    <row r="344" spans="1:16" ht="15.75" x14ac:dyDescent="0.25">
      <c r="A344" s="20" t="s">
        <v>22</v>
      </c>
      <c r="B344" s="21"/>
      <c r="C344" s="21"/>
      <c r="D344" s="21"/>
      <c r="E344" s="21"/>
      <c r="F344" s="21"/>
      <c r="G344" s="21"/>
      <c r="H344" s="21"/>
      <c r="I344" s="21"/>
      <c r="J344" s="21"/>
      <c r="K344" s="21"/>
      <c r="L344" s="21"/>
      <c r="M344" s="21"/>
      <c r="N344" s="21"/>
      <c r="O344" s="21"/>
    </row>
    <row r="345" spans="1:16" ht="15.75" x14ac:dyDescent="0.25">
      <c r="A345" s="20"/>
      <c r="B345" s="21"/>
      <c r="C345" s="21"/>
      <c r="D345" s="21"/>
      <c r="E345" s="21"/>
      <c r="F345" s="21"/>
      <c r="G345" s="21"/>
      <c r="H345" s="21"/>
      <c r="I345" s="21"/>
      <c r="J345" s="21"/>
      <c r="K345" s="21"/>
      <c r="L345" s="21"/>
      <c r="M345" s="21"/>
      <c r="N345" s="21"/>
      <c r="O345" s="21"/>
    </row>
    <row r="346" spans="1:16" x14ac:dyDescent="0.25">
      <c r="A346" s="759" t="s">
        <v>23</v>
      </c>
      <c r="B346" s="760"/>
      <c r="C346" s="760"/>
      <c r="D346" s="760"/>
      <c r="E346" s="761"/>
      <c r="F346" s="768" t="s">
        <v>24</v>
      </c>
      <c r="G346" s="768"/>
      <c r="H346" s="768"/>
      <c r="I346" s="768"/>
      <c r="J346" s="768" t="s">
        <v>25</v>
      </c>
      <c r="K346" s="769" t="s">
        <v>26</v>
      </c>
      <c r="L346" s="761"/>
      <c r="M346" s="768" t="s">
        <v>27</v>
      </c>
      <c r="N346" s="768"/>
      <c r="O346" s="768"/>
      <c r="P346" s="772" t="s">
        <v>25</v>
      </c>
    </row>
    <row r="347" spans="1:16" ht="15" customHeight="1" x14ac:dyDescent="0.25">
      <c r="A347" s="762"/>
      <c r="B347" s="763"/>
      <c r="C347" s="763"/>
      <c r="D347" s="763"/>
      <c r="E347" s="764"/>
      <c r="F347" s="768"/>
      <c r="G347" s="768"/>
      <c r="H347" s="768"/>
      <c r="I347" s="768"/>
      <c r="J347" s="768"/>
      <c r="K347" s="770"/>
      <c r="L347" s="764"/>
      <c r="M347" s="768"/>
      <c r="N347" s="768"/>
      <c r="O347" s="768"/>
      <c r="P347" s="772"/>
    </row>
    <row r="348" spans="1:16" ht="15" customHeight="1" x14ac:dyDescent="0.25">
      <c r="A348" s="762"/>
      <c r="B348" s="763"/>
      <c r="C348" s="763"/>
      <c r="D348" s="763"/>
      <c r="E348" s="764"/>
      <c r="F348" s="745" t="s">
        <v>960</v>
      </c>
      <c r="G348" s="745"/>
      <c r="H348" s="745"/>
      <c r="I348" s="745"/>
      <c r="J348" s="304">
        <v>35</v>
      </c>
      <c r="K348" s="770"/>
      <c r="L348" s="764"/>
      <c r="M348" s="745" t="s">
        <v>961</v>
      </c>
      <c r="N348" s="745"/>
      <c r="O348" s="745"/>
      <c r="P348" s="304">
        <v>35</v>
      </c>
    </row>
    <row r="349" spans="1:16" x14ac:dyDescent="0.25">
      <c r="A349" s="762"/>
      <c r="B349" s="763"/>
      <c r="C349" s="763"/>
      <c r="D349" s="763"/>
      <c r="E349" s="764"/>
      <c r="F349" s="745" t="s">
        <v>962</v>
      </c>
      <c r="G349" s="745"/>
      <c r="H349" s="745"/>
      <c r="I349" s="745"/>
      <c r="J349" s="304">
        <v>35</v>
      </c>
      <c r="K349" s="770"/>
      <c r="L349" s="764"/>
      <c r="M349" s="745" t="s">
        <v>963</v>
      </c>
      <c r="N349" s="745"/>
      <c r="O349" s="745"/>
      <c r="P349" s="304">
        <v>35</v>
      </c>
    </row>
    <row r="350" spans="1:16" ht="15" customHeight="1" x14ac:dyDescent="0.25">
      <c r="A350" s="762"/>
      <c r="B350" s="763"/>
      <c r="C350" s="763"/>
      <c r="D350" s="763"/>
      <c r="E350" s="764"/>
      <c r="F350" s="745" t="s">
        <v>964</v>
      </c>
      <c r="G350" s="745"/>
      <c r="H350" s="745"/>
      <c r="I350" s="745"/>
      <c r="J350" s="304">
        <v>50</v>
      </c>
      <c r="K350" s="770"/>
      <c r="L350" s="764"/>
      <c r="M350" s="745" t="s">
        <v>965</v>
      </c>
      <c r="N350" s="745"/>
      <c r="O350" s="745"/>
      <c r="P350" s="304">
        <v>35</v>
      </c>
    </row>
    <row r="351" spans="1:16" ht="15" customHeight="1" x14ac:dyDescent="0.25">
      <c r="A351" s="762"/>
      <c r="B351" s="763"/>
      <c r="C351" s="763"/>
      <c r="D351" s="763"/>
      <c r="E351" s="764"/>
      <c r="F351" s="745" t="s">
        <v>966</v>
      </c>
      <c r="G351" s="745"/>
      <c r="H351" s="745"/>
      <c r="I351" s="745"/>
      <c r="J351" s="304">
        <v>35</v>
      </c>
      <c r="K351" s="770"/>
      <c r="L351" s="764"/>
      <c r="M351" s="745" t="s">
        <v>967</v>
      </c>
      <c r="N351" s="745"/>
      <c r="O351" s="745"/>
      <c r="P351" s="304">
        <v>35</v>
      </c>
    </row>
    <row r="352" spans="1:16" x14ac:dyDescent="0.25">
      <c r="A352" s="762"/>
      <c r="B352" s="763"/>
      <c r="C352" s="763"/>
      <c r="D352" s="763"/>
      <c r="E352" s="764"/>
      <c r="F352" s="745" t="s">
        <v>982</v>
      </c>
      <c r="G352" s="745"/>
      <c r="H352" s="745"/>
      <c r="I352" s="745"/>
      <c r="J352" s="304">
        <v>50</v>
      </c>
      <c r="K352" s="770"/>
      <c r="L352" s="764"/>
      <c r="M352" s="745" t="s">
        <v>969</v>
      </c>
      <c r="N352" s="745"/>
      <c r="O352" s="745"/>
      <c r="P352" s="304">
        <v>35</v>
      </c>
    </row>
    <row r="353" spans="1:16" x14ac:dyDescent="0.25">
      <c r="A353" s="762"/>
      <c r="B353" s="763"/>
      <c r="C353" s="763"/>
      <c r="D353" s="763"/>
      <c r="E353" s="764"/>
      <c r="F353" s="745" t="s">
        <v>972</v>
      </c>
      <c r="G353" s="745"/>
      <c r="H353" s="745"/>
      <c r="I353" s="745"/>
      <c r="J353" s="304">
        <v>35</v>
      </c>
      <c r="K353" s="770"/>
      <c r="L353" s="764"/>
      <c r="M353" s="853" t="s">
        <v>971</v>
      </c>
      <c r="N353" s="854"/>
      <c r="O353" s="855"/>
      <c r="P353" s="304">
        <v>35</v>
      </c>
    </row>
    <row r="354" spans="1:16" x14ac:dyDescent="0.25">
      <c r="A354" s="762"/>
      <c r="B354" s="763"/>
      <c r="C354" s="763"/>
      <c r="D354" s="763"/>
      <c r="E354" s="764"/>
      <c r="F354" s="745" t="s">
        <v>970</v>
      </c>
      <c r="G354" s="745"/>
      <c r="H354" s="745"/>
      <c r="I354" s="745"/>
      <c r="J354" s="304">
        <v>35</v>
      </c>
      <c r="K354" s="770"/>
      <c r="L354" s="764"/>
      <c r="M354" s="853" t="s">
        <v>973</v>
      </c>
      <c r="N354" s="854"/>
      <c r="O354" s="855"/>
      <c r="P354" s="304">
        <v>35</v>
      </c>
    </row>
    <row r="355" spans="1:16" x14ac:dyDescent="0.25">
      <c r="A355" s="765"/>
      <c r="B355" s="766"/>
      <c r="C355" s="766"/>
      <c r="D355" s="766"/>
      <c r="E355" s="767"/>
      <c r="F355" s="745"/>
      <c r="G355" s="745"/>
      <c r="H355" s="745"/>
      <c r="I355" s="745"/>
      <c r="J355" s="314"/>
      <c r="K355" s="771"/>
      <c r="L355" s="767"/>
      <c r="M355" s="853" t="s">
        <v>974</v>
      </c>
      <c r="N355" s="854"/>
      <c r="O355" s="855"/>
      <c r="P355" s="304">
        <v>35</v>
      </c>
    </row>
    <row r="356" spans="1:16" ht="15.75" x14ac:dyDescent="0.25">
      <c r="A356" s="23"/>
      <c r="B356" s="24"/>
      <c r="C356" s="18"/>
      <c r="D356" s="18"/>
      <c r="E356" s="18"/>
      <c r="F356" s="18"/>
      <c r="G356" s="18"/>
      <c r="H356" s="18"/>
      <c r="I356" s="18"/>
      <c r="J356" s="18"/>
      <c r="K356" s="18"/>
      <c r="L356" s="18"/>
      <c r="M356" s="18"/>
      <c r="N356" s="18"/>
      <c r="O356" s="18"/>
    </row>
    <row r="357" spans="1:16" ht="47.25" x14ac:dyDescent="0.25">
      <c r="A357" s="25" t="s">
        <v>32</v>
      </c>
      <c r="B357" s="308" t="s">
        <v>33</v>
      </c>
      <c r="C357" s="308" t="s">
        <v>34</v>
      </c>
      <c r="D357" s="308" t="s">
        <v>35</v>
      </c>
      <c r="E357" s="308" t="s">
        <v>36</v>
      </c>
      <c r="F357" s="308" t="s">
        <v>37</v>
      </c>
      <c r="G357" s="746" t="s">
        <v>38</v>
      </c>
      <c r="H357" s="746"/>
      <c r="I357" s="733" t="s">
        <v>39</v>
      </c>
      <c r="J357" s="741"/>
      <c r="K357" s="308" t="s">
        <v>40</v>
      </c>
      <c r="L357" s="746" t="s">
        <v>41</v>
      </c>
      <c r="M357" s="746"/>
      <c r="N357" s="850" t="s">
        <v>42</v>
      </c>
      <c r="O357" s="851"/>
      <c r="P357" s="852"/>
    </row>
    <row r="358" spans="1:16" ht="90.75" customHeight="1" x14ac:dyDescent="0.25">
      <c r="A358" s="159" t="s">
        <v>606</v>
      </c>
      <c r="B358" s="144">
        <v>1</v>
      </c>
      <c r="C358" s="283" t="s">
        <v>975</v>
      </c>
      <c r="D358" s="306" t="s">
        <v>104</v>
      </c>
      <c r="E358" s="306" t="s">
        <v>47</v>
      </c>
      <c r="F358" s="306" t="s">
        <v>105</v>
      </c>
      <c r="G358" s="800" t="s">
        <v>976</v>
      </c>
      <c r="H358" s="800"/>
      <c r="I358" s="801" t="s">
        <v>207</v>
      </c>
      <c r="J358" s="802"/>
      <c r="K358" s="307">
        <v>100</v>
      </c>
      <c r="L358" s="846" t="s">
        <v>450</v>
      </c>
      <c r="M358" s="846"/>
      <c r="N358" s="801" t="s">
        <v>960</v>
      </c>
      <c r="O358" s="870"/>
      <c r="P358" s="802"/>
    </row>
    <row r="359" spans="1:16" ht="33.75" customHeight="1" x14ac:dyDescent="0.25">
      <c r="A359" s="733" t="s">
        <v>51</v>
      </c>
      <c r="B359" s="741"/>
      <c r="C359" s="847" t="s">
        <v>983</v>
      </c>
      <c r="D359" s="848"/>
      <c r="E359" s="848"/>
      <c r="F359" s="848"/>
      <c r="G359" s="848"/>
      <c r="H359" s="848"/>
      <c r="I359" s="848"/>
      <c r="J359" s="848"/>
      <c r="K359" s="848"/>
      <c r="L359" s="848"/>
      <c r="M359" s="848"/>
      <c r="N359" s="848"/>
      <c r="O359" s="848"/>
      <c r="P359" s="849"/>
    </row>
    <row r="360" spans="1:16" ht="15.75" x14ac:dyDescent="0.25">
      <c r="A360" s="718" t="s">
        <v>53</v>
      </c>
      <c r="B360" s="719"/>
      <c r="C360" s="719"/>
      <c r="D360" s="719"/>
      <c r="E360" s="719"/>
      <c r="F360" s="719"/>
      <c r="G360" s="720"/>
      <c r="H360" s="721" t="s">
        <v>54</v>
      </c>
      <c r="I360" s="719"/>
      <c r="J360" s="719"/>
      <c r="K360" s="719"/>
      <c r="L360" s="719"/>
      <c r="M360" s="719"/>
      <c r="N360" s="719"/>
      <c r="O360" s="719"/>
      <c r="P360" s="722"/>
    </row>
    <row r="361" spans="1:16" x14ac:dyDescent="0.25">
      <c r="A361" s="723" t="s">
        <v>978</v>
      </c>
      <c r="B361" s="724"/>
      <c r="C361" s="724"/>
      <c r="D361" s="724"/>
      <c r="E361" s="724"/>
      <c r="F361" s="724"/>
      <c r="G361" s="724"/>
      <c r="H361" s="839" t="s">
        <v>979</v>
      </c>
      <c r="I361" s="840"/>
      <c r="J361" s="840"/>
      <c r="K361" s="840"/>
      <c r="L361" s="840"/>
      <c r="M361" s="840"/>
      <c r="N361" s="840"/>
      <c r="O361" s="840"/>
      <c r="P361" s="841"/>
    </row>
    <row r="362" spans="1:16" x14ac:dyDescent="0.25">
      <c r="A362" s="725"/>
      <c r="B362" s="726"/>
      <c r="C362" s="726"/>
      <c r="D362" s="726"/>
      <c r="E362" s="726"/>
      <c r="F362" s="726"/>
      <c r="G362" s="726"/>
      <c r="H362" s="842"/>
      <c r="I362" s="843"/>
      <c r="J362" s="843"/>
      <c r="K362" s="843"/>
      <c r="L362" s="843"/>
      <c r="M362" s="843"/>
      <c r="N362" s="843"/>
      <c r="O362" s="843"/>
      <c r="P362" s="844"/>
    </row>
    <row r="363" spans="1:16" ht="15.75" x14ac:dyDescent="0.25">
      <c r="A363" s="23"/>
      <c r="B363" s="24"/>
      <c r="C363" s="24"/>
      <c r="D363" s="24"/>
      <c r="E363" s="24"/>
      <c r="F363" s="24"/>
      <c r="G363" s="24"/>
      <c r="H363" s="24"/>
      <c r="I363" s="24"/>
      <c r="J363" s="24"/>
      <c r="K363" s="24"/>
      <c r="L363" s="24"/>
      <c r="M363" s="24"/>
      <c r="N363" s="24"/>
      <c r="O363" s="24"/>
      <c r="P363" s="31"/>
    </row>
    <row r="364" spans="1:16" ht="15.75" x14ac:dyDescent="0.25">
      <c r="A364" s="32"/>
      <c r="B364" s="24"/>
      <c r="C364" s="19"/>
      <c r="D364" s="733" t="s">
        <v>57</v>
      </c>
      <c r="E364" s="734"/>
      <c r="F364" s="734"/>
      <c r="G364" s="734"/>
      <c r="H364" s="734"/>
      <c r="I364" s="734"/>
      <c r="J364" s="734"/>
      <c r="K364" s="734"/>
      <c r="L364" s="734"/>
      <c r="M364" s="734"/>
      <c r="N364" s="734"/>
      <c r="O364" s="734"/>
      <c r="P364" s="735"/>
    </row>
    <row r="365" spans="1:16" ht="15.75" x14ac:dyDescent="0.25">
      <c r="A365" s="23"/>
      <c r="B365" s="24"/>
      <c r="C365" s="24"/>
      <c r="D365" s="308" t="s">
        <v>58</v>
      </c>
      <c r="E365" s="308" t="s">
        <v>59</v>
      </c>
      <c r="F365" s="308" t="s">
        <v>60</v>
      </c>
      <c r="G365" s="308" t="s">
        <v>61</v>
      </c>
      <c r="H365" s="308" t="s">
        <v>62</v>
      </c>
      <c r="I365" s="308" t="s">
        <v>63</v>
      </c>
      <c r="J365" s="308" t="s">
        <v>64</v>
      </c>
      <c r="K365" s="308" t="s">
        <v>65</v>
      </c>
      <c r="L365" s="308" t="s">
        <v>66</v>
      </c>
      <c r="M365" s="308" t="s">
        <v>67</v>
      </c>
      <c r="N365" s="308" t="s">
        <v>68</v>
      </c>
      <c r="O365" s="733" t="s">
        <v>69</v>
      </c>
      <c r="P365" s="735"/>
    </row>
    <row r="366" spans="1:16" ht="15.75" x14ac:dyDescent="0.25">
      <c r="A366" s="709" t="s">
        <v>70</v>
      </c>
      <c r="B366" s="710"/>
      <c r="C366" s="711"/>
      <c r="D366" s="33">
        <v>5</v>
      </c>
      <c r="E366" s="33">
        <v>10</v>
      </c>
      <c r="F366" s="33">
        <v>20</v>
      </c>
      <c r="G366" s="33">
        <v>30</v>
      </c>
      <c r="H366" s="33">
        <v>40</v>
      </c>
      <c r="I366" s="33">
        <v>50</v>
      </c>
      <c r="J366" s="33">
        <v>60</v>
      </c>
      <c r="K366" s="33">
        <v>70</v>
      </c>
      <c r="L366" s="33">
        <v>80</v>
      </c>
      <c r="M366" s="33">
        <v>90</v>
      </c>
      <c r="N366" s="33">
        <v>95</v>
      </c>
      <c r="O366" s="712">
        <v>100</v>
      </c>
      <c r="P366" s="713"/>
    </row>
    <row r="367" spans="1:16" ht="15.75" x14ac:dyDescent="0.25">
      <c r="A367" s="709" t="s">
        <v>71</v>
      </c>
      <c r="B367" s="710"/>
      <c r="C367" s="711"/>
      <c r="D367" s="34"/>
      <c r="E367" s="34"/>
      <c r="F367" s="34"/>
      <c r="G367" s="34"/>
      <c r="H367" s="34"/>
      <c r="I367" s="34"/>
      <c r="J367" s="34"/>
      <c r="K367" s="34"/>
      <c r="L367" s="34"/>
      <c r="M367" s="34"/>
      <c r="N367" s="34"/>
      <c r="O367" s="376"/>
      <c r="P367" s="377"/>
    </row>
    <row r="368" spans="1:16" ht="15.75" x14ac:dyDescent="0.25">
      <c r="A368" s="23"/>
      <c r="B368" s="24"/>
      <c r="C368" s="24"/>
      <c r="D368" s="24"/>
      <c r="E368" s="24"/>
      <c r="F368" s="24"/>
      <c r="G368" s="24"/>
      <c r="H368" s="24"/>
      <c r="I368" s="24"/>
      <c r="J368" s="24"/>
      <c r="K368" s="24"/>
      <c r="L368" s="24"/>
      <c r="M368" s="24"/>
      <c r="N368" s="24"/>
      <c r="O368" s="24"/>
      <c r="P368" s="31"/>
    </row>
    <row r="369" spans="1:16" ht="15.75" hidden="1" x14ac:dyDescent="0.25">
      <c r="A369" s="35" t="s">
        <v>72</v>
      </c>
      <c r="B369" s="35" t="s">
        <v>33</v>
      </c>
      <c r="C369" s="36"/>
      <c r="D369" s="37" t="s">
        <v>58</v>
      </c>
      <c r="E369" s="37" t="s">
        <v>59</v>
      </c>
      <c r="F369" s="37" t="s">
        <v>60</v>
      </c>
      <c r="G369" s="37" t="s">
        <v>61</v>
      </c>
      <c r="H369" s="37" t="s">
        <v>62</v>
      </c>
      <c r="I369" s="37" t="s">
        <v>63</v>
      </c>
      <c r="J369" s="37" t="s">
        <v>64</v>
      </c>
      <c r="K369" s="37" t="s">
        <v>65</v>
      </c>
      <c r="L369" s="37" t="s">
        <v>66</v>
      </c>
      <c r="M369" s="37" t="s">
        <v>67</v>
      </c>
      <c r="N369" s="37" t="s">
        <v>68</v>
      </c>
      <c r="O369" s="716" t="s">
        <v>69</v>
      </c>
      <c r="P369" s="717"/>
    </row>
    <row r="370" spans="1:16" ht="15.75" hidden="1" x14ac:dyDescent="0.25">
      <c r="A370" s="868"/>
      <c r="B370" s="812"/>
      <c r="C370" s="38" t="s">
        <v>70</v>
      </c>
      <c r="D370" s="38"/>
      <c r="E370" s="38"/>
      <c r="F370" s="38"/>
      <c r="G370" s="38"/>
      <c r="H370" s="38"/>
      <c r="I370" s="38"/>
      <c r="J370" s="38"/>
      <c r="K370" s="38"/>
      <c r="L370" s="38"/>
      <c r="M370" s="38"/>
      <c r="N370" s="38"/>
      <c r="O370" s="808"/>
      <c r="P370" s="809"/>
    </row>
    <row r="371" spans="1:16" ht="15.75" hidden="1" x14ac:dyDescent="0.25">
      <c r="A371" s="869"/>
      <c r="B371" s="812"/>
      <c r="C371" s="40" t="s">
        <v>71</v>
      </c>
      <c r="D371" s="40"/>
      <c r="E371" s="40"/>
      <c r="F371" s="41"/>
      <c r="G371" s="41"/>
      <c r="H371" s="41"/>
      <c r="I371" s="41"/>
      <c r="J371" s="41"/>
      <c r="K371" s="41"/>
      <c r="L371" s="41"/>
      <c r="M371" s="41"/>
      <c r="N371" s="40"/>
      <c r="O371" s="814"/>
      <c r="P371" s="815"/>
    </row>
    <row r="372" spans="1:16" ht="15.75" hidden="1" x14ac:dyDescent="0.25">
      <c r="A372" s="868"/>
      <c r="B372" s="812"/>
      <c r="C372" s="38" t="s">
        <v>70</v>
      </c>
      <c r="D372" s="38"/>
      <c r="E372" s="38"/>
      <c r="F372" s="38"/>
      <c r="G372" s="38"/>
      <c r="H372" s="38"/>
      <c r="I372" s="38"/>
      <c r="J372" s="38"/>
      <c r="K372" s="38"/>
      <c r="L372" s="38"/>
      <c r="M372" s="38"/>
      <c r="N372" s="38"/>
      <c r="O372" s="808"/>
      <c r="P372" s="809"/>
    </row>
    <row r="373" spans="1:16" ht="15.75" hidden="1" x14ac:dyDescent="0.25">
      <c r="A373" s="869"/>
      <c r="B373" s="812"/>
      <c r="C373" s="40" t="s">
        <v>71</v>
      </c>
      <c r="D373" s="40"/>
      <c r="E373" s="40"/>
      <c r="F373" s="41"/>
      <c r="G373" s="41"/>
      <c r="H373" s="41"/>
      <c r="I373" s="41"/>
      <c r="J373" s="41"/>
      <c r="K373" s="41"/>
      <c r="L373" s="41"/>
      <c r="M373" s="41"/>
      <c r="N373" s="40"/>
      <c r="O373" s="814"/>
      <c r="P373" s="815"/>
    </row>
    <row r="374" spans="1:16" ht="15.75" hidden="1" x14ac:dyDescent="0.25">
      <c r="A374" s="868"/>
      <c r="B374" s="812"/>
      <c r="C374" s="38" t="s">
        <v>70</v>
      </c>
      <c r="D374" s="38"/>
      <c r="E374" s="38"/>
      <c r="F374" s="38"/>
      <c r="G374" s="38"/>
      <c r="H374" s="38"/>
      <c r="I374" s="38"/>
      <c r="J374" s="38"/>
      <c r="K374" s="38"/>
      <c r="L374" s="38"/>
      <c r="M374" s="38"/>
      <c r="N374" s="38"/>
      <c r="O374" s="808"/>
      <c r="P374" s="809"/>
    </row>
    <row r="375" spans="1:16" ht="15.75" hidden="1" x14ac:dyDescent="0.25">
      <c r="A375" s="869"/>
      <c r="B375" s="812"/>
      <c r="C375" s="40" t="s">
        <v>71</v>
      </c>
      <c r="D375" s="40"/>
      <c r="E375" s="40"/>
      <c r="F375" s="41"/>
      <c r="G375" s="41"/>
      <c r="H375" s="41"/>
      <c r="I375" s="41"/>
      <c r="J375" s="41"/>
      <c r="K375" s="41"/>
      <c r="L375" s="41"/>
      <c r="M375" s="41"/>
      <c r="N375" s="40"/>
      <c r="O375" s="814"/>
      <c r="P375" s="815"/>
    </row>
    <row r="376" spans="1:16" ht="15.75" hidden="1" x14ac:dyDescent="0.25">
      <c r="A376" s="868"/>
      <c r="B376" s="812"/>
      <c r="C376" s="38" t="s">
        <v>70</v>
      </c>
      <c r="D376" s="38"/>
      <c r="E376" s="38"/>
      <c r="F376" s="38"/>
      <c r="G376" s="38"/>
      <c r="H376" s="38"/>
      <c r="I376" s="38"/>
      <c r="J376" s="38"/>
      <c r="K376" s="38"/>
      <c r="L376" s="38"/>
      <c r="M376" s="38"/>
      <c r="N376" s="38"/>
      <c r="O376" s="808"/>
      <c r="P376" s="809"/>
    </row>
    <row r="377" spans="1:16" ht="15.75" hidden="1" x14ac:dyDescent="0.25">
      <c r="A377" s="869"/>
      <c r="B377" s="812"/>
      <c r="C377" s="40" t="s">
        <v>71</v>
      </c>
      <c r="D377" s="40"/>
      <c r="E377" s="40"/>
      <c r="F377" s="41"/>
      <c r="G377" s="41"/>
      <c r="H377" s="41"/>
      <c r="I377" s="41"/>
      <c r="J377" s="41"/>
      <c r="K377" s="41"/>
      <c r="L377" s="41"/>
      <c r="M377" s="41"/>
      <c r="N377" s="40"/>
      <c r="O377" s="814"/>
      <c r="P377" s="815"/>
    </row>
    <row r="378" spans="1:16" ht="15.75" hidden="1" x14ac:dyDescent="0.25">
      <c r="A378" s="868"/>
      <c r="B378" s="812"/>
      <c r="C378" s="38" t="s">
        <v>70</v>
      </c>
      <c r="D378" s="38"/>
      <c r="E378" s="38"/>
      <c r="F378" s="38"/>
      <c r="G378" s="38"/>
      <c r="H378" s="38"/>
      <c r="I378" s="38"/>
      <c r="J378" s="38"/>
      <c r="K378" s="38"/>
      <c r="L378" s="38"/>
      <c r="M378" s="38"/>
      <c r="N378" s="38"/>
      <c r="O378" s="808"/>
      <c r="P378" s="809"/>
    </row>
    <row r="379" spans="1:16" ht="15.75" hidden="1" x14ac:dyDescent="0.25">
      <c r="A379" s="869"/>
      <c r="B379" s="812"/>
      <c r="C379" s="40" t="s">
        <v>71</v>
      </c>
      <c r="D379" s="40"/>
      <c r="E379" s="40"/>
      <c r="F379" s="41"/>
      <c r="G379" s="41"/>
      <c r="H379" s="41"/>
      <c r="I379" s="41"/>
      <c r="J379" s="41"/>
      <c r="K379" s="41"/>
      <c r="L379" s="41"/>
      <c r="M379" s="41"/>
      <c r="N379" s="40"/>
      <c r="O379" s="814"/>
      <c r="P379" s="815"/>
    </row>
    <row r="380" spans="1:16" ht="15.75" hidden="1" x14ac:dyDescent="0.25">
      <c r="A380" s="868"/>
      <c r="B380" s="812"/>
      <c r="C380" s="38" t="s">
        <v>70</v>
      </c>
      <c r="D380" s="38"/>
      <c r="E380" s="38"/>
      <c r="F380" s="38"/>
      <c r="G380" s="38"/>
      <c r="H380" s="38"/>
      <c r="I380" s="38"/>
      <c r="J380" s="38"/>
      <c r="K380" s="38"/>
      <c r="L380" s="38"/>
      <c r="M380" s="38"/>
      <c r="N380" s="38"/>
      <c r="O380" s="808"/>
      <c r="P380" s="809"/>
    </row>
    <row r="381" spans="1:16" ht="15.75" hidden="1" x14ac:dyDescent="0.25">
      <c r="A381" s="869"/>
      <c r="B381" s="812"/>
      <c r="C381" s="40" t="s">
        <v>71</v>
      </c>
      <c r="D381" s="40"/>
      <c r="E381" s="40"/>
      <c r="F381" s="41"/>
      <c r="G381" s="41"/>
      <c r="H381" s="41"/>
      <c r="I381" s="41"/>
      <c r="J381" s="41"/>
      <c r="K381" s="41"/>
      <c r="L381" s="41"/>
      <c r="M381" s="41"/>
      <c r="N381" s="40"/>
      <c r="O381" s="814"/>
      <c r="P381" s="815"/>
    </row>
    <row r="382" spans="1:16" ht="15.75" hidden="1" x14ac:dyDescent="0.25">
      <c r="A382" s="868"/>
      <c r="B382" s="701"/>
      <c r="C382" s="38" t="s">
        <v>70</v>
      </c>
      <c r="D382" s="38"/>
      <c r="E382" s="38"/>
      <c r="F382" s="38"/>
      <c r="G382" s="38"/>
      <c r="H382" s="38"/>
      <c r="I382" s="38"/>
      <c r="J382" s="38"/>
      <c r="K382" s="38"/>
      <c r="L382" s="38"/>
      <c r="M382" s="38"/>
      <c r="N382" s="38"/>
      <c r="O382" s="808"/>
      <c r="P382" s="809"/>
    </row>
    <row r="383" spans="1:16" ht="15.75" hidden="1" x14ac:dyDescent="0.25">
      <c r="A383" s="869"/>
      <c r="B383" s="702"/>
      <c r="C383" s="40" t="s">
        <v>71</v>
      </c>
      <c r="D383" s="40"/>
      <c r="E383" s="40"/>
      <c r="F383" s="41"/>
      <c r="G383" s="41"/>
      <c r="H383" s="41"/>
      <c r="I383" s="41"/>
      <c r="J383" s="41"/>
      <c r="K383" s="41"/>
      <c r="L383" s="41"/>
      <c r="M383" s="41"/>
      <c r="N383" s="40"/>
      <c r="O383" s="814"/>
      <c r="P383" s="815"/>
    </row>
    <row r="384" spans="1:16" ht="15.75" hidden="1" x14ac:dyDescent="0.25">
      <c r="A384" s="868"/>
      <c r="B384" s="812"/>
      <c r="C384" s="38" t="s">
        <v>70</v>
      </c>
      <c r="D384" s="38"/>
      <c r="E384" s="38"/>
      <c r="F384" s="38"/>
      <c r="G384" s="38"/>
      <c r="H384" s="38"/>
      <c r="I384" s="38"/>
      <c r="J384" s="38"/>
      <c r="K384" s="38"/>
      <c r="L384" s="38"/>
      <c r="M384" s="38"/>
      <c r="N384" s="38"/>
      <c r="O384" s="808"/>
      <c r="P384" s="809"/>
    </row>
    <row r="385" spans="1:16" ht="15.75" hidden="1" x14ac:dyDescent="0.25">
      <c r="A385" s="869"/>
      <c r="B385" s="812"/>
      <c r="C385" s="40" t="s">
        <v>71</v>
      </c>
      <c r="D385" s="40"/>
      <c r="E385" s="40"/>
      <c r="F385" s="41"/>
      <c r="G385" s="41"/>
      <c r="H385" s="41"/>
      <c r="I385" s="41"/>
      <c r="J385" s="41"/>
      <c r="K385" s="41"/>
      <c r="L385" s="41"/>
      <c r="M385" s="41"/>
      <c r="N385" s="40"/>
      <c r="O385" s="814"/>
      <c r="P385" s="815"/>
    </row>
    <row r="386" spans="1:16" ht="15.75" hidden="1" x14ac:dyDescent="0.25">
      <c r="A386" s="699"/>
      <c r="B386" s="812"/>
      <c r="C386" s="38" t="s">
        <v>70</v>
      </c>
      <c r="D386" s="38"/>
      <c r="E386" s="38"/>
      <c r="F386" s="38"/>
      <c r="G386" s="38"/>
      <c r="H386" s="38"/>
      <c r="I386" s="38"/>
      <c r="J386" s="38"/>
      <c r="K386" s="38"/>
      <c r="L386" s="38"/>
      <c r="M386" s="38"/>
      <c r="N386" s="38"/>
      <c r="O386" s="808"/>
      <c r="P386" s="809"/>
    </row>
    <row r="387" spans="1:16" ht="15.75" hidden="1" x14ac:dyDescent="0.25">
      <c r="A387" s="700"/>
      <c r="B387" s="812"/>
      <c r="C387" s="40" t="s">
        <v>71</v>
      </c>
      <c r="D387" s="40"/>
      <c r="E387" s="40"/>
      <c r="F387" s="41"/>
      <c r="G387" s="41"/>
      <c r="H387" s="41"/>
      <c r="I387" s="41"/>
      <c r="J387" s="41"/>
      <c r="K387" s="41"/>
      <c r="L387" s="41"/>
      <c r="M387" s="41"/>
      <c r="N387" s="40"/>
      <c r="O387" s="814"/>
      <c r="P387" s="815"/>
    </row>
    <row r="388" spans="1:16" ht="15.75" hidden="1" x14ac:dyDescent="0.25">
      <c r="A388" s="699"/>
      <c r="B388" s="701"/>
      <c r="C388" s="38" t="s">
        <v>70</v>
      </c>
      <c r="D388" s="38"/>
      <c r="E388" s="38"/>
      <c r="F388" s="38"/>
      <c r="G388" s="38"/>
      <c r="H388" s="38"/>
      <c r="I388" s="38"/>
      <c r="J388" s="38"/>
      <c r="K388" s="38"/>
      <c r="L388" s="38"/>
      <c r="M388" s="38"/>
      <c r="N388" s="38"/>
      <c r="O388" s="808"/>
      <c r="P388" s="809"/>
    </row>
    <row r="389" spans="1:16" ht="15.75" hidden="1" x14ac:dyDescent="0.25">
      <c r="A389" s="700"/>
      <c r="B389" s="702"/>
      <c r="C389" s="40" t="s">
        <v>71</v>
      </c>
      <c r="D389" s="40"/>
      <c r="E389" s="40"/>
      <c r="F389" s="41"/>
      <c r="G389" s="41"/>
      <c r="H389" s="41"/>
      <c r="I389" s="41"/>
      <c r="J389" s="41"/>
      <c r="K389" s="41"/>
      <c r="L389" s="41"/>
      <c r="M389" s="41"/>
      <c r="N389" s="40"/>
      <c r="O389" s="814"/>
      <c r="P389" s="815"/>
    </row>
    <row r="390" spans="1:16" ht="15.75" thickBot="1" x14ac:dyDescent="0.3">
      <c r="A390" s="44"/>
      <c r="B390" s="21"/>
      <c r="C390" s="21"/>
      <c r="D390" s="21"/>
      <c r="E390" s="21"/>
      <c r="F390" s="21"/>
      <c r="G390" s="21"/>
      <c r="H390" s="21"/>
      <c r="I390" s="21"/>
      <c r="J390" s="21"/>
      <c r="K390" s="21"/>
      <c r="L390" s="21"/>
      <c r="M390" s="21"/>
      <c r="N390" s="21"/>
      <c r="O390" s="21"/>
      <c r="P390" s="45"/>
    </row>
    <row r="391" spans="1:16" ht="15.75" x14ac:dyDescent="0.25">
      <c r="A391" s="688" t="s">
        <v>82</v>
      </c>
      <c r="B391" s="689"/>
      <c r="C391" s="689"/>
      <c r="D391" s="689"/>
      <c r="E391" s="689"/>
      <c r="F391" s="689"/>
      <c r="G391" s="689"/>
      <c r="H391" s="689"/>
      <c r="I391" s="689"/>
      <c r="J391" s="689"/>
      <c r="K391" s="689"/>
      <c r="L391" s="689"/>
      <c r="M391" s="689"/>
      <c r="N391" s="689"/>
      <c r="O391" s="689"/>
      <c r="P391" s="690"/>
    </row>
    <row r="392" spans="1:16" ht="15.75" x14ac:dyDescent="0.25">
      <c r="A392" s="46" t="s">
        <v>83</v>
      </c>
      <c r="B392" s="682"/>
      <c r="C392" s="683"/>
      <c r="D392" s="683"/>
      <c r="E392" s="683"/>
      <c r="F392" s="683"/>
      <c r="G392" s="683"/>
      <c r="H392" s="683"/>
      <c r="I392" s="683"/>
      <c r="J392" s="683"/>
      <c r="K392" s="683"/>
      <c r="L392" s="683"/>
      <c r="M392" s="683"/>
      <c r="N392" s="683"/>
      <c r="O392" s="683"/>
      <c r="P392" s="684"/>
    </row>
    <row r="393" spans="1:16" ht="15.75" x14ac:dyDescent="0.25">
      <c r="A393" s="46" t="s">
        <v>84</v>
      </c>
      <c r="B393" s="682"/>
      <c r="C393" s="683"/>
      <c r="D393" s="683"/>
      <c r="E393" s="683"/>
      <c r="F393" s="683"/>
      <c r="G393" s="683"/>
      <c r="H393" s="683"/>
      <c r="I393" s="683"/>
      <c r="J393" s="683"/>
      <c r="K393" s="683"/>
      <c r="L393" s="683"/>
      <c r="M393" s="683"/>
      <c r="N393" s="683"/>
      <c r="O393" s="683"/>
      <c r="P393" s="684"/>
    </row>
    <row r="394" spans="1:16" ht="15.75" x14ac:dyDescent="0.25">
      <c r="A394" s="46" t="s">
        <v>85</v>
      </c>
      <c r="B394" s="682"/>
      <c r="C394" s="683"/>
      <c r="D394" s="683"/>
      <c r="E394" s="683"/>
      <c r="F394" s="683"/>
      <c r="G394" s="683"/>
      <c r="H394" s="683"/>
      <c r="I394" s="683"/>
      <c r="J394" s="683"/>
      <c r="K394" s="683"/>
      <c r="L394" s="683"/>
      <c r="M394" s="683"/>
      <c r="N394" s="683"/>
      <c r="O394" s="683"/>
      <c r="P394" s="684"/>
    </row>
    <row r="395" spans="1:16" ht="15.75" x14ac:dyDescent="0.25">
      <c r="A395" s="46" t="s">
        <v>86</v>
      </c>
      <c r="B395" s="682"/>
      <c r="C395" s="683"/>
      <c r="D395" s="683"/>
      <c r="E395" s="683"/>
      <c r="F395" s="683"/>
      <c r="G395" s="683"/>
      <c r="H395" s="683"/>
      <c r="I395" s="683"/>
      <c r="J395" s="683"/>
      <c r="K395" s="683"/>
      <c r="L395" s="683"/>
      <c r="M395" s="683"/>
      <c r="N395" s="683"/>
      <c r="O395" s="683"/>
      <c r="P395" s="684"/>
    </row>
    <row r="396" spans="1:16" ht="15.75" x14ac:dyDescent="0.25">
      <c r="A396" s="46" t="s">
        <v>87</v>
      </c>
      <c r="B396" s="682"/>
      <c r="C396" s="683"/>
      <c r="D396" s="683"/>
      <c r="E396" s="683"/>
      <c r="F396" s="683"/>
      <c r="G396" s="683"/>
      <c r="H396" s="683"/>
      <c r="I396" s="683"/>
      <c r="J396" s="683"/>
      <c r="K396" s="683"/>
      <c r="L396" s="683"/>
      <c r="M396" s="683"/>
      <c r="N396" s="683"/>
      <c r="O396" s="683"/>
      <c r="P396" s="684"/>
    </row>
    <row r="397" spans="1:16" ht="15.75" x14ac:dyDescent="0.25">
      <c r="A397" s="46" t="s">
        <v>88</v>
      </c>
      <c r="B397" s="682"/>
      <c r="C397" s="683"/>
      <c r="D397" s="683"/>
      <c r="E397" s="683"/>
      <c r="F397" s="683"/>
      <c r="G397" s="683"/>
      <c r="H397" s="683"/>
      <c r="I397" s="683"/>
      <c r="J397" s="683"/>
      <c r="K397" s="683"/>
      <c r="L397" s="683"/>
      <c r="M397" s="683"/>
      <c r="N397" s="683"/>
      <c r="O397" s="683"/>
      <c r="P397" s="684"/>
    </row>
    <row r="398" spans="1:16" ht="15.75" x14ac:dyDescent="0.25">
      <c r="A398" s="46" t="s">
        <v>89</v>
      </c>
      <c r="B398" s="682"/>
      <c r="C398" s="683"/>
      <c r="D398" s="683"/>
      <c r="E398" s="683"/>
      <c r="F398" s="683"/>
      <c r="G398" s="683"/>
      <c r="H398" s="683"/>
      <c r="I398" s="683"/>
      <c r="J398" s="683"/>
      <c r="K398" s="683"/>
      <c r="L398" s="683"/>
      <c r="M398" s="683"/>
      <c r="N398" s="683"/>
      <c r="O398" s="683"/>
      <c r="P398" s="684"/>
    </row>
    <row r="399" spans="1:16" ht="15.75" x14ac:dyDescent="0.25">
      <c r="A399" s="46" t="s">
        <v>90</v>
      </c>
      <c r="B399" s="682"/>
      <c r="C399" s="683"/>
      <c r="D399" s="683"/>
      <c r="E399" s="683"/>
      <c r="F399" s="683"/>
      <c r="G399" s="683"/>
      <c r="H399" s="683"/>
      <c r="I399" s="683"/>
      <c r="J399" s="683"/>
      <c r="K399" s="683"/>
      <c r="L399" s="683"/>
      <c r="M399" s="683"/>
      <c r="N399" s="683"/>
      <c r="O399" s="683"/>
      <c r="P399" s="684"/>
    </row>
    <row r="400" spans="1:16" ht="15.75" x14ac:dyDescent="0.25">
      <c r="A400" s="46" t="s">
        <v>91</v>
      </c>
      <c r="B400" s="682"/>
      <c r="C400" s="683"/>
      <c r="D400" s="683"/>
      <c r="E400" s="683"/>
      <c r="F400" s="683"/>
      <c r="G400" s="683"/>
      <c r="H400" s="683"/>
      <c r="I400" s="683"/>
      <c r="J400" s="683"/>
      <c r="K400" s="683"/>
      <c r="L400" s="683"/>
      <c r="M400" s="683"/>
      <c r="N400" s="683"/>
      <c r="O400" s="683"/>
      <c r="P400" s="684"/>
    </row>
    <row r="401" spans="1:16" ht="16.5" thickBot="1" x14ac:dyDescent="0.3">
      <c r="A401" s="47" t="s">
        <v>92</v>
      </c>
      <c r="B401" s="685"/>
      <c r="C401" s="686"/>
      <c r="D401" s="686"/>
      <c r="E401" s="686"/>
      <c r="F401" s="686"/>
      <c r="G401" s="686"/>
      <c r="H401" s="686"/>
      <c r="I401" s="686"/>
      <c r="J401" s="686"/>
      <c r="K401" s="686"/>
      <c r="L401" s="686"/>
      <c r="M401" s="686"/>
      <c r="N401" s="686"/>
      <c r="O401" s="686"/>
      <c r="P401" s="687"/>
    </row>
    <row r="405" spans="1:16" ht="15.75" x14ac:dyDescent="0.25">
      <c r="A405" s="11" t="s">
        <v>275</v>
      </c>
      <c r="B405" s="758" t="s">
        <v>984</v>
      </c>
      <c r="C405" s="773"/>
      <c r="D405" s="773"/>
      <c r="E405" s="773"/>
      <c r="F405" s="773"/>
      <c r="G405" s="773"/>
      <c r="H405" s="773"/>
      <c r="I405" s="773"/>
      <c r="J405" s="773"/>
      <c r="K405" s="773"/>
      <c r="L405" s="774" t="s">
        <v>14</v>
      </c>
      <c r="M405" s="774"/>
      <c r="N405" s="774"/>
      <c r="O405" s="774"/>
      <c r="P405" s="12">
        <v>0.3</v>
      </c>
    </row>
    <row r="407" spans="1:16" ht="15.75" x14ac:dyDescent="0.25">
      <c r="A407" s="13" t="s">
        <v>15</v>
      </c>
      <c r="B407" s="755" t="s">
        <v>888</v>
      </c>
      <c r="C407" s="756"/>
      <c r="D407" s="756"/>
      <c r="E407" s="756"/>
      <c r="F407" s="757"/>
      <c r="G407" s="14" t="s">
        <v>17</v>
      </c>
      <c r="H407" s="790">
        <v>5000000000</v>
      </c>
      <c r="I407" s="756"/>
      <c r="J407" s="756"/>
      <c r="K407" s="756"/>
      <c r="L407" s="756"/>
      <c r="M407" s="756"/>
      <c r="N407" s="756"/>
      <c r="O407" s="756"/>
      <c r="P407" s="757"/>
    </row>
    <row r="408" spans="1:16" ht="15.75" x14ac:dyDescent="0.25">
      <c r="A408" s="13" t="s">
        <v>15</v>
      </c>
      <c r="B408" s="755"/>
      <c r="C408" s="756"/>
      <c r="D408" s="756"/>
      <c r="E408" s="756"/>
      <c r="F408" s="757"/>
      <c r="G408" s="14" t="s">
        <v>17</v>
      </c>
      <c r="H408" s="755"/>
      <c r="I408" s="756"/>
      <c r="J408" s="756"/>
      <c r="K408" s="756"/>
      <c r="L408" s="756"/>
      <c r="M408" s="756"/>
      <c r="N408" s="756"/>
      <c r="O408" s="756"/>
      <c r="P408" s="757"/>
    </row>
    <row r="409" spans="1:16" ht="15.75" x14ac:dyDescent="0.25">
      <c r="A409" s="15"/>
      <c r="B409" s="318"/>
      <c r="C409" s="318"/>
      <c r="D409" s="17"/>
      <c r="E409" s="17"/>
      <c r="F409" s="17"/>
      <c r="G409" s="17"/>
      <c r="H409" s="17"/>
      <c r="I409" s="17"/>
      <c r="J409" s="17"/>
      <c r="K409" s="17"/>
      <c r="L409" s="18"/>
      <c r="M409" s="18"/>
      <c r="N409" s="18"/>
      <c r="O409" s="18"/>
      <c r="P409" s="19"/>
    </row>
    <row r="410" spans="1:16" ht="15.75" x14ac:dyDescent="0.25">
      <c r="A410" s="11" t="s">
        <v>20</v>
      </c>
      <c r="B410" s="758" t="s">
        <v>985</v>
      </c>
      <c r="C410" s="758"/>
      <c r="D410" s="758"/>
      <c r="E410" s="758"/>
      <c r="F410" s="758"/>
      <c r="G410" s="758"/>
      <c r="H410" s="758"/>
      <c r="I410" s="758"/>
      <c r="J410" s="758"/>
      <c r="K410" s="758"/>
      <c r="L410" s="758"/>
      <c r="M410" s="758"/>
      <c r="N410" s="758"/>
      <c r="O410" s="758"/>
      <c r="P410" s="758"/>
    </row>
    <row r="412" spans="1:16" ht="15.75" x14ac:dyDescent="0.25">
      <c r="A412" s="20" t="s">
        <v>22</v>
      </c>
      <c r="B412" s="21"/>
      <c r="C412" s="21"/>
      <c r="D412" s="21"/>
      <c r="E412" s="21"/>
      <c r="F412" s="21"/>
      <c r="G412" s="21"/>
      <c r="H412" s="21"/>
      <c r="I412" s="21"/>
      <c r="J412" s="21"/>
      <c r="K412" s="21"/>
      <c r="L412" s="21"/>
      <c r="M412" s="21"/>
      <c r="N412" s="21"/>
      <c r="O412" s="21"/>
    </row>
    <row r="413" spans="1:16" ht="15.75" x14ac:dyDescent="0.25">
      <c r="A413" s="20"/>
      <c r="B413" s="21"/>
      <c r="C413" s="21"/>
      <c r="D413" s="21"/>
      <c r="E413" s="21"/>
      <c r="F413" s="21"/>
      <c r="G413" s="21"/>
      <c r="H413" s="21"/>
      <c r="I413" s="21"/>
      <c r="J413" s="21"/>
      <c r="K413" s="21"/>
      <c r="L413" s="21"/>
      <c r="M413" s="21"/>
      <c r="N413" s="21"/>
      <c r="O413" s="21"/>
    </row>
    <row r="414" spans="1:16" x14ac:dyDescent="0.25">
      <c r="A414" s="759" t="s">
        <v>23</v>
      </c>
      <c r="B414" s="760"/>
      <c r="C414" s="760"/>
      <c r="D414" s="760"/>
      <c r="E414" s="761"/>
      <c r="F414" s="768" t="s">
        <v>24</v>
      </c>
      <c r="G414" s="768"/>
      <c r="H414" s="768"/>
      <c r="I414" s="768"/>
      <c r="J414" s="768" t="s">
        <v>25</v>
      </c>
      <c r="K414" s="769" t="s">
        <v>26</v>
      </c>
      <c r="L414" s="761"/>
      <c r="M414" s="768" t="s">
        <v>27</v>
      </c>
      <c r="N414" s="768"/>
      <c r="O414" s="768"/>
      <c r="P414" s="772" t="s">
        <v>25</v>
      </c>
    </row>
    <row r="415" spans="1:16" x14ac:dyDescent="0.25">
      <c r="A415" s="762"/>
      <c r="B415" s="763"/>
      <c r="C415" s="763"/>
      <c r="D415" s="763"/>
      <c r="E415" s="764"/>
      <c r="F415" s="768"/>
      <c r="G415" s="768"/>
      <c r="H415" s="768"/>
      <c r="I415" s="768"/>
      <c r="J415" s="768"/>
      <c r="K415" s="770"/>
      <c r="L415" s="764"/>
      <c r="M415" s="768"/>
      <c r="N415" s="768"/>
      <c r="O415" s="768"/>
      <c r="P415" s="772"/>
    </row>
    <row r="416" spans="1:16" x14ac:dyDescent="0.25">
      <c r="A416" s="762"/>
      <c r="B416" s="763"/>
      <c r="C416" s="763"/>
      <c r="D416" s="763"/>
      <c r="E416" s="764"/>
      <c r="F416" s="745" t="s">
        <v>960</v>
      </c>
      <c r="G416" s="745"/>
      <c r="H416" s="745"/>
      <c r="I416" s="745"/>
      <c r="J416" s="304">
        <v>30</v>
      </c>
      <c r="K416" s="770"/>
      <c r="L416" s="764"/>
      <c r="M416" s="745" t="s">
        <v>961</v>
      </c>
      <c r="N416" s="745"/>
      <c r="O416" s="745"/>
      <c r="P416" s="304">
        <v>35</v>
      </c>
    </row>
    <row r="417" spans="1:16" x14ac:dyDescent="0.25">
      <c r="A417" s="762"/>
      <c r="B417" s="763"/>
      <c r="C417" s="763"/>
      <c r="D417" s="763"/>
      <c r="E417" s="764"/>
      <c r="F417" s="745" t="s">
        <v>962</v>
      </c>
      <c r="G417" s="745"/>
      <c r="H417" s="745"/>
      <c r="I417" s="745"/>
      <c r="J417" s="304">
        <v>30</v>
      </c>
      <c r="K417" s="770"/>
      <c r="L417" s="764"/>
      <c r="M417" s="745" t="s">
        <v>963</v>
      </c>
      <c r="N417" s="745"/>
      <c r="O417" s="745"/>
      <c r="P417" s="304">
        <v>35</v>
      </c>
    </row>
    <row r="418" spans="1:16" x14ac:dyDescent="0.25">
      <c r="A418" s="762"/>
      <c r="B418" s="763"/>
      <c r="C418" s="763"/>
      <c r="D418" s="763"/>
      <c r="E418" s="764"/>
      <c r="F418" s="745" t="s">
        <v>966</v>
      </c>
      <c r="G418" s="745"/>
      <c r="H418" s="745"/>
      <c r="I418" s="745"/>
      <c r="J418" s="304">
        <v>30</v>
      </c>
      <c r="K418" s="770"/>
      <c r="L418" s="764"/>
      <c r="M418" s="745" t="s">
        <v>965</v>
      </c>
      <c r="N418" s="745"/>
      <c r="O418" s="745"/>
      <c r="P418" s="304">
        <v>35</v>
      </c>
    </row>
    <row r="419" spans="1:16" x14ac:dyDescent="0.25">
      <c r="A419" s="762"/>
      <c r="B419" s="763"/>
      <c r="C419" s="763"/>
      <c r="D419" s="763"/>
      <c r="E419" s="764"/>
      <c r="F419" s="745" t="s">
        <v>970</v>
      </c>
      <c r="G419" s="745"/>
      <c r="H419" s="745"/>
      <c r="I419" s="745"/>
      <c r="J419" s="304">
        <v>30</v>
      </c>
      <c r="K419" s="770"/>
      <c r="L419" s="764"/>
      <c r="M419" s="745" t="s">
        <v>967</v>
      </c>
      <c r="N419" s="745"/>
      <c r="O419" s="745"/>
      <c r="P419" s="304">
        <v>35</v>
      </c>
    </row>
    <row r="420" spans="1:16" x14ac:dyDescent="0.25">
      <c r="A420" s="762"/>
      <c r="B420" s="763"/>
      <c r="C420" s="763"/>
      <c r="D420" s="763"/>
      <c r="E420" s="764"/>
      <c r="F420" s="745" t="s">
        <v>972</v>
      </c>
      <c r="G420" s="745"/>
      <c r="H420" s="745"/>
      <c r="I420" s="745"/>
      <c r="J420" s="304">
        <v>30</v>
      </c>
      <c r="K420" s="770"/>
      <c r="L420" s="764"/>
      <c r="M420" s="745" t="s">
        <v>969</v>
      </c>
      <c r="N420" s="745"/>
      <c r="O420" s="745"/>
      <c r="P420" s="304">
        <v>35</v>
      </c>
    </row>
    <row r="421" spans="1:16" x14ac:dyDescent="0.25">
      <c r="A421" s="762"/>
      <c r="B421" s="763"/>
      <c r="C421" s="763"/>
      <c r="D421" s="763"/>
      <c r="E421" s="764"/>
      <c r="F421" s="745"/>
      <c r="G421" s="745"/>
      <c r="H421" s="745"/>
      <c r="I421" s="745"/>
      <c r="J421" s="304"/>
      <c r="K421" s="770"/>
      <c r="L421" s="764"/>
      <c r="M421" s="853" t="s">
        <v>971</v>
      </c>
      <c r="N421" s="854"/>
      <c r="O421" s="855"/>
      <c r="P421" s="304">
        <v>35</v>
      </c>
    </row>
    <row r="422" spans="1:16" x14ac:dyDescent="0.25">
      <c r="A422" s="762"/>
      <c r="B422" s="763"/>
      <c r="C422" s="763"/>
      <c r="D422" s="763"/>
      <c r="E422" s="764"/>
      <c r="F422" s="745"/>
      <c r="G422" s="745"/>
      <c r="H422" s="745"/>
      <c r="I422" s="745"/>
      <c r="J422" s="304"/>
      <c r="K422" s="770"/>
      <c r="L422" s="764"/>
      <c r="M422" s="853" t="s">
        <v>973</v>
      </c>
      <c r="N422" s="854"/>
      <c r="O422" s="855"/>
      <c r="P422" s="304">
        <v>35</v>
      </c>
    </row>
    <row r="423" spans="1:16" x14ac:dyDescent="0.25">
      <c r="A423" s="765"/>
      <c r="B423" s="766"/>
      <c r="C423" s="766"/>
      <c r="D423" s="766"/>
      <c r="E423" s="767"/>
      <c r="F423" s="745"/>
      <c r="G423" s="745"/>
      <c r="H423" s="745"/>
      <c r="I423" s="745"/>
      <c r="J423" s="314"/>
      <c r="K423" s="771"/>
      <c r="L423" s="767"/>
      <c r="M423" s="853" t="s">
        <v>974</v>
      </c>
      <c r="N423" s="854"/>
      <c r="O423" s="855"/>
      <c r="P423" s="304">
        <v>35</v>
      </c>
    </row>
    <row r="424" spans="1:16" ht="15.75" x14ac:dyDescent="0.25">
      <c r="A424" s="23"/>
      <c r="B424" s="24"/>
      <c r="C424" s="18"/>
      <c r="D424" s="18"/>
      <c r="E424" s="18"/>
      <c r="F424" s="18"/>
      <c r="G424" s="18"/>
      <c r="H424" s="18"/>
      <c r="I424" s="18"/>
      <c r="J424" s="18"/>
      <c r="K424" s="18"/>
      <c r="L424" s="18"/>
      <c r="M424" s="18"/>
      <c r="N424" s="18"/>
      <c r="O424" s="18"/>
    </row>
    <row r="425" spans="1:16" ht="51" customHeight="1" x14ac:dyDescent="0.25">
      <c r="A425" s="25" t="s">
        <v>32</v>
      </c>
      <c r="B425" s="308" t="s">
        <v>33</v>
      </c>
      <c r="C425" s="308" t="s">
        <v>34</v>
      </c>
      <c r="D425" s="308" t="s">
        <v>35</v>
      </c>
      <c r="E425" s="308" t="s">
        <v>36</v>
      </c>
      <c r="F425" s="308" t="s">
        <v>37</v>
      </c>
      <c r="G425" s="746" t="s">
        <v>38</v>
      </c>
      <c r="H425" s="746"/>
      <c r="I425" s="733" t="s">
        <v>39</v>
      </c>
      <c r="J425" s="741"/>
      <c r="K425" s="308" t="s">
        <v>40</v>
      </c>
      <c r="L425" s="746" t="s">
        <v>41</v>
      </c>
      <c r="M425" s="746"/>
      <c r="N425" s="850" t="s">
        <v>42</v>
      </c>
      <c r="O425" s="851"/>
      <c r="P425" s="852"/>
    </row>
    <row r="426" spans="1:16" ht="57" x14ac:dyDescent="0.25">
      <c r="A426" s="159" t="s">
        <v>606</v>
      </c>
      <c r="B426" s="144">
        <v>1</v>
      </c>
      <c r="C426" s="283" t="s">
        <v>975</v>
      </c>
      <c r="D426" s="306" t="s">
        <v>104</v>
      </c>
      <c r="E426" s="306" t="s">
        <v>47</v>
      </c>
      <c r="F426" s="306" t="s">
        <v>105</v>
      </c>
      <c r="G426" s="800" t="s">
        <v>976</v>
      </c>
      <c r="H426" s="800"/>
      <c r="I426" s="801" t="s">
        <v>207</v>
      </c>
      <c r="J426" s="802"/>
      <c r="K426" s="307">
        <v>100</v>
      </c>
      <c r="L426" s="846" t="s">
        <v>450</v>
      </c>
      <c r="M426" s="846"/>
      <c r="N426" s="801" t="s">
        <v>960</v>
      </c>
      <c r="O426" s="870"/>
      <c r="P426" s="802"/>
    </row>
    <row r="427" spans="1:16" ht="40.5" customHeight="1" x14ac:dyDescent="0.25">
      <c r="A427" s="733" t="s">
        <v>51</v>
      </c>
      <c r="B427" s="741"/>
      <c r="C427" s="847" t="s">
        <v>986</v>
      </c>
      <c r="D427" s="848"/>
      <c r="E427" s="848"/>
      <c r="F427" s="848"/>
      <c r="G427" s="848"/>
      <c r="H427" s="848"/>
      <c r="I427" s="848"/>
      <c r="J427" s="848"/>
      <c r="K427" s="848"/>
      <c r="L427" s="848"/>
      <c r="M427" s="848"/>
      <c r="N427" s="848"/>
      <c r="O427" s="848"/>
      <c r="P427" s="849"/>
    </row>
    <row r="428" spans="1:16" ht="15.75" x14ac:dyDescent="0.25">
      <c r="A428" s="718" t="s">
        <v>53</v>
      </c>
      <c r="B428" s="719"/>
      <c r="C428" s="719"/>
      <c r="D428" s="719"/>
      <c r="E428" s="719"/>
      <c r="F428" s="719"/>
      <c r="G428" s="720"/>
      <c r="H428" s="721" t="s">
        <v>54</v>
      </c>
      <c r="I428" s="719"/>
      <c r="J428" s="719"/>
      <c r="K428" s="719"/>
      <c r="L428" s="719"/>
      <c r="M428" s="719"/>
      <c r="N428" s="719"/>
      <c r="O428" s="719"/>
      <c r="P428" s="722"/>
    </row>
    <row r="429" spans="1:16" x14ac:dyDescent="0.25">
      <c r="A429" s="723" t="s">
        <v>978</v>
      </c>
      <c r="B429" s="724"/>
      <c r="C429" s="724"/>
      <c r="D429" s="724"/>
      <c r="E429" s="724"/>
      <c r="F429" s="724"/>
      <c r="G429" s="724"/>
      <c r="H429" s="839" t="s">
        <v>979</v>
      </c>
      <c r="I429" s="840"/>
      <c r="J429" s="840"/>
      <c r="K429" s="840"/>
      <c r="L429" s="840"/>
      <c r="M429" s="840"/>
      <c r="N429" s="840"/>
      <c r="O429" s="840"/>
      <c r="P429" s="841"/>
    </row>
    <row r="430" spans="1:16" x14ac:dyDescent="0.25">
      <c r="A430" s="725"/>
      <c r="B430" s="726"/>
      <c r="C430" s="726"/>
      <c r="D430" s="726"/>
      <c r="E430" s="726"/>
      <c r="F430" s="726"/>
      <c r="G430" s="726"/>
      <c r="H430" s="842"/>
      <c r="I430" s="843"/>
      <c r="J430" s="843"/>
      <c r="K430" s="843"/>
      <c r="L430" s="843"/>
      <c r="M430" s="843"/>
      <c r="N430" s="843"/>
      <c r="O430" s="843"/>
      <c r="P430" s="844"/>
    </row>
    <row r="431" spans="1:16" ht="15.75" x14ac:dyDescent="0.25">
      <c r="A431" s="23"/>
      <c r="B431" s="24"/>
      <c r="C431" s="24"/>
      <c r="D431" s="24"/>
      <c r="E431" s="24"/>
      <c r="F431" s="24"/>
      <c r="G431" s="24"/>
      <c r="H431" s="24"/>
      <c r="I431" s="24"/>
      <c r="J431" s="24"/>
      <c r="K431" s="24"/>
      <c r="L431" s="24"/>
      <c r="M431" s="24"/>
      <c r="N431" s="24"/>
      <c r="O431" s="24"/>
      <c r="P431" s="31"/>
    </row>
    <row r="432" spans="1:16" ht="15.75" x14ac:dyDescent="0.25">
      <c r="A432" s="32"/>
      <c r="B432" s="24"/>
      <c r="C432" s="19"/>
      <c r="D432" s="733" t="s">
        <v>57</v>
      </c>
      <c r="E432" s="734"/>
      <c r="F432" s="734"/>
      <c r="G432" s="734"/>
      <c r="H432" s="734"/>
      <c r="I432" s="734"/>
      <c r="J432" s="734"/>
      <c r="K432" s="734"/>
      <c r="L432" s="734"/>
      <c r="M432" s="734"/>
      <c r="N432" s="734"/>
      <c r="O432" s="734"/>
      <c r="P432" s="735"/>
    </row>
    <row r="433" spans="1:16" ht="15.75" x14ac:dyDescent="0.25">
      <c r="A433" s="23"/>
      <c r="B433" s="24"/>
      <c r="C433" s="24"/>
      <c r="D433" s="308" t="s">
        <v>58</v>
      </c>
      <c r="E433" s="308" t="s">
        <v>59</v>
      </c>
      <c r="F433" s="308" t="s">
        <v>60</v>
      </c>
      <c r="G433" s="308" t="s">
        <v>61</v>
      </c>
      <c r="H433" s="308" t="s">
        <v>62</v>
      </c>
      <c r="I433" s="308" t="s">
        <v>63</v>
      </c>
      <c r="J433" s="308" t="s">
        <v>64</v>
      </c>
      <c r="K433" s="308" t="s">
        <v>65</v>
      </c>
      <c r="L433" s="308" t="s">
        <v>66</v>
      </c>
      <c r="M433" s="308" t="s">
        <v>67</v>
      </c>
      <c r="N433" s="308" t="s">
        <v>68</v>
      </c>
      <c r="O433" s="733" t="s">
        <v>69</v>
      </c>
      <c r="P433" s="735"/>
    </row>
    <row r="434" spans="1:16" ht="15.75" x14ac:dyDescent="0.25">
      <c r="A434" s="709" t="s">
        <v>70</v>
      </c>
      <c r="B434" s="710"/>
      <c r="C434" s="711"/>
      <c r="D434" s="33">
        <v>5</v>
      </c>
      <c r="E434" s="33">
        <v>10</v>
      </c>
      <c r="F434" s="33">
        <v>20</v>
      </c>
      <c r="G434" s="33">
        <v>30</v>
      </c>
      <c r="H434" s="33">
        <v>40</v>
      </c>
      <c r="I434" s="33">
        <v>50</v>
      </c>
      <c r="J434" s="33">
        <v>60</v>
      </c>
      <c r="K434" s="33">
        <v>70</v>
      </c>
      <c r="L434" s="33">
        <v>80</v>
      </c>
      <c r="M434" s="33">
        <v>90</v>
      </c>
      <c r="N434" s="33">
        <v>95</v>
      </c>
      <c r="O434" s="712">
        <v>100</v>
      </c>
      <c r="P434" s="713"/>
    </row>
    <row r="435" spans="1:16" ht="15.75" x14ac:dyDescent="0.25">
      <c r="A435" s="709" t="s">
        <v>71</v>
      </c>
      <c r="B435" s="710"/>
      <c r="C435" s="711"/>
      <c r="D435" s="34"/>
      <c r="E435" s="34"/>
      <c r="F435" s="34"/>
      <c r="G435" s="34"/>
      <c r="H435" s="34"/>
      <c r="I435" s="34"/>
      <c r="J435" s="34"/>
      <c r="K435" s="34"/>
      <c r="L435" s="34"/>
      <c r="M435" s="34"/>
      <c r="N435" s="34"/>
      <c r="O435" s="376"/>
      <c r="P435" s="377"/>
    </row>
    <row r="436" spans="1:16" ht="15.75" x14ac:dyDescent="0.25">
      <c r="A436" s="23"/>
      <c r="B436" s="24"/>
      <c r="C436" s="24"/>
      <c r="D436" s="24"/>
      <c r="E436" s="24"/>
      <c r="F436" s="24"/>
      <c r="G436" s="24"/>
      <c r="H436" s="24"/>
      <c r="I436" s="24"/>
      <c r="J436" s="24"/>
      <c r="K436" s="24"/>
      <c r="L436" s="24"/>
      <c r="M436" s="24"/>
      <c r="N436" s="24"/>
      <c r="O436" s="24"/>
      <c r="P436" s="31"/>
    </row>
    <row r="437" spans="1:16" ht="15.75" hidden="1" x14ac:dyDescent="0.25">
      <c r="A437" s="35" t="s">
        <v>72</v>
      </c>
      <c r="B437" s="35" t="s">
        <v>33</v>
      </c>
      <c r="C437" s="36"/>
      <c r="D437" s="37" t="s">
        <v>58</v>
      </c>
      <c r="E437" s="37" t="s">
        <v>59</v>
      </c>
      <c r="F437" s="37" t="s">
        <v>60</v>
      </c>
      <c r="G437" s="37" t="s">
        <v>61</v>
      </c>
      <c r="H437" s="37" t="s">
        <v>62</v>
      </c>
      <c r="I437" s="37" t="s">
        <v>63</v>
      </c>
      <c r="J437" s="37" t="s">
        <v>64</v>
      </c>
      <c r="K437" s="37" t="s">
        <v>65</v>
      </c>
      <c r="L437" s="37" t="s">
        <v>66</v>
      </c>
      <c r="M437" s="37" t="s">
        <v>67</v>
      </c>
      <c r="N437" s="37" t="s">
        <v>68</v>
      </c>
      <c r="O437" s="716" t="s">
        <v>69</v>
      </c>
      <c r="P437" s="717"/>
    </row>
    <row r="438" spans="1:16" ht="15.75" hidden="1" x14ac:dyDescent="0.25">
      <c r="A438" s="868"/>
      <c r="B438" s="812"/>
      <c r="C438" s="38" t="s">
        <v>70</v>
      </c>
      <c r="D438" s="38"/>
      <c r="E438" s="38"/>
      <c r="F438" s="38"/>
      <c r="G438" s="38"/>
      <c r="H438" s="38"/>
      <c r="I438" s="38"/>
      <c r="J438" s="38"/>
      <c r="K438" s="38"/>
      <c r="L438" s="38"/>
      <c r="M438" s="38"/>
      <c r="N438" s="38"/>
      <c r="O438" s="808"/>
      <c r="P438" s="809"/>
    </row>
    <row r="439" spans="1:16" ht="15.75" hidden="1" x14ac:dyDescent="0.25">
      <c r="A439" s="869"/>
      <c r="B439" s="812"/>
      <c r="C439" s="40" t="s">
        <v>71</v>
      </c>
      <c r="D439" s="40"/>
      <c r="E439" s="40"/>
      <c r="F439" s="41"/>
      <c r="G439" s="41"/>
      <c r="H439" s="41"/>
      <c r="I439" s="41"/>
      <c r="J439" s="41"/>
      <c r="K439" s="41"/>
      <c r="L439" s="41"/>
      <c r="M439" s="41"/>
      <c r="N439" s="40"/>
      <c r="O439" s="814"/>
      <c r="P439" s="815"/>
    </row>
    <row r="440" spans="1:16" ht="15.75" hidden="1" x14ac:dyDescent="0.25">
      <c r="A440" s="868"/>
      <c r="B440" s="812"/>
      <c r="C440" s="38" t="s">
        <v>70</v>
      </c>
      <c r="D440" s="38"/>
      <c r="E440" s="38"/>
      <c r="F440" s="38"/>
      <c r="G440" s="38"/>
      <c r="H440" s="38"/>
      <c r="I440" s="38"/>
      <c r="J440" s="38"/>
      <c r="K440" s="38"/>
      <c r="L440" s="38"/>
      <c r="M440" s="38"/>
      <c r="N440" s="38"/>
      <c r="O440" s="808"/>
      <c r="P440" s="809"/>
    </row>
    <row r="441" spans="1:16" ht="15.75" hidden="1" x14ac:dyDescent="0.25">
      <c r="A441" s="869"/>
      <c r="B441" s="812"/>
      <c r="C441" s="40" t="s">
        <v>71</v>
      </c>
      <c r="D441" s="40"/>
      <c r="E441" s="40"/>
      <c r="F441" s="41"/>
      <c r="G441" s="41"/>
      <c r="H441" s="41"/>
      <c r="I441" s="41"/>
      <c r="J441" s="41"/>
      <c r="K441" s="41"/>
      <c r="L441" s="41"/>
      <c r="M441" s="41"/>
      <c r="N441" s="40"/>
      <c r="O441" s="814"/>
      <c r="P441" s="815"/>
    </row>
    <row r="442" spans="1:16" ht="15.75" hidden="1" x14ac:dyDescent="0.25">
      <c r="A442" s="868"/>
      <c r="B442" s="812"/>
      <c r="C442" s="38" t="s">
        <v>70</v>
      </c>
      <c r="D442" s="38"/>
      <c r="E442" s="38"/>
      <c r="F442" s="38"/>
      <c r="G442" s="38"/>
      <c r="H442" s="38"/>
      <c r="I442" s="38"/>
      <c r="J442" s="38"/>
      <c r="K442" s="38"/>
      <c r="L442" s="38"/>
      <c r="M442" s="38"/>
      <c r="N442" s="38"/>
      <c r="O442" s="808"/>
      <c r="P442" s="809"/>
    </row>
    <row r="443" spans="1:16" ht="15.75" hidden="1" x14ac:dyDescent="0.25">
      <c r="A443" s="869"/>
      <c r="B443" s="812"/>
      <c r="C443" s="40" t="s">
        <v>71</v>
      </c>
      <c r="D443" s="40"/>
      <c r="E443" s="40"/>
      <c r="F443" s="41"/>
      <c r="G443" s="41"/>
      <c r="H443" s="41"/>
      <c r="I443" s="41"/>
      <c r="J443" s="41"/>
      <c r="K443" s="41"/>
      <c r="L443" s="41"/>
      <c r="M443" s="41"/>
      <c r="N443" s="40"/>
      <c r="O443" s="814"/>
      <c r="P443" s="815"/>
    </row>
    <row r="444" spans="1:16" ht="15.75" hidden="1" x14ac:dyDescent="0.25">
      <c r="A444" s="868"/>
      <c r="B444" s="812"/>
      <c r="C444" s="38" t="s">
        <v>70</v>
      </c>
      <c r="D444" s="38"/>
      <c r="E444" s="38"/>
      <c r="F444" s="38"/>
      <c r="G444" s="38"/>
      <c r="H444" s="38"/>
      <c r="I444" s="38"/>
      <c r="J444" s="38"/>
      <c r="K444" s="38"/>
      <c r="L444" s="38"/>
      <c r="M444" s="38"/>
      <c r="N444" s="38"/>
      <c r="O444" s="808"/>
      <c r="P444" s="809"/>
    </row>
    <row r="445" spans="1:16" ht="15.75" hidden="1" x14ac:dyDescent="0.25">
      <c r="A445" s="869"/>
      <c r="B445" s="812"/>
      <c r="C445" s="40" t="s">
        <v>71</v>
      </c>
      <c r="D445" s="40"/>
      <c r="E445" s="40"/>
      <c r="F445" s="41"/>
      <c r="G445" s="41"/>
      <c r="H445" s="41"/>
      <c r="I445" s="41"/>
      <c r="J445" s="41"/>
      <c r="K445" s="41"/>
      <c r="L445" s="41"/>
      <c r="M445" s="41"/>
      <c r="N445" s="40"/>
      <c r="O445" s="814"/>
      <c r="P445" s="815"/>
    </row>
    <row r="446" spans="1:16" ht="15.75" hidden="1" x14ac:dyDescent="0.25">
      <c r="A446" s="868"/>
      <c r="B446" s="812"/>
      <c r="C446" s="38" t="s">
        <v>70</v>
      </c>
      <c r="D446" s="38"/>
      <c r="E446" s="38"/>
      <c r="F446" s="38"/>
      <c r="G446" s="38"/>
      <c r="H446" s="38"/>
      <c r="I446" s="38"/>
      <c r="J446" s="38"/>
      <c r="K446" s="38"/>
      <c r="L446" s="38"/>
      <c r="M446" s="38"/>
      <c r="N446" s="38"/>
      <c r="O446" s="808"/>
      <c r="P446" s="809"/>
    </row>
    <row r="447" spans="1:16" ht="15.75" hidden="1" x14ac:dyDescent="0.25">
      <c r="A447" s="869"/>
      <c r="B447" s="812"/>
      <c r="C447" s="40" t="s">
        <v>71</v>
      </c>
      <c r="D447" s="40"/>
      <c r="E447" s="40"/>
      <c r="F447" s="41"/>
      <c r="G447" s="41"/>
      <c r="H447" s="41"/>
      <c r="I447" s="41"/>
      <c r="J447" s="41"/>
      <c r="K447" s="41"/>
      <c r="L447" s="41"/>
      <c r="M447" s="41"/>
      <c r="N447" s="40"/>
      <c r="O447" s="814"/>
      <c r="P447" s="815"/>
    </row>
    <row r="448" spans="1:16" ht="15.75" hidden="1" x14ac:dyDescent="0.25">
      <c r="A448" s="868"/>
      <c r="B448" s="812"/>
      <c r="C448" s="38" t="s">
        <v>70</v>
      </c>
      <c r="D448" s="38"/>
      <c r="E448" s="38"/>
      <c r="F448" s="38"/>
      <c r="G448" s="38"/>
      <c r="H448" s="38"/>
      <c r="I448" s="38"/>
      <c r="J448" s="38"/>
      <c r="K448" s="38"/>
      <c r="L448" s="38"/>
      <c r="M448" s="38"/>
      <c r="N448" s="38"/>
      <c r="O448" s="808"/>
      <c r="P448" s="809"/>
    </row>
    <row r="449" spans="1:16" ht="15.75" hidden="1" x14ac:dyDescent="0.25">
      <c r="A449" s="869"/>
      <c r="B449" s="812"/>
      <c r="C449" s="40" t="s">
        <v>71</v>
      </c>
      <c r="D449" s="40"/>
      <c r="E449" s="40"/>
      <c r="F449" s="41"/>
      <c r="G449" s="41"/>
      <c r="H449" s="41"/>
      <c r="I449" s="41"/>
      <c r="J449" s="41"/>
      <c r="K449" s="41"/>
      <c r="L449" s="41"/>
      <c r="M449" s="41"/>
      <c r="N449" s="40"/>
      <c r="O449" s="814"/>
      <c r="P449" s="815"/>
    </row>
    <row r="450" spans="1:16" ht="15.75" hidden="1" x14ac:dyDescent="0.25">
      <c r="A450" s="868"/>
      <c r="B450" s="701"/>
      <c r="C450" s="38" t="s">
        <v>70</v>
      </c>
      <c r="D450" s="38"/>
      <c r="E450" s="38"/>
      <c r="F450" s="38"/>
      <c r="G450" s="38"/>
      <c r="H450" s="38"/>
      <c r="I450" s="38"/>
      <c r="J450" s="38"/>
      <c r="K450" s="38"/>
      <c r="L450" s="38"/>
      <c r="M450" s="38"/>
      <c r="N450" s="38"/>
      <c r="O450" s="808"/>
      <c r="P450" s="809"/>
    </row>
    <row r="451" spans="1:16" ht="15.75" hidden="1" x14ac:dyDescent="0.25">
      <c r="A451" s="869"/>
      <c r="B451" s="702"/>
      <c r="C451" s="40" t="s">
        <v>71</v>
      </c>
      <c r="D451" s="40"/>
      <c r="E451" s="40"/>
      <c r="F451" s="41"/>
      <c r="G451" s="41"/>
      <c r="H451" s="41"/>
      <c r="I451" s="41"/>
      <c r="J451" s="41"/>
      <c r="K451" s="41"/>
      <c r="L451" s="41"/>
      <c r="M451" s="41"/>
      <c r="N451" s="40"/>
      <c r="O451" s="814"/>
      <c r="P451" s="815"/>
    </row>
    <row r="452" spans="1:16" ht="15.75" hidden="1" x14ac:dyDescent="0.25">
      <c r="A452" s="868"/>
      <c r="B452" s="812"/>
      <c r="C452" s="38" t="s">
        <v>70</v>
      </c>
      <c r="D452" s="38"/>
      <c r="E452" s="38"/>
      <c r="F452" s="38"/>
      <c r="G452" s="38"/>
      <c r="H452" s="38"/>
      <c r="I452" s="38"/>
      <c r="J452" s="38"/>
      <c r="K452" s="38"/>
      <c r="L452" s="38"/>
      <c r="M452" s="38"/>
      <c r="N452" s="38"/>
      <c r="O452" s="808"/>
      <c r="P452" s="809"/>
    </row>
    <row r="453" spans="1:16" ht="15.75" hidden="1" x14ac:dyDescent="0.25">
      <c r="A453" s="869"/>
      <c r="B453" s="812"/>
      <c r="C453" s="40" t="s">
        <v>71</v>
      </c>
      <c r="D453" s="40"/>
      <c r="E453" s="40"/>
      <c r="F453" s="41"/>
      <c r="G453" s="41"/>
      <c r="H453" s="41"/>
      <c r="I453" s="41"/>
      <c r="J453" s="41"/>
      <c r="K453" s="41"/>
      <c r="L453" s="41"/>
      <c r="M453" s="41"/>
      <c r="N453" s="40"/>
      <c r="O453" s="814"/>
      <c r="P453" s="815"/>
    </row>
    <row r="454" spans="1:16" ht="15.75" hidden="1" x14ac:dyDescent="0.25">
      <c r="A454" s="699"/>
      <c r="B454" s="812"/>
      <c r="C454" s="38" t="s">
        <v>70</v>
      </c>
      <c r="D454" s="38"/>
      <c r="E454" s="38"/>
      <c r="F454" s="38"/>
      <c r="G454" s="38"/>
      <c r="H454" s="38"/>
      <c r="I454" s="38"/>
      <c r="J454" s="38"/>
      <c r="K454" s="38"/>
      <c r="L454" s="38"/>
      <c r="M454" s="38"/>
      <c r="N454" s="38"/>
      <c r="O454" s="808"/>
      <c r="P454" s="809"/>
    </row>
    <row r="455" spans="1:16" ht="15.75" hidden="1" x14ac:dyDescent="0.25">
      <c r="A455" s="700"/>
      <c r="B455" s="812"/>
      <c r="C455" s="40" t="s">
        <v>71</v>
      </c>
      <c r="D455" s="40"/>
      <c r="E455" s="40"/>
      <c r="F455" s="41"/>
      <c r="G455" s="41"/>
      <c r="H455" s="41"/>
      <c r="I455" s="41"/>
      <c r="J455" s="41"/>
      <c r="K455" s="41"/>
      <c r="L455" s="41"/>
      <c r="M455" s="41"/>
      <c r="N455" s="40"/>
      <c r="O455" s="814"/>
      <c r="P455" s="815"/>
    </row>
    <row r="456" spans="1:16" ht="15.75" hidden="1" x14ac:dyDescent="0.25">
      <c r="A456" s="699"/>
      <c r="B456" s="701"/>
      <c r="C456" s="38" t="s">
        <v>70</v>
      </c>
      <c r="D456" s="38"/>
      <c r="E456" s="38"/>
      <c r="F456" s="38"/>
      <c r="G456" s="38"/>
      <c r="H456" s="38"/>
      <c r="I456" s="38"/>
      <c r="J456" s="38"/>
      <c r="K456" s="38"/>
      <c r="L456" s="38"/>
      <c r="M456" s="38"/>
      <c r="N456" s="38"/>
      <c r="O456" s="808"/>
      <c r="P456" s="809"/>
    </row>
    <row r="457" spans="1:16" ht="15.75" hidden="1" x14ac:dyDescent="0.25">
      <c r="A457" s="700"/>
      <c r="B457" s="702"/>
      <c r="C457" s="40" t="s">
        <v>71</v>
      </c>
      <c r="D457" s="40"/>
      <c r="E457" s="40"/>
      <c r="F457" s="41"/>
      <c r="G457" s="41"/>
      <c r="H457" s="41"/>
      <c r="I457" s="41"/>
      <c r="J457" s="41"/>
      <c r="K457" s="41"/>
      <c r="L457" s="41"/>
      <c r="M457" s="41"/>
      <c r="N457" s="40"/>
      <c r="O457" s="814"/>
      <c r="P457" s="815"/>
    </row>
    <row r="458" spans="1:16" ht="15.75" thickBot="1" x14ac:dyDescent="0.3">
      <c r="A458" s="44"/>
      <c r="B458" s="21"/>
      <c r="C458" s="21"/>
      <c r="D458" s="21"/>
      <c r="E458" s="21"/>
      <c r="F458" s="21"/>
      <c r="G458" s="21"/>
      <c r="H458" s="21"/>
      <c r="I458" s="21"/>
      <c r="J458" s="21"/>
      <c r="K458" s="21"/>
      <c r="L458" s="21"/>
      <c r="M458" s="21"/>
      <c r="N458" s="21"/>
      <c r="O458" s="21"/>
      <c r="P458" s="45"/>
    </row>
    <row r="459" spans="1:16" ht="15.75" x14ac:dyDescent="0.25">
      <c r="A459" s="688" t="s">
        <v>82</v>
      </c>
      <c r="B459" s="689"/>
      <c r="C459" s="689"/>
      <c r="D459" s="689"/>
      <c r="E459" s="689"/>
      <c r="F459" s="689"/>
      <c r="G459" s="689"/>
      <c r="H459" s="689"/>
      <c r="I459" s="689"/>
      <c r="J459" s="689"/>
      <c r="K459" s="689"/>
      <c r="L459" s="689"/>
      <c r="M459" s="689"/>
      <c r="N459" s="689"/>
      <c r="O459" s="689"/>
      <c r="P459" s="690"/>
    </row>
    <row r="460" spans="1:16" ht="15.75" x14ac:dyDescent="0.25">
      <c r="A460" s="46" t="s">
        <v>83</v>
      </c>
      <c r="B460" s="682"/>
      <c r="C460" s="683"/>
      <c r="D460" s="683"/>
      <c r="E460" s="683"/>
      <c r="F460" s="683"/>
      <c r="G460" s="683"/>
      <c r="H460" s="683"/>
      <c r="I460" s="683"/>
      <c r="J460" s="683"/>
      <c r="K460" s="683"/>
      <c r="L460" s="683"/>
      <c r="M460" s="683"/>
      <c r="N460" s="683"/>
      <c r="O460" s="683"/>
      <c r="P460" s="684"/>
    </row>
    <row r="461" spans="1:16" ht="15.75" x14ac:dyDescent="0.25">
      <c r="A461" s="46" t="s">
        <v>84</v>
      </c>
      <c r="B461" s="682"/>
      <c r="C461" s="683"/>
      <c r="D461" s="683"/>
      <c r="E461" s="683"/>
      <c r="F461" s="683"/>
      <c r="G461" s="683"/>
      <c r="H461" s="683"/>
      <c r="I461" s="683"/>
      <c r="J461" s="683"/>
      <c r="K461" s="683"/>
      <c r="L461" s="683"/>
      <c r="M461" s="683"/>
      <c r="N461" s="683"/>
      <c r="O461" s="683"/>
      <c r="P461" s="684"/>
    </row>
    <row r="462" spans="1:16" ht="15.75" x14ac:dyDescent="0.25">
      <c r="A462" s="46" t="s">
        <v>85</v>
      </c>
      <c r="B462" s="682"/>
      <c r="C462" s="683"/>
      <c r="D462" s="683"/>
      <c r="E462" s="683"/>
      <c r="F462" s="683"/>
      <c r="G462" s="683"/>
      <c r="H462" s="683"/>
      <c r="I462" s="683"/>
      <c r="J462" s="683"/>
      <c r="K462" s="683"/>
      <c r="L462" s="683"/>
      <c r="M462" s="683"/>
      <c r="N462" s="683"/>
      <c r="O462" s="683"/>
      <c r="P462" s="684"/>
    </row>
    <row r="463" spans="1:16" ht="15.75" x14ac:dyDescent="0.25">
      <c r="A463" s="46" t="s">
        <v>86</v>
      </c>
      <c r="B463" s="682"/>
      <c r="C463" s="683"/>
      <c r="D463" s="683"/>
      <c r="E463" s="683"/>
      <c r="F463" s="683"/>
      <c r="G463" s="683"/>
      <c r="H463" s="683"/>
      <c r="I463" s="683"/>
      <c r="J463" s="683"/>
      <c r="K463" s="683"/>
      <c r="L463" s="683"/>
      <c r="M463" s="683"/>
      <c r="N463" s="683"/>
      <c r="O463" s="683"/>
      <c r="P463" s="684"/>
    </row>
    <row r="464" spans="1:16" ht="15.75" x14ac:dyDescent="0.25">
      <c r="A464" s="46" t="s">
        <v>87</v>
      </c>
      <c r="B464" s="682"/>
      <c r="C464" s="683"/>
      <c r="D464" s="683"/>
      <c r="E464" s="683"/>
      <c r="F464" s="683"/>
      <c r="G464" s="683"/>
      <c r="H464" s="683"/>
      <c r="I464" s="683"/>
      <c r="J464" s="683"/>
      <c r="K464" s="683"/>
      <c r="L464" s="683"/>
      <c r="M464" s="683"/>
      <c r="N464" s="683"/>
      <c r="O464" s="683"/>
      <c r="P464" s="684"/>
    </row>
    <row r="465" spans="1:16" ht="15.75" x14ac:dyDescent="0.25">
      <c r="A465" s="46" t="s">
        <v>88</v>
      </c>
      <c r="B465" s="682"/>
      <c r="C465" s="683"/>
      <c r="D465" s="683"/>
      <c r="E465" s="683"/>
      <c r="F465" s="683"/>
      <c r="G465" s="683"/>
      <c r="H465" s="683"/>
      <c r="I465" s="683"/>
      <c r="J465" s="683"/>
      <c r="K465" s="683"/>
      <c r="L465" s="683"/>
      <c r="M465" s="683"/>
      <c r="N465" s="683"/>
      <c r="O465" s="683"/>
      <c r="P465" s="684"/>
    </row>
    <row r="466" spans="1:16" ht="15.75" x14ac:dyDescent="0.25">
      <c r="A466" s="46" t="s">
        <v>89</v>
      </c>
      <c r="B466" s="682"/>
      <c r="C466" s="683"/>
      <c r="D466" s="683"/>
      <c r="E466" s="683"/>
      <c r="F466" s="683"/>
      <c r="G466" s="683"/>
      <c r="H466" s="683"/>
      <c r="I466" s="683"/>
      <c r="J466" s="683"/>
      <c r="K466" s="683"/>
      <c r="L466" s="683"/>
      <c r="M466" s="683"/>
      <c r="N466" s="683"/>
      <c r="O466" s="683"/>
      <c r="P466" s="684"/>
    </row>
    <row r="467" spans="1:16" ht="15.75" x14ac:dyDescent="0.25">
      <c r="A467" s="46" t="s">
        <v>90</v>
      </c>
      <c r="B467" s="682"/>
      <c r="C467" s="683"/>
      <c r="D467" s="683"/>
      <c r="E467" s="683"/>
      <c r="F467" s="683"/>
      <c r="G467" s="683"/>
      <c r="H467" s="683"/>
      <c r="I467" s="683"/>
      <c r="J467" s="683"/>
      <c r="K467" s="683"/>
      <c r="L467" s="683"/>
      <c r="M467" s="683"/>
      <c r="N467" s="683"/>
      <c r="O467" s="683"/>
      <c r="P467" s="684"/>
    </row>
    <row r="468" spans="1:16" ht="15.75" x14ac:dyDescent="0.25">
      <c r="A468" s="46" t="s">
        <v>91</v>
      </c>
      <c r="B468" s="682"/>
      <c r="C468" s="683"/>
      <c r="D468" s="683"/>
      <c r="E468" s="683"/>
      <c r="F468" s="683"/>
      <c r="G468" s="683"/>
      <c r="H468" s="683"/>
      <c r="I468" s="683"/>
      <c r="J468" s="683"/>
      <c r="K468" s="683"/>
      <c r="L468" s="683"/>
      <c r="M468" s="683"/>
      <c r="N468" s="683"/>
      <c r="O468" s="683"/>
      <c r="P468" s="684"/>
    </row>
    <row r="469" spans="1:16" ht="16.5" thickBot="1" x14ac:dyDescent="0.3">
      <c r="A469" s="47" t="s">
        <v>92</v>
      </c>
      <c r="B469" s="685"/>
      <c r="C469" s="686"/>
      <c r="D469" s="686"/>
      <c r="E469" s="686"/>
      <c r="F469" s="686"/>
      <c r="G469" s="686"/>
      <c r="H469" s="686"/>
      <c r="I469" s="686"/>
      <c r="J469" s="686"/>
      <c r="K469" s="686"/>
      <c r="L469" s="686"/>
      <c r="M469" s="686"/>
      <c r="N469" s="686"/>
      <c r="O469" s="686"/>
      <c r="P469" s="687"/>
    </row>
    <row r="472" spans="1:16" ht="15.75" x14ac:dyDescent="0.25">
      <c r="A472" s="9" t="s">
        <v>9</v>
      </c>
      <c r="B472" s="791" t="s">
        <v>987</v>
      </c>
      <c r="C472" s="792"/>
      <c r="D472" s="792"/>
      <c r="E472" s="792"/>
      <c r="F472" s="792"/>
      <c r="G472" s="792"/>
      <c r="H472" s="792"/>
      <c r="I472" s="792"/>
      <c r="J472" s="792"/>
      <c r="K472" s="793"/>
      <c r="L472" s="794" t="s">
        <v>11</v>
      </c>
      <c r="M472" s="794"/>
      <c r="N472" s="794"/>
      <c r="O472" s="794"/>
      <c r="P472" s="10">
        <v>0.08</v>
      </c>
    </row>
    <row r="474" spans="1:16" ht="15.75" x14ac:dyDescent="0.25">
      <c r="A474" s="11" t="s">
        <v>290</v>
      </c>
      <c r="B474" s="758" t="s">
        <v>988</v>
      </c>
      <c r="C474" s="773"/>
      <c r="D474" s="773"/>
      <c r="E474" s="773"/>
      <c r="F474" s="773"/>
      <c r="G474" s="773"/>
      <c r="H474" s="773"/>
      <c r="I474" s="773"/>
      <c r="J474" s="773"/>
      <c r="K474" s="773"/>
      <c r="L474" s="774" t="s">
        <v>14</v>
      </c>
      <c r="M474" s="774"/>
      <c r="N474" s="774"/>
      <c r="O474" s="774"/>
      <c r="P474" s="12">
        <v>0.6</v>
      </c>
    </row>
    <row r="475" spans="1:16" ht="15.75" x14ac:dyDescent="0.25">
      <c r="B475" s="24"/>
      <c r="C475" s="18"/>
      <c r="D475" s="18"/>
      <c r="E475" s="18"/>
      <c r="F475" s="18"/>
      <c r="G475" s="18"/>
      <c r="H475" s="18"/>
      <c r="I475" s="18"/>
      <c r="J475" s="18"/>
      <c r="K475" s="18"/>
      <c r="L475" s="18"/>
      <c r="M475" s="18"/>
      <c r="N475" s="18"/>
      <c r="O475" s="18"/>
      <c r="P475" s="19"/>
    </row>
    <row r="476" spans="1:16" ht="15.75" x14ac:dyDescent="0.25">
      <c r="A476" s="13" t="s">
        <v>15</v>
      </c>
      <c r="B476" s="755" t="s">
        <v>888</v>
      </c>
      <c r="C476" s="756"/>
      <c r="D476" s="756"/>
      <c r="E476" s="756"/>
      <c r="F476" s="757"/>
      <c r="G476" s="14" t="s">
        <v>17</v>
      </c>
      <c r="H476" s="790">
        <v>453096554.39999998</v>
      </c>
      <c r="I476" s="756"/>
      <c r="J476" s="756"/>
      <c r="K476" s="756"/>
      <c r="L476" s="756"/>
      <c r="M476" s="756"/>
      <c r="N476" s="756"/>
      <c r="O476" s="756"/>
      <c r="P476" s="757"/>
    </row>
    <row r="477" spans="1:16" ht="15.75" x14ac:dyDescent="0.25">
      <c r="A477" s="13" t="s">
        <v>15</v>
      </c>
      <c r="B477" s="755"/>
      <c r="C477" s="756"/>
      <c r="D477" s="756"/>
      <c r="E477" s="756"/>
      <c r="F477" s="757"/>
      <c r="G477" s="14" t="s">
        <v>17</v>
      </c>
      <c r="H477" s="755"/>
      <c r="I477" s="756"/>
      <c r="J477" s="756"/>
      <c r="K477" s="756"/>
      <c r="L477" s="756"/>
      <c r="M477" s="756"/>
      <c r="N477" s="756"/>
      <c r="O477" s="756"/>
      <c r="P477" s="757"/>
    </row>
    <row r="478" spans="1:16" ht="15.75" x14ac:dyDescent="0.25">
      <c r="A478" s="15"/>
      <c r="B478" s="318"/>
      <c r="C478" s="318"/>
      <c r="D478" s="17"/>
      <c r="E478" s="17"/>
      <c r="F478" s="17"/>
      <c r="G478" s="17"/>
      <c r="H478" s="17"/>
      <c r="I478" s="17"/>
      <c r="J478" s="17"/>
      <c r="K478" s="17"/>
      <c r="L478" s="18"/>
      <c r="M478" s="18"/>
      <c r="N478" s="18"/>
      <c r="O478" s="18"/>
      <c r="P478" s="19"/>
    </row>
    <row r="479" spans="1:16" ht="15.75" x14ac:dyDescent="0.25">
      <c r="A479" s="11" t="s">
        <v>20</v>
      </c>
      <c r="B479" s="857" t="s">
        <v>989</v>
      </c>
      <c r="C479" s="858"/>
      <c r="D479" s="858"/>
      <c r="E479" s="858"/>
      <c r="F479" s="858"/>
      <c r="G479" s="858"/>
      <c r="H479" s="858"/>
      <c r="I479" s="858"/>
      <c r="J479" s="858"/>
      <c r="K479" s="858"/>
      <c r="L479" s="858"/>
      <c r="M479" s="858"/>
      <c r="N479" s="858"/>
      <c r="O479" s="858"/>
      <c r="P479" s="859"/>
    </row>
    <row r="481" spans="1:16" ht="15.75" x14ac:dyDescent="0.25">
      <c r="A481" s="20" t="s">
        <v>22</v>
      </c>
      <c r="B481" s="21"/>
      <c r="C481" s="21"/>
      <c r="D481" s="21"/>
      <c r="E481" s="21"/>
      <c r="F481" s="21"/>
      <c r="G481" s="21"/>
      <c r="H481" s="21"/>
      <c r="I481" s="21"/>
      <c r="J481" s="21"/>
      <c r="K481" s="21"/>
      <c r="L481" s="21"/>
      <c r="M481" s="21"/>
      <c r="N481" s="21"/>
      <c r="O481" s="21"/>
    </row>
    <row r="482" spans="1:16" ht="15.75" x14ac:dyDescent="0.25">
      <c r="A482" s="20"/>
      <c r="B482" s="21"/>
      <c r="C482" s="21"/>
      <c r="D482" s="21"/>
      <c r="E482" s="21"/>
      <c r="F482" s="21"/>
      <c r="G482" s="21"/>
      <c r="H482" s="21"/>
      <c r="I482" s="21"/>
      <c r="J482" s="21"/>
      <c r="K482" s="21"/>
      <c r="L482" s="21"/>
      <c r="M482" s="21"/>
      <c r="N482" s="21"/>
      <c r="O482" s="21"/>
    </row>
    <row r="483" spans="1:16" x14ac:dyDescent="0.25">
      <c r="A483" s="759" t="s">
        <v>23</v>
      </c>
      <c r="B483" s="760"/>
      <c r="C483" s="760"/>
      <c r="D483" s="760"/>
      <c r="E483" s="761"/>
      <c r="F483" s="768" t="s">
        <v>24</v>
      </c>
      <c r="G483" s="768"/>
      <c r="H483" s="768"/>
      <c r="I483" s="768"/>
      <c r="J483" s="768" t="s">
        <v>25</v>
      </c>
      <c r="K483" s="769" t="s">
        <v>26</v>
      </c>
      <c r="L483" s="761"/>
      <c r="M483" s="768" t="s">
        <v>27</v>
      </c>
      <c r="N483" s="768"/>
      <c r="O483" s="768"/>
      <c r="P483" s="772" t="s">
        <v>25</v>
      </c>
    </row>
    <row r="484" spans="1:16" x14ac:dyDescent="0.25">
      <c r="A484" s="762"/>
      <c r="B484" s="763"/>
      <c r="C484" s="763"/>
      <c r="D484" s="763"/>
      <c r="E484" s="764"/>
      <c r="F484" s="768"/>
      <c r="G484" s="768"/>
      <c r="H484" s="768"/>
      <c r="I484" s="768"/>
      <c r="J484" s="768"/>
      <c r="K484" s="770"/>
      <c r="L484" s="764"/>
      <c r="M484" s="768"/>
      <c r="N484" s="768"/>
      <c r="O484" s="768"/>
      <c r="P484" s="772"/>
    </row>
    <row r="485" spans="1:16" x14ac:dyDescent="0.25">
      <c r="A485" s="762"/>
      <c r="B485" s="763"/>
      <c r="C485" s="763"/>
      <c r="D485" s="763"/>
      <c r="E485" s="764"/>
      <c r="F485" s="745" t="s">
        <v>990</v>
      </c>
      <c r="G485" s="745"/>
      <c r="H485" s="745"/>
      <c r="I485" s="745"/>
      <c r="J485" s="304">
        <v>70</v>
      </c>
      <c r="K485" s="770"/>
      <c r="L485" s="764"/>
      <c r="M485" s="866" t="s">
        <v>991</v>
      </c>
      <c r="N485" s="866"/>
      <c r="O485" s="867"/>
      <c r="P485" s="304">
        <v>100</v>
      </c>
    </row>
    <row r="486" spans="1:16" x14ac:dyDescent="0.25">
      <c r="A486" s="762"/>
      <c r="B486" s="763"/>
      <c r="C486" s="763"/>
      <c r="D486" s="763"/>
      <c r="E486" s="764"/>
      <c r="F486" s="745" t="s">
        <v>992</v>
      </c>
      <c r="G486" s="745"/>
      <c r="H486" s="745"/>
      <c r="I486" s="745"/>
      <c r="J486" s="304">
        <v>60</v>
      </c>
      <c r="K486" s="770"/>
      <c r="L486" s="764"/>
      <c r="M486" s="745" t="s">
        <v>993</v>
      </c>
      <c r="N486" s="745"/>
      <c r="O486" s="745"/>
      <c r="P486" s="304">
        <v>100</v>
      </c>
    </row>
    <row r="487" spans="1:16" x14ac:dyDescent="0.25">
      <c r="A487" s="762"/>
      <c r="B487" s="763"/>
      <c r="C487" s="763"/>
      <c r="D487" s="763"/>
      <c r="E487" s="764"/>
      <c r="F487" s="745" t="s">
        <v>994</v>
      </c>
      <c r="G487" s="745"/>
      <c r="H487" s="745"/>
      <c r="I487" s="745"/>
      <c r="J487" s="304">
        <v>100</v>
      </c>
      <c r="K487" s="770"/>
      <c r="L487" s="764"/>
      <c r="M487" s="745" t="s">
        <v>995</v>
      </c>
      <c r="N487" s="745"/>
      <c r="O487" s="745"/>
      <c r="P487" s="304">
        <v>100</v>
      </c>
    </row>
    <row r="488" spans="1:16" x14ac:dyDescent="0.25">
      <c r="A488" s="762"/>
      <c r="B488" s="763"/>
      <c r="C488" s="763"/>
      <c r="D488" s="763"/>
      <c r="E488" s="764"/>
      <c r="F488" s="745"/>
      <c r="G488" s="745"/>
      <c r="H488" s="745"/>
      <c r="I488" s="745"/>
      <c r="J488" s="314"/>
      <c r="K488" s="770"/>
      <c r="L488" s="764"/>
      <c r="M488" s="745" t="s">
        <v>996</v>
      </c>
      <c r="N488" s="745"/>
      <c r="O488" s="745"/>
      <c r="P488" s="304">
        <v>100</v>
      </c>
    </row>
    <row r="489" spans="1:16" x14ac:dyDescent="0.25">
      <c r="A489" s="762"/>
      <c r="B489" s="763"/>
      <c r="C489" s="763"/>
      <c r="D489" s="763"/>
      <c r="E489" s="764"/>
      <c r="F489" s="745"/>
      <c r="G489" s="745"/>
      <c r="H489" s="745"/>
      <c r="I489" s="745"/>
      <c r="J489" s="314"/>
      <c r="K489" s="770"/>
      <c r="L489" s="764"/>
      <c r="M489" s="853" t="s">
        <v>997</v>
      </c>
      <c r="N489" s="854"/>
      <c r="O489" s="855"/>
      <c r="P489" s="304">
        <v>100</v>
      </c>
    </row>
    <row r="490" spans="1:16" x14ac:dyDescent="0.25">
      <c r="A490" s="762"/>
      <c r="B490" s="763"/>
      <c r="C490" s="763"/>
      <c r="D490" s="763"/>
      <c r="E490" s="764"/>
      <c r="F490" s="745"/>
      <c r="G490" s="745"/>
      <c r="H490" s="745"/>
      <c r="I490" s="745"/>
      <c r="J490" s="314"/>
      <c r="K490" s="770"/>
      <c r="L490" s="764"/>
      <c r="M490" s="856" t="s">
        <v>998</v>
      </c>
      <c r="N490" s="854"/>
      <c r="O490" s="855"/>
      <c r="P490" s="304">
        <v>100</v>
      </c>
    </row>
    <row r="491" spans="1:16" x14ac:dyDescent="0.25">
      <c r="A491" s="762"/>
      <c r="B491" s="763"/>
      <c r="C491" s="763"/>
      <c r="D491" s="763"/>
      <c r="E491" s="764"/>
      <c r="F491" s="745"/>
      <c r="G491" s="745"/>
      <c r="H491" s="745"/>
      <c r="I491" s="745"/>
      <c r="J491" s="314"/>
      <c r="K491" s="770"/>
      <c r="L491" s="764"/>
      <c r="M491" s="745" t="s">
        <v>999</v>
      </c>
      <c r="N491" s="745"/>
      <c r="O491" s="745"/>
      <c r="P491" s="304">
        <v>100</v>
      </c>
    </row>
    <row r="492" spans="1:16" x14ac:dyDescent="0.25">
      <c r="A492" s="765"/>
      <c r="B492" s="766"/>
      <c r="C492" s="766"/>
      <c r="D492" s="766"/>
      <c r="E492" s="767"/>
      <c r="F492" s="745"/>
      <c r="G492" s="745"/>
      <c r="H492" s="745"/>
      <c r="I492" s="745"/>
      <c r="J492" s="314"/>
      <c r="K492" s="771"/>
      <c r="L492" s="767"/>
      <c r="M492" s="745" t="s">
        <v>1000</v>
      </c>
      <c r="N492" s="745"/>
      <c r="O492" s="745"/>
      <c r="P492" s="304">
        <v>50</v>
      </c>
    </row>
    <row r="493" spans="1:16" ht="15.75" x14ac:dyDescent="0.25">
      <c r="A493" s="23"/>
      <c r="B493" s="24"/>
      <c r="C493" s="18"/>
      <c r="D493" s="18"/>
      <c r="E493" s="18"/>
      <c r="F493" s="18"/>
      <c r="G493" s="18"/>
      <c r="H493" s="18"/>
      <c r="I493" s="18"/>
      <c r="J493" s="18"/>
      <c r="K493" s="18"/>
      <c r="L493" s="18"/>
      <c r="M493" s="18"/>
      <c r="N493" s="18"/>
      <c r="O493" s="18"/>
    </row>
    <row r="494" spans="1:16" ht="40.5" customHeight="1" x14ac:dyDescent="0.25">
      <c r="A494" s="25" t="s">
        <v>32</v>
      </c>
      <c r="B494" s="308" t="s">
        <v>33</v>
      </c>
      <c r="C494" s="308" t="s">
        <v>34</v>
      </c>
      <c r="D494" s="308" t="s">
        <v>35</v>
      </c>
      <c r="E494" s="308" t="s">
        <v>36</v>
      </c>
      <c r="F494" s="308" t="s">
        <v>37</v>
      </c>
      <c r="G494" s="746" t="s">
        <v>38</v>
      </c>
      <c r="H494" s="746"/>
      <c r="I494" s="733" t="s">
        <v>39</v>
      </c>
      <c r="J494" s="741"/>
      <c r="K494" s="308" t="s">
        <v>40</v>
      </c>
      <c r="L494" s="746" t="s">
        <v>41</v>
      </c>
      <c r="M494" s="746"/>
      <c r="N494" s="850" t="s">
        <v>42</v>
      </c>
      <c r="O494" s="851"/>
      <c r="P494" s="852"/>
    </row>
    <row r="495" spans="1:16" ht="42.75" x14ac:dyDescent="0.25">
      <c r="A495" s="159" t="s">
        <v>219</v>
      </c>
      <c r="B495" s="144">
        <v>0.6</v>
      </c>
      <c r="C495" s="283" t="s">
        <v>1001</v>
      </c>
      <c r="D495" s="306" t="s">
        <v>104</v>
      </c>
      <c r="E495" s="306" t="s">
        <v>47</v>
      </c>
      <c r="F495" s="306" t="s">
        <v>423</v>
      </c>
      <c r="G495" s="800" t="s">
        <v>895</v>
      </c>
      <c r="H495" s="800"/>
      <c r="I495" s="801" t="s">
        <v>1002</v>
      </c>
      <c r="J495" s="802"/>
      <c r="K495" s="307">
        <v>1</v>
      </c>
      <c r="L495" s="846" t="s">
        <v>450</v>
      </c>
      <c r="M495" s="846"/>
      <c r="N495" s="803" t="s">
        <v>990</v>
      </c>
      <c r="O495" s="803"/>
      <c r="P495" s="803"/>
    </row>
    <row r="496" spans="1:16" ht="15.75" x14ac:dyDescent="0.25">
      <c r="A496" s="733" t="s">
        <v>51</v>
      </c>
      <c r="B496" s="741"/>
      <c r="C496" s="847" t="s">
        <v>1003</v>
      </c>
      <c r="D496" s="848"/>
      <c r="E496" s="848"/>
      <c r="F496" s="848"/>
      <c r="G496" s="848"/>
      <c r="H496" s="848"/>
      <c r="I496" s="848"/>
      <c r="J496" s="848"/>
      <c r="K496" s="848"/>
      <c r="L496" s="848"/>
      <c r="M496" s="848"/>
      <c r="N496" s="848"/>
      <c r="O496" s="848"/>
      <c r="P496" s="849"/>
    </row>
    <row r="497" spans="1:16" ht="15.75" x14ac:dyDescent="0.25">
      <c r="A497" s="718" t="s">
        <v>53</v>
      </c>
      <c r="B497" s="719"/>
      <c r="C497" s="719"/>
      <c r="D497" s="719"/>
      <c r="E497" s="719"/>
      <c r="F497" s="719"/>
      <c r="G497" s="720"/>
      <c r="H497" s="721" t="s">
        <v>54</v>
      </c>
      <c r="I497" s="719"/>
      <c r="J497" s="719"/>
      <c r="K497" s="719"/>
      <c r="L497" s="719"/>
      <c r="M497" s="719"/>
      <c r="N497" s="719"/>
      <c r="O497" s="719"/>
      <c r="P497" s="722"/>
    </row>
    <row r="498" spans="1:16" x14ac:dyDescent="0.25">
      <c r="A498" s="723" t="s">
        <v>1004</v>
      </c>
      <c r="B498" s="724"/>
      <c r="C498" s="724"/>
      <c r="D498" s="724"/>
      <c r="E498" s="724"/>
      <c r="F498" s="724"/>
      <c r="G498" s="724"/>
      <c r="H498" s="839" t="s">
        <v>990</v>
      </c>
      <c r="I498" s="840"/>
      <c r="J498" s="840"/>
      <c r="K498" s="840"/>
      <c r="L498" s="840"/>
      <c r="M498" s="840"/>
      <c r="N498" s="840"/>
      <c r="O498" s="840"/>
      <c r="P498" s="841"/>
    </row>
    <row r="499" spans="1:16" x14ac:dyDescent="0.25">
      <c r="A499" s="725"/>
      <c r="B499" s="726"/>
      <c r="C499" s="726"/>
      <c r="D499" s="726"/>
      <c r="E499" s="726"/>
      <c r="F499" s="726"/>
      <c r="G499" s="726"/>
      <c r="H499" s="842"/>
      <c r="I499" s="843"/>
      <c r="J499" s="843"/>
      <c r="K499" s="843"/>
      <c r="L499" s="843"/>
      <c r="M499" s="843"/>
      <c r="N499" s="843"/>
      <c r="O499" s="843"/>
      <c r="P499" s="844"/>
    </row>
    <row r="500" spans="1:16" ht="15.75" x14ac:dyDescent="0.25">
      <c r="A500" s="23"/>
      <c r="B500" s="24"/>
      <c r="C500" s="24"/>
      <c r="D500" s="24"/>
      <c r="E500" s="24"/>
      <c r="F500" s="24"/>
      <c r="G500" s="24"/>
      <c r="H500" s="24"/>
      <c r="I500" s="24"/>
      <c r="J500" s="24"/>
      <c r="K500" s="24"/>
      <c r="L500" s="24"/>
      <c r="M500" s="24"/>
      <c r="N500" s="24"/>
      <c r="O500" s="24"/>
      <c r="P500" s="31"/>
    </row>
    <row r="501" spans="1:16" ht="15.75" x14ac:dyDescent="0.25">
      <c r="A501" s="32"/>
      <c r="B501" s="24"/>
      <c r="C501" s="19"/>
      <c r="D501" s="733" t="s">
        <v>57</v>
      </c>
      <c r="E501" s="734"/>
      <c r="F501" s="734"/>
      <c r="G501" s="734"/>
      <c r="H501" s="734"/>
      <c r="I501" s="734"/>
      <c r="J501" s="734"/>
      <c r="K501" s="734"/>
      <c r="L501" s="734"/>
      <c r="M501" s="734"/>
      <c r="N501" s="734"/>
      <c r="O501" s="734"/>
      <c r="P501" s="735"/>
    </row>
    <row r="502" spans="1:16" ht="15.75" x14ac:dyDescent="0.25">
      <c r="A502" s="23"/>
      <c r="B502" s="24"/>
      <c r="C502" s="24"/>
      <c r="D502" s="308" t="s">
        <v>58</v>
      </c>
      <c r="E502" s="308"/>
      <c r="F502" s="308" t="s">
        <v>59</v>
      </c>
      <c r="G502" s="308" t="s">
        <v>60</v>
      </c>
      <c r="H502" s="308" t="s">
        <v>61</v>
      </c>
      <c r="I502" s="308" t="s">
        <v>62</v>
      </c>
      <c r="J502" s="308" t="s">
        <v>63</v>
      </c>
      <c r="K502" s="308" t="s">
        <v>64</v>
      </c>
      <c r="L502" s="308" t="s">
        <v>65</v>
      </c>
      <c r="M502" s="308" t="s">
        <v>66</v>
      </c>
      <c r="N502" s="308" t="s">
        <v>67</v>
      </c>
      <c r="O502" s="308" t="s">
        <v>68</v>
      </c>
      <c r="P502" s="65" t="s">
        <v>69</v>
      </c>
    </row>
    <row r="503" spans="1:16" ht="15.75" x14ac:dyDescent="0.25">
      <c r="A503" s="56" t="s">
        <v>70</v>
      </c>
      <c r="B503" s="52"/>
      <c r="C503" s="52"/>
      <c r="D503" s="52"/>
      <c r="E503" s="52"/>
      <c r="F503" s="52"/>
      <c r="G503" s="52"/>
      <c r="H503" s="52"/>
      <c r="I503" s="52"/>
      <c r="J503" s="52"/>
      <c r="K503" s="52"/>
      <c r="L503" s="52"/>
      <c r="M503" s="52"/>
      <c r="N503" s="52"/>
      <c r="O503" s="52"/>
      <c r="P503" s="63">
        <v>1</v>
      </c>
    </row>
    <row r="504" spans="1:16" ht="15.75" x14ac:dyDescent="0.25">
      <c r="A504" s="56" t="s">
        <v>71</v>
      </c>
      <c r="B504" s="52"/>
      <c r="C504" s="52"/>
      <c r="D504" s="53"/>
      <c r="E504" s="53"/>
      <c r="F504" s="53"/>
      <c r="G504" s="53"/>
      <c r="H504" s="53"/>
      <c r="I504" s="53"/>
      <c r="J504" s="53"/>
      <c r="K504" s="53"/>
      <c r="L504" s="53"/>
      <c r="M504" s="53"/>
      <c r="N504" s="53"/>
      <c r="O504" s="53"/>
      <c r="P504" s="64"/>
    </row>
    <row r="505" spans="1:16" ht="15.75" x14ac:dyDescent="0.25">
      <c r="A505" s="23"/>
      <c r="B505" s="24"/>
      <c r="C505" s="24"/>
      <c r="D505" s="24"/>
      <c r="E505" s="24"/>
      <c r="F505" s="24"/>
      <c r="G505" s="24"/>
      <c r="H505" s="24"/>
      <c r="I505" s="24"/>
      <c r="J505" s="24"/>
      <c r="K505" s="24"/>
      <c r="L505" s="24"/>
      <c r="M505" s="24"/>
      <c r="N505" s="24"/>
      <c r="O505" s="24"/>
      <c r="P505" s="31"/>
    </row>
    <row r="506" spans="1:16" ht="15.75" x14ac:dyDescent="0.25">
      <c r="A506" s="35" t="s">
        <v>72</v>
      </c>
      <c r="B506" s="35" t="s">
        <v>33</v>
      </c>
      <c r="C506" s="36"/>
      <c r="D506" s="716" t="s">
        <v>58</v>
      </c>
      <c r="E506" s="845"/>
      <c r="F506" s="37" t="s">
        <v>59</v>
      </c>
      <c r="G506" s="37" t="s">
        <v>60</v>
      </c>
      <c r="H506" s="37" t="s">
        <v>61</v>
      </c>
      <c r="I506" s="37" t="s">
        <v>62</v>
      </c>
      <c r="J506" s="37" t="s">
        <v>63</v>
      </c>
      <c r="K506" s="37" t="s">
        <v>64</v>
      </c>
      <c r="L506" s="37" t="s">
        <v>65</v>
      </c>
      <c r="M506" s="37" t="s">
        <v>66</v>
      </c>
      <c r="N506" s="37" t="s">
        <v>67</v>
      </c>
      <c r="O506" s="37" t="s">
        <v>68</v>
      </c>
      <c r="P506" s="301" t="s">
        <v>69</v>
      </c>
    </row>
    <row r="507" spans="1:16" ht="15.75" x14ac:dyDescent="0.25">
      <c r="A507" s="795" t="s">
        <v>1005</v>
      </c>
      <c r="B507" s="865">
        <v>5</v>
      </c>
      <c r="C507" s="38" t="s">
        <v>70</v>
      </c>
      <c r="D507" s="808">
        <v>20</v>
      </c>
      <c r="E507" s="809"/>
      <c r="F507" s="309">
        <v>50</v>
      </c>
      <c r="G507" s="309">
        <v>100</v>
      </c>
      <c r="H507" s="309"/>
      <c r="I507" s="309"/>
      <c r="J507" s="309"/>
      <c r="K507" s="309"/>
      <c r="L507" s="309"/>
      <c r="M507" s="309"/>
      <c r="N507" s="309"/>
      <c r="O507" s="309"/>
      <c r="P507" s="309"/>
    </row>
    <row r="508" spans="1:16" x14ac:dyDescent="0.25">
      <c r="A508" s="863"/>
      <c r="B508" s="799"/>
      <c r="C508" s="40" t="s">
        <v>71</v>
      </c>
      <c r="D508" s="814"/>
      <c r="E508" s="815"/>
      <c r="F508" s="310"/>
      <c r="G508" s="310"/>
      <c r="H508" s="310"/>
      <c r="I508" s="310"/>
      <c r="J508" s="310"/>
      <c r="K508" s="310"/>
      <c r="L508" s="310"/>
      <c r="M508" s="310"/>
      <c r="N508" s="310"/>
      <c r="O508" s="310"/>
      <c r="P508" s="310"/>
    </row>
    <row r="509" spans="1:16" ht="15.75" x14ac:dyDescent="0.25">
      <c r="A509" s="795" t="s">
        <v>1006</v>
      </c>
      <c r="B509" s="739">
        <v>5</v>
      </c>
      <c r="C509" s="38" t="s">
        <v>70</v>
      </c>
      <c r="D509" s="808"/>
      <c r="E509" s="809"/>
      <c r="F509" s="309">
        <v>20</v>
      </c>
      <c r="G509" s="309">
        <v>40</v>
      </c>
      <c r="H509" s="309">
        <v>60</v>
      </c>
      <c r="I509" s="309">
        <v>80</v>
      </c>
      <c r="J509" s="309">
        <v>100</v>
      </c>
      <c r="K509" s="309"/>
      <c r="L509" s="309"/>
      <c r="M509" s="309"/>
      <c r="N509" s="309"/>
      <c r="O509" s="309"/>
      <c r="P509" s="309"/>
    </row>
    <row r="510" spans="1:16" x14ac:dyDescent="0.25">
      <c r="A510" s="863"/>
      <c r="B510" s="739"/>
      <c r="C510" s="40" t="s">
        <v>71</v>
      </c>
      <c r="D510" s="814"/>
      <c r="E510" s="815"/>
      <c r="F510" s="310"/>
      <c r="G510" s="310"/>
      <c r="H510" s="310"/>
      <c r="I510" s="310"/>
      <c r="J510" s="310"/>
      <c r="K510" s="310"/>
      <c r="L510" s="310"/>
      <c r="M510" s="310"/>
      <c r="N510" s="310"/>
      <c r="O510" s="310"/>
      <c r="P510" s="310"/>
    </row>
    <row r="511" spans="1:16" ht="15.75" x14ac:dyDescent="0.25">
      <c r="A511" s="804" t="s">
        <v>1007</v>
      </c>
      <c r="B511" s="775">
        <v>3</v>
      </c>
      <c r="C511" s="38" t="s">
        <v>70</v>
      </c>
      <c r="D511" s="808"/>
      <c r="E511" s="809"/>
      <c r="F511" s="309"/>
      <c r="G511" s="309">
        <v>50</v>
      </c>
      <c r="H511" s="309">
        <v>100</v>
      </c>
      <c r="I511" s="309"/>
      <c r="J511" s="309"/>
      <c r="K511" s="309"/>
      <c r="L511" s="309"/>
      <c r="M511" s="309"/>
      <c r="N511" s="309"/>
      <c r="O511" s="309"/>
      <c r="P511" s="309"/>
    </row>
    <row r="512" spans="1:16" x14ac:dyDescent="0.25">
      <c r="A512" s="864"/>
      <c r="B512" s="776"/>
      <c r="C512" s="40" t="s">
        <v>71</v>
      </c>
      <c r="D512" s="814"/>
      <c r="E512" s="815"/>
      <c r="F512" s="310"/>
      <c r="G512" s="310"/>
      <c r="H512" s="310"/>
      <c r="I512" s="310"/>
      <c r="J512" s="310"/>
      <c r="K512" s="310"/>
      <c r="L512" s="310"/>
      <c r="M512" s="310"/>
      <c r="N512" s="310"/>
      <c r="O512" s="310"/>
      <c r="P512" s="310"/>
    </row>
    <row r="513" spans="1:16" ht="15.75" x14ac:dyDescent="0.25">
      <c r="A513" s="837" t="s">
        <v>1008</v>
      </c>
      <c r="B513" s="739">
        <v>12</v>
      </c>
      <c r="C513" s="38" t="s">
        <v>70</v>
      </c>
      <c r="D513" s="808">
        <v>10</v>
      </c>
      <c r="E513" s="809"/>
      <c r="F513" s="309">
        <v>20</v>
      </c>
      <c r="G513" s="309">
        <v>30</v>
      </c>
      <c r="H513" s="309">
        <v>50</v>
      </c>
      <c r="I513" s="309">
        <v>70</v>
      </c>
      <c r="J513" s="309">
        <v>100</v>
      </c>
      <c r="K513" s="309"/>
      <c r="L513" s="309"/>
      <c r="M513" s="309"/>
      <c r="N513" s="309"/>
      <c r="O513" s="309"/>
      <c r="P513" s="309"/>
    </row>
    <row r="514" spans="1:16" x14ac:dyDescent="0.25">
      <c r="A514" s="838"/>
      <c r="B514" s="739"/>
      <c r="C514" s="40" t="s">
        <v>71</v>
      </c>
      <c r="D514" s="814"/>
      <c r="E514" s="815"/>
      <c r="F514" s="310"/>
      <c r="G514" s="310"/>
      <c r="H514" s="310"/>
      <c r="I514" s="310"/>
      <c r="J514" s="310"/>
      <c r="K514" s="310"/>
      <c r="L514" s="310"/>
      <c r="M514" s="310"/>
      <c r="N514" s="310"/>
      <c r="O514" s="310"/>
      <c r="P514" s="310"/>
    </row>
    <row r="515" spans="1:16" ht="15.75" x14ac:dyDescent="0.25">
      <c r="A515" s="795" t="s">
        <v>1009</v>
      </c>
      <c r="B515" s="739">
        <v>30</v>
      </c>
      <c r="C515" s="38" t="s">
        <v>70</v>
      </c>
      <c r="D515" s="808"/>
      <c r="E515" s="809"/>
      <c r="F515" s="309"/>
      <c r="G515" s="309"/>
      <c r="H515" s="309"/>
      <c r="I515" s="309">
        <v>25</v>
      </c>
      <c r="J515" s="309">
        <v>50</v>
      </c>
      <c r="K515" s="309">
        <v>75</v>
      </c>
      <c r="L515" s="309">
        <v>100</v>
      </c>
      <c r="M515" s="309"/>
      <c r="N515" s="309"/>
      <c r="O515" s="309"/>
      <c r="P515" s="309"/>
    </row>
    <row r="516" spans="1:16" x14ac:dyDescent="0.25">
      <c r="A516" s="863"/>
      <c r="B516" s="739"/>
      <c r="C516" s="40" t="s">
        <v>71</v>
      </c>
      <c r="D516" s="814"/>
      <c r="E516" s="815"/>
      <c r="F516" s="310"/>
      <c r="G516" s="310"/>
      <c r="H516" s="310"/>
      <c r="I516" s="310"/>
      <c r="J516" s="310"/>
      <c r="K516" s="310"/>
      <c r="L516" s="310"/>
      <c r="M516" s="310"/>
      <c r="N516" s="310"/>
      <c r="O516" s="310"/>
      <c r="P516" s="310"/>
    </row>
    <row r="517" spans="1:16" ht="15.75" x14ac:dyDescent="0.25">
      <c r="A517" s="795" t="s">
        <v>1010</v>
      </c>
      <c r="B517" s="739">
        <v>20</v>
      </c>
      <c r="C517" s="38" t="s">
        <v>70</v>
      </c>
      <c r="D517" s="808"/>
      <c r="E517" s="809"/>
      <c r="F517" s="309"/>
      <c r="G517" s="309">
        <v>10</v>
      </c>
      <c r="H517" s="309">
        <v>20</v>
      </c>
      <c r="I517" s="309">
        <v>30</v>
      </c>
      <c r="J517" s="309">
        <v>50</v>
      </c>
      <c r="K517" s="309">
        <v>70</v>
      </c>
      <c r="L517" s="309">
        <v>80</v>
      </c>
      <c r="M517" s="309"/>
      <c r="N517" s="309">
        <v>90</v>
      </c>
      <c r="O517" s="309"/>
      <c r="P517" s="309">
        <v>100</v>
      </c>
    </row>
    <row r="518" spans="1:16" x14ac:dyDescent="0.25">
      <c r="A518" s="862"/>
      <c r="B518" s="739"/>
      <c r="C518" s="40" t="s">
        <v>71</v>
      </c>
      <c r="D518" s="814"/>
      <c r="E518" s="815"/>
      <c r="F518" s="310"/>
      <c r="G518" s="310"/>
      <c r="H518" s="310"/>
      <c r="I518" s="310"/>
      <c r="J518" s="310"/>
      <c r="K518" s="310"/>
      <c r="L518" s="310"/>
      <c r="M518" s="310"/>
      <c r="N518" s="310"/>
      <c r="O518" s="310"/>
      <c r="P518" s="310"/>
    </row>
    <row r="519" spans="1:16" ht="15.75" x14ac:dyDescent="0.25">
      <c r="A519" s="795" t="s">
        <v>1011</v>
      </c>
      <c r="B519" s="739">
        <v>8</v>
      </c>
      <c r="C519" s="38" t="s">
        <v>70</v>
      </c>
      <c r="D519" s="808"/>
      <c r="E519" s="809"/>
      <c r="F519" s="309"/>
      <c r="G519" s="309"/>
      <c r="H519" s="309">
        <v>20</v>
      </c>
      <c r="I519" s="309">
        <v>40</v>
      </c>
      <c r="J519" s="309">
        <v>70</v>
      </c>
      <c r="K519" s="309">
        <v>100</v>
      </c>
      <c r="L519" s="309"/>
      <c r="M519" s="309"/>
      <c r="N519" s="309"/>
      <c r="O519" s="309"/>
      <c r="P519" s="309"/>
    </row>
    <row r="520" spans="1:16" x14ac:dyDescent="0.25">
      <c r="A520" s="863"/>
      <c r="B520" s="739"/>
      <c r="C520" s="40" t="s">
        <v>71</v>
      </c>
      <c r="D520" s="814"/>
      <c r="E520" s="815"/>
      <c r="F520" s="310"/>
      <c r="G520" s="310"/>
      <c r="H520" s="310"/>
      <c r="I520" s="310"/>
      <c r="J520" s="310"/>
      <c r="K520" s="310"/>
      <c r="L520" s="310"/>
      <c r="M520" s="310"/>
      <c r="N520" s="310"/>
      <c r="O520" s="310"/>
      <c r="P520" s="310"/>
    </row>
    <row r="521" spans="1:16" ht="15.75" x14ac:dyDescent="0.25">
      <c r="A521" s="795" t="s">
        <v>1012</v>
      </c>
      <c r="B521" s="739"/>
      <c r="C521" s="38" t="s">
        <v>70</v>
      </c>
      <c r="D521" s="808"/>
      <c r="E521" s="809"/>
      <c r="F521" s="309">
        <v>10</v>
      </c>
      <c r="G521" s="309">
        <v>20</v>
      </c>
      <c r="H521" s="309">
        <v>30</v>
      </c>
      <c r="I521" s="309">
        <v>40</v>
      </c>
      <c r="J521" s="309">
        <v>50</v>
      </c>
      <c r="K521" s="309">
        <v>60</v>
      </c>
      <c r="L521" s="309">
        <v>70</v>
      </c>
      <c r="M521" s="309">
        <v>80</v>
      </c>
      <c r="N521" s="309">
        <v>90</v>
      </c>
      <c r="O521" s="309">
        <v>95</v>
      </c>
      <c r="P521" s="309">
        <v>100</v>
      </c>
    </row>
    <row r="522" spans="1:16" x14ac:dyDescent="0.25">
      <c r="A522" s="863"/>
      <c r="B522" s="739"/>
      <c r="C522" s="40" t="s">
        <v>71</v>
      </c>
      <c r="D522" s="814"/>
      <c r="E522" s="815"/>
      <c r="F522" s="310"/>
      <c r="G522" s="310"/>
      <c r="H522" s="310"/>
      <c r="I522" s="310"/>
      <c r="J522" s="310"/>
      <c r="K522" s="310"/>
      <c r="L522" s="310"/>
      <c r="M522" s="310"/>
      <c r="N522" s="310"/>
      <c r="O522" s="310"/>
      <c r="P522" s="310"/>
    </row>
    <row r="523" spans="1:16" ht="15.75" x14ac:dyDescent="0.25">
      <c r="A523" s="795" t="s">
        <v>1013</v>
      </c>
      <c r="B523" s="860">
        <v>12</v>
      </c>
      <c r="C523" s="38" t="s">
        <v>70</v>
      </c>
      <c r="D523" s="808"/>
      <c r="E523" s="809"/>
      <c r="F523" s="309"/>
      <c r="G523" s="309"/>
      <c r="H523" s="309"/>
      <c r="I523" s="309"/>
      <c r="J523" s="309">
        <v>20</v>
      </c>
      <c r="K523" s="309"/>
      <c r="L523" s="309">
        <v>50</v>
      </c>
      <c r="M523" s="309"/>
      <c r="N523" s="309">
        <v>90</v>
      </c>
      <c r="O523" s="309"/>
      <c r="P523" s="309">
        <v>100</v>
      </c>
    </row>
    <row r="524" spans="1:16" x14ac:dyDescent="0.25">
      <c r="A524" s="796"/>
      <c r="B524" s="861"/>
      <c r="C524" s="40" t="s">
        <v>71</v>
      </c>
      <c r="D524" s="814"/>
      <c r="E524" s="815"/>
      <c r="F524" s="310"/>
      <c r="G524" s="310"/>
      <c r="H524" s="310"/>
      <c r="I524" s="310"/>
      <c r="J524" s="310"/>
      <c r="K524" s="310"/>
      <c r="L524" s="310"/>
      <c r="M524" s="310"/>
      <c r="N524" s="310"/>
      <c r="O524" s="310"/>
      <c r="P524" s="310"/>
    </row>
    <row r="525" spans="1:16" ht="15.75" x14ac:dyDescent="0.25">
      <c r="A525" s="795" t="s">
        <v>1014</v>
      </c>
      <c r="B525" s="739">
        <v>5</v>
      </c>
      <c r="C525" s="38" t="s">
        <v>70</v>
      </c>
      <c r="D525" s="808"/>
      <c r="E525" s="809"/>
      <c r="F525" s="309"/>
      <c r="G525" s="309"/>
      <c r="H525" s="309"/>
      <c r="I525" s="309"/>
      <c r="J525" s="309"/>
      <c r="K525" s="309"/>
      <c r="L525" s="309"/>
      <c r="M525" s="309"/>
      <c r="N525" s="309"/>
      <c r="O525" s="309">
        <v>50</v>
      </c>
      <c r="P525" s="309">
        <v>100</v>
      </c>
    </row>
    <row r="526" spans="1:16" x14ac:dyDescent="0.25">
      <c r="A526" s="862"/>
      <c r="B526" s="739"/>
      <c r="C526" s="40" t="s">
        <v>71</v>
      </c>
      <c r="D526" s="814"/>
      <c r="E526" s="815"/>
      <c r="F526" s="310"/>
      <c r="G526" s="310"/>
      <c r="H526" s="310"/>
      <c r="I526" s="310"/>
      <c r="J526" s="310"/>
      <c r="K526" s="310"/>
      <c r="L526" s="310"/>
      <c r="M526" s="310"/>
      <c r="N526" s="310"/>
      <c r="O526" s="310"/>
      <c r="P526" s="310"/>
    </row>
    <row r="527" spans="1:16" ht="15.75" thickBot="1" x14ac:dyDescent="0.3">
      <c r="A527" s="44"/>
      <c r="B527" s="21"/>
      <c r="C527" s="21"/>
      <c r="D527" s="21"/>
      <c r="E527" s="21"/>
      <c r="F527" s="21"/>
      <c r="G527" s="21"/>
      <c r="H527" s="21"/>
      <c r="I527" s="21"/>
      <c r="J527" s="21"/>
      <c r="K527" s="21"/>
      <c r="L527" s="21"/>
      <c r="M527" s="21"/>
      <c r="N527" s="21"/>
      <c r="O527" s="21"/>
      <c r="P527" s="45"/>
    </row>
    <row r="528" spans="1:16" ht="15.75" x14ac:dyDescent="0.25">
      <c r="A528" s="688" t="s">
        <v>82</v>
      </c>
      <c r="B528" s="689"/>
      <c r="C528" s="689"/>
      <c r="D528" s="689"/>
      <c r="E528" s="689"/>
      <c r="F528" s="689"/>
      <c r="G528" s="689"/>
      <c r="H528" s="689"/>
      <c r="I528" s="689"/>
      <c r="J528" s="689"/>
      <c r="K528" s="689"/>
      <c r="L528" s="689"/>
      <c r="M528" s="689"/>
      <c r="N528" s="689"/>
      <c r="O528" s="689"/>
      <c r="P528" s="690"/>
    </row>
    <row r="529" spans="1:16" ht="15.75" x14ac:dyDescent="0.25">
      <c r="A529" s="46" t="s">
        <v>83</v>
      </c>
      <c r="B529" s="682"/>
      <c r="C529" s="683"/>
      <c r="D529" s="683"/>
      <c r="E529" s="683"/>
      <c r="F529" s="683"/>
      <c r="G529" s="683"/>
      <c r="H529" s="683"/>
      <c r="I529" s="683"/>
      <c r="J529" s="683"/>
      <c r="K529" s="683"/>
      <c r="L529" s="683"/>
      <c r="M529" s="683"/>
      <c r="N529" s="683"/>
      <c r="O529" s="683"/>
      <c r="P529" s="684"/>
    </row>
    <row r="530" spans="1:16" ht="15.75" x14ac:dyDescent="0.25">
      <c r="A530" s="46" t="s">
        <v>84</v>
      </c>
      <c r="B530" s="682"/>
      <c r="C530" s="683"/>
      <c r="D530" s="683"/>
      <c r="E530" s="683"/>
      <c r="F530" s="683"/>
      <c r="G530" s="683"/>
      <c r="H530" s="683"/>
      <c r="I530" s="683"/>
      <c r="J530" s="683"/>
      <c r="K530" s="683"/>
      <c r="L530" s="683"/>
      <c r="M530" s="683"/>
      <c r="N530" s="683"/>
      <c r="O530" s="683"/>
      <c r="P530" s="684"/>
    </row>
    <row r="531" spans="1:16" ht="15.75" x14ac:dyDescent="0.25">
      <c r="A531" s="46" t="s">
        <v>85</v>
      </c>
      <c r="B531" s="682"/>
      <c r="C531" s="683"/>
      <c r="D531" s="683"/>
      <c r="E531" s="683"/>
      <c r="F531" s="683"/>
      <c r="G531" s="683"/>
      <c r="H531" s="683"/>
      <c r="I531" s="683"/>
      <c r="J531" s="683"/>
      <c r="K531" s="683"/>
      <c r="L531" s="683"/>
      <c r="M531" s="683"/>
      <c r="N531" s="683"/>
      <c r="O531" s="683"/>
      <c r="P531" s="684"/>
    </row>
    <row r="532" spans="1:16" ht="15.75" x14ac:dyDescent="0.25">
      <c r="A532" s="46" t="s">
        <v>86</v>
      </c>
      <c r="B532" s="682"/>
      <c r="C532" s="683"/>
      <c r="D532" s="683"/>
      <c r="E532" s="683"/>
      <c r="F532" s="683"/>
      <c r="G532" s="683"/>
      <c r="H532" s="683"/>
      <c r="I532" s="683"/>
      <c r="J532" s="683"/>
      <c r="K532" s="683"/>
      <c r="L532" s="683"/>
      <c r="M532" s="683"/>
      <c r="N532" s="683"/>
      <c r="O532" s="683"/>
      <c r="P532" s="684"/>
    </row>
    <row r="533" spans="1:16" ht="15.75" x14ac:dyDescent="0.25">
      <c r="A533" s="46" t="s">
        <v>87</v>
      </c>
      <c r="B533" s="682"/>
      <c r="C533" s="683"/>
      <c r="D533" s="683"/>
      <c r="E533" s="683"/>
      <c r="F533" s="683"/>
      <c r="G533" s="683"/>
      <c r="H533" s="683"/>
      <c r="I533" s="683"/>
      <c r="J533" s="683"/>
      <c r="K533" s="683"/>
      <c r="L533" s="683"/>
      <c r="M533" s="683"/>
      <c r="N533" s="683"/>
      <c r="O533" s="683"/>
      <c r="P533" s="684"/>
    </row>
    <row r="534" spans="1:16" ht="15.75" x14ac:dyDescent="0.25">
      <c r="A534" s="46" t="s">
        <v>88</v>
      </c>
      <c r="B534" s="682"/>
      <c r="C534" s="683"/>
      <c r="D534" s="683"/>
      <c r="E534" s="683"/>
      <c r="F534" s="683"/>
      <c r="G534" s="683"/>
      <c r="H534" s="683"/>
      <c r="I534" s="683"/>
      <c r="J534" s="683"/>
      <c r="K534" s="683"/>
      <c r="L534" s="683"/>
      <c r="M534" s="683"/>
      <c r="N534" s="683"/>
      <c r="O534" s="683"/>
      <c r="P534" s="684"/>
    </row>
    <row r="535" spans="1:16" ht="15.75" x14ac:dyDescent="0.25">
      <c r="A535" s="46" t="s">
        <v>89</v>
      </c>
      <c r="B535" s="682"/>
      <c r="C535" s="683"/>
      <c r="D535" s="683"/>
      <c r="E535" s="683"/>
      <c r="F535" s="683"/>
      <c r="G535" s="683"/>
      <c r="H535" s="683"/>
      <c r="I535" s="683"/>
      <c r="J535" s="683"/>
      <c r="K535" s="683"/>
      <c r="L535" s="683"/>
      <c r="M535" s="683"/>
      <c r="N535" s="683"/>
      <c r="O535" s="683"/>
      <c r="P535" s="684"/>
    </row>
    <row r="536" spans="1:16" ht="15.75" x14ac:dyDescent="0.25">
      <c r="A536" s="46" t="s">
        <v>90</v>
      </c>
      <c r="B536" s="682"/>
      <c r="C536" s="683"/>
      <c r="D536" s="683"/>
      <c r="E536" s="683"/>
      <c r="F536" s="683"/>
      <c r="G536" s="683"/>
      <c r="H536" s="683"/>
      <c r="I536" s="683"/>
      <c r="J536" s="683"/>
      <c r="K536" s="683"/>
      <c r="L536" s="683"/>
      <c r="M536" s="683"/>
      <c r="N536" s="683"/>
      <c r="O536" s="683"/>
      <c r="P536" s="684"/>
    </row>
    <row r="537" spans="1:16" ht="15.75" x14ac:dyDescent="0.25">
      <c r="A537" s="46" t="s">
        <v>91</v>
      </c>
      <c r="B537" s="682"/>
      <c r="C537" s="683"/>
      <c r="D537" s="683"/>
      <c r="E537" s="683"/>
      <c r="F537" s="683"/>
      <c r="G537" s="683"/>
      <c r="H537" s="683"/>
      <c r="I537" s="683"/>
      <c r="J537" s="683"/>
      <c r="K537" s="683"/>
      <c r="L537" s="683"/>
      <c r="M537" s="683"/>
      <c r="N537" s="683"/>
      <c r="O537" s="683"/>
      <c r="P537" s="684"/>
    </row>
    <row r="538" spans="1:16" ht="16.5" thickBot="1" x14ac:dyDescent="0.3">
      <c r="A538" s="47" t="s">
        <v>92</v>
      </c>
      <c r="B538" s="685"/>
      <c r="C538" s="686"/>
      <c r="D538" s="686"/>
      <c r="E538" s="686"/>
      <c r="F538" s="686"/>
      <c r="G538" s="686"/>
      <c r="H538" s="686"/>
      <c r="I538" s="686"/>
      <c r="J538" s="686"/>
      <c r="K538" s="686"/>
      <c r="L538" s="686"/>
      <c r="M538" s="686"/>
      <c r="N538" s="686"/>
      <c r="O538" s="686"/>
      <c r="P538" s="687"/>
    </row>
    <row r="543" spans="1:16" ht="15.75" x14ac:dyDescent="0.25">
      <c r="A543" s="11" t="s">
        <v>303</v>
      </c>
      <c r="B543" s="758" t="s">
        <v>1015</v>
      </c>
      <c r="C543" s="773"/>
      <c r="D543" s="773"/>
      <c r="E543" s="773"/>
      <c r="F543" s="773"/>
      <c r="G543" s="773"/>
      <c r="H543" s="773"/>
      <c r="I543" s="773"/>
      <c r="J543" s="773"/>
      <c r="K543" s="773"/>
      <c r="L543" s="774" t="s">
        <v>14</v>
      </c>
      <c r="M543" s="774"/>
      <c r="N543" s="774"/>
      <c r="O543" s="774"/>
      <c r="P543" s="12">
        <v>0.4</v>
      </c>
    </row>
    <row r="544" spans="1:16" ht="15.75" x14ac:dyDescent="0.25">
      <c r="B544" s="24"/>
      <c r="C544" s="18"/>
      <c r="D544" s="18"/>
      <c r="E544" s="18"/>
      <c r="F544" s="18"/>
      <c r="G544" s="18"/>
      <c r="H544" s="18"/>
      <c r="I544" s="18"/>
      <c r="J544" s="18"/>
      <c r="K544" s="18"/>
      <c r="L544" s="18"/>
      <c r="M544" s="18"/>
      <c r="N544" s="18"/>
      <c r="O544" s="18"/>
      <c r="P544" s="19"/>
    </row>
    <row r="545" spans="1:16" ht="15.75" x14ac:dyDescent="0.25">
      <c r="A545" s="13" t="s">
        <v>15</v>
      </c>
      <c r="B545" s="755" t="s">
        <v>888</v>
      </c>
      <c r="C545" s="756"/>
      <c r="D545" s="756"/>
      <c r="E545" s="756"/>
      <c r="F545" s="757"/>
      <c r="G545" s="14" t="s">
        <v>17</v>
      </c>
      <c r="H545" s="790">
        <v>302064369.60000002</v>
      </c>
      <c r="I545" s="756"/>
      <c r="J545" s="756"/>
      <c r="K545" s="756"/>
      <c r="L545" s="756"/>
      <c r="M545" s="756"/>
      <c r="N545" s="756"/>
      <c r="O545" s="756"/>
      <c r="P545" s="757"/>
    </row>
    <row r="546" spans="1:16" ht="15.75" x14ac:dyDescent="0.25">
      <c r="A546" s="13" t="s">
        <v>15</v>
      </c>
      <c r="B546" s="755"/>
      <c r="C546" s="756"/>
      <c r="D546" s="756"/>
      <c r="E546" s="756"/>
      <c r="F546" s="757"/>
      <c r="G546" s="14" t="s">
        <v>17</v>
      </c>
      <c r="H546" s="755"/>
      <c r="I546" s="756"/>
      <c r="J546" s="756"/>
      <c r="K546" s="756"/>
      <c r="L546" s="756"/>
      <c r="M546" s="756"/>
      <c r="N546" s="756"/>
      <c r="O546" s="756"/>
      <c r="P546" s="757"/>
    </row>
    <row r="547" spans="1:16" ht="15.75" x14ac:dyDescent="0.25">
      <c r="A547" s="15"/>
      <c r="B547" s="318"/>
      <c r="C547" s="318"/>
      <c r="D547" s="17"/>
      <c r="E547" s="17"/>
      <c r="F547" s="17"/>
      <c r="G547" s="17"/>
      <c r="H547" s="17"/>
      <c r="I547" s="17"/>
      <c r="J547" s="17"/>
      <c r="K547" s="17"/>
      <c r="L547" s="18"/>
      <c r="M547" s="18"/>
      <c r="N547" s="18"/>
      <c r="O547" s="18"/>
      <c r="P547" s="19"/>
    </row>
    <row r="548" spans="1:16" ht="15.75" x14ac:dyDescent="0.25">
      <c r="A548" s="11" t="s">
        <v>20</v>
      </c>
      <c r="B548" s="857" t="s">
        <v>1002</v>
      </c>
      <c r="C548" s="858"/>
      <c r="D548" s="858"/>
      <c r="E548" s="858"/>
      <c r="F548" s="858"/>
      <c r="G548" s="858"/>
      <c r="H548" s="858"/>
      <c r="I548" s="858"/>
      <c r="J548" s="858"/>
      <c r="K548" s="858"/>
      <c r="L548" s="858"/>
      <c r="M548" s="858"/>
      <c r="N548" s="858"/>
      <c r="O548" s="858"/>
      <c r="P548" s="859"/>
    </row>
    <row r="550" spans="1:16" ht="15.75" x14ac:dyDescent="0.25">
      <c r="A550" s="20" t="s">
        <v>22</v>
      </c>
      <c r="B550" s="21"/>
      <c r="C550" s="21"/>
      <c r="D550" s="21"/>
      <c r="E550" s="21"/>
      <c r="F550" s="21"/>
      <c r="G550" s="21"/>
      <c r="H550" s="21"/>
      <c r="I550" s="21"/>
      <c r="J550" s="21"/>
      <c r="K550" s="21"/>
      <c r="L550" s="21"/>
      <c r="M550" s="21"/>
      <c r="N550" s="21"/>
      <c r="O550" s="21"/>
    </row>
    <row r="551" spans="1:16" ht="15.75" x14ac:dyDescent="0.25">
      <c r="A551" s="20"/>
      <c r="B551" s="21"/>
      <c r="C551" s="21"/>
      <c r="D551" s="21"/>
      <c r="E551" s="21"/>
      <c r="F551" s="21"/>
      <c r="G551" s="21"/>
      <c r="H551" s="21"/>
      <c r="I551" s="21"/>
      <c r="J551" s="21"/>
      <c r="K551" s="21"/>
      <c r="L551" s="21"/>
      <c r="M551" s="21"/>
      <c r="N551" s="21"/>
      <c r="O551" s="21"/>
    </row>
    <row r="552" spans="1:16" x14ac:dyDescent="0.25">
      <c r="A552" s="759" t="s">
        <v>23</v>
      </c>
      <c r="B552" s="760"/>
      <c r="C552" s="760"/>
      <c r="D552" s="760"/>
      <c r="E552" s="761"/>
      <c r="F552" s="768" t="s">
        <v>24</v>
      </c>
      <c r="G552" s="768"/>
      <c r="H552" s="768"/>
      <c r="I552" s="768"/>
      <c r="J552" s="768" t="s">
        <v>25</v>
      </c>
      <c r="K552" s="769" t="s">
        <v>26</v>
      </c>
      <c r="L552" s="761"/>
      <c r="M552" s="768" t="s">
        <v>27</v>
      </c>
      <c r="N552" s="768"/>
      <c r="O552" s="768"/>
      <c r="P552" s="772" t="s">
        <v>25</v>
      </c>
    </row>
    <row r="553" spans="1:16" x14ac:dyDescent="0.25">
      <c r="A553" s="762"/>
      <c r="B553" s="763"/>
      <c r="C553" s="763"/>
      <c r="D553" s="763"/>
      <c r="E553" s="764"/>
      <c r="F553" s="768"/>
      <c r="G553" s="768"/>
      <c r="H553" s="768"/>
      <c r="I553" s="768"/>
      <c r="J553" s="768"/>
      <c r="K553" s="770"/>
      <c r="L553" s="764"/>
      <c r="M553" s="768"/>
      <c r="N553" s="768"/>
      <c r="O553" s="768"/>
      <c r="P553" s="772"/>
    </row>
    <row r="554" spans="1:16" x14ac:dyDescent="0.25">
      <c r="A554" s="762"/>
      <c r="B554" s="763"/>
      <c r="C554" s="763"/>
      <c r="D554" s="763"/>
      <c r="E554" s="764"/>
      <c r="F554" s="745" t="s">
        <v>1016</v>
      </c>
      <c r="G554" s="745"/>
      <c r="H554" s="745"/>
      <c r="I554" s="745"/>
      <c r="J554" s="304">
        <v>100</v>
      </c>
      <c r="K554" s="770"/>
      <c r="L554" s="764"/>
      <c r="M554" s="745" t="s">
        <v>1017</v>
      </c>
      <c r="N554" s="745"/>
      <c r="O554" s="745"/>
      <c r="P554" s="304">
        <v>100</v>
      </c>
    </row>
    <row r="555" spans="1:16" x14ac:dyDescent="0.25">
      <c r="A555" s="762"/>
      <c r="B555" s="763"/>
      <c r="C555" s="763"/>
      <c r="D555" s="763"/>
      <c r="E555" s="764"/>
      <c r="F555" s="745" t="s">
        <v>1018</v>
      </c>
      <c r="G555" s="745"/>
      <c r="H555" s="745"/>
      <c r="I555" s="745"/>
      <c r="J555" s="304">
        <v>100</v>
      </c>
      <c r="K555" s="770"/>
      <c r="L555" s="764"/>
      <c r="M555" s="745" t="s">
        <v>1019</v>
      </c>
      <c r="N555" s="745"/>
      <c r="O555" s="745"/>
      <c r="P555" s="304">
        <v>50</v>
      </c>
    </row>
    <row r="556" spans="1:16" x14ac:dyDescent="0.25">
      <c r="A556" s="762"/>
      <c r="B556" s="763"/>
      <c r="C556" s="763"/>
      <c r="D556" s="763"/>
      <c r="E556" s="764"/>
      <c r="F556" s="745" t="s">
        <v>1020</v>
      </c>
      <c r="G556" s="745"/>
      <c r="H556" s="745"/>
      <c r="I556" s="745"/>
      <c r="J556" s="304" t="s">
        <v>1021</v>
      </c>
      <c r="K556" s="770"/>
      <c r="L556" s="764"/>
      <c r="M556" s="745"/>
      <c r="N556" s="745"/>
      <c r="O556" s="745"/>
      <c r="P556" s="304"/>
    </row>
    <row r="557" spans="1:16" x14ac:dyDescent="0.25">
      <c r="A557" s="762"/>
      <c r="B557" s="763"/>
      <c r="C557" s="763"/>
      <c r="D557" s="763"/>
      <c r="E557" s="764"/>
      <c r="F557" s="745" t="s">
        <v>1022</v>
      </c>
      <c r="G557" s="745"/>
      <c r="H557" s="745"/>
      <c r="I557" s="745"/>
      <c r="J557" s="304">
        <v>30</v>
      </c>
      <c r="K557" s="770"/>
      <c r="L557" s="764"/>
      <c r="M557" s="745"/>
      <c r="N557" s="745"/>
      <c r="O557" s="745"/>
      <c r="P557" s="304"/>
    </row>
    <row r="558" spans="1:16" x14ac:dyDescent="0.25">
      <c r="A558" s="762"/>
      <c r="B558" s="763"/>
      <c r="C558" s="763"/>
      <c r="D558" s="763"/>
      <c r="E558" s="764"/>
      <c r="F558" s="745"/>
      <c r="G558" s="745"/>
      <c r="H558" s="745"/>
      <c r="I558" s="745"/>
      <c r="J558" s="314"/>
      <c r="K558" s="770"/>
      <c r="L558" s="764"/>
      <c r="M558" s="853"/>
      <c r="N558" s="854"/>
      <c r="O558" s="855"/>
      <c r="P558" s="304"/>
    </row>
    <row r="559" spans="1:16" x14ac:dyDescent="0.25">
      <c r="A559" s="762"/>
      <c r="B559" s="763"/>
      <c r="C559" s="763"/>
      <c r="D559" s="763"/>
      <c r="E559" s="764"/>
      <c r="F559" s="745"/>
      <c r="G559" s="745"/>
      <c r="H559" s="745"/>
      <c r="I559" s="745"/>
      <c r="J559" s="314"/>
      <c r="K559" s="770"/>
      <c r="L559" s="764"/>
      <c r="M559" s="856"/>
      <c r="N559" s="854"/>
      <c r="O559" s="855"/>
      <c r="P559" s="304"/>
    </row>
    <row r="560" spans="1:16" x14ac:dyDescent="0.25">
      <c r="A560" s="762"/>
      <c r="B560" s="763"/>
      <c r="C560" s="763"/>
      <c r="D560" s="763"/>
      <c r="E560" s="764"/>
      <c r="F560" s="745"/>
      <c r="G560" s="745"/>
      <c r="H560" s="745"/>
      <c r="I560" s="745"/>
      <c r="J560" s="314"/>
      <c r="K560" s="770"/>
      <c r="L560" s="764"/>
      <c r="M560" s="745"/>
      <c r="N560" s="745"/>
      <c r="O560" s="745"/>
      <c r="P560" s="304"/>
    </row>
    <row r="561" spans="1:16" x14ac:dyDescent="0.25">
      <c r="A561" s="765"/>
      <c r="B561" s="766"/>
      <c r="C561" s="766"/>
      <c r="D561" s="766"/>
      <c r="E561" s="767"/>
      <c r="F561" s="745"/>
      <c r="G561" s="745"/>
      <c r="H561" s="745"/>
      <c r="I561" s="745"/>
      <c r="J561" s="314"/>
      <c r="K561" s="771"/>
      <c r="L561" s="767"/>
      <c r="M561" s="745"/>
      <c r="N561" s="745"/>
      <c r="O561" s="745"/>
      <c r="P561" s="304"/>
    </row>
    <row r="562" spans="1:16" ht="15.75" x14ac:dyDescent="0.25">
      <c r="A562" s="23"/>
      <c r="B562" s="24"/>
      <c r="C562" s="18"/>
      <c r="D562" s="18"/>
      <c r="E562" s="18"/>
      <c r="F562" s="18"/>
      <c r="G562" s="18"/>
      <c r="H562" s="18"/>
      <c r="I562" s="18"/>
      <c r="J562" s="18"/>
      <c r="K562" s="18"/>
      <c r="L562" s="18"/>
      <c r="M562" s="18"/>
      <c r="N562" s="18"/>
      <c r="O562" s="18"/>
    </row>
    <row r="563" spans="1:16" ht="96.75" customHeight="1" x14ac:dyDescent="0.25">
      <c r="A563" s="25" t="s">
        <v>32</v>
      </c>
      <c r="B563" s="308" t="s">
        <v>33</v>
      </c>
      <c r="C563" s="308" t="s">
        <v>34</v>
      </c>
      <c r="D563" s="308" t="s">
        <v>35</v>
      </c>
      <c r="E563" s="308" t="s">
        <v>36</v>
      </c>
      <c r="F563" s="308" t="s">
        <v>37</v>
      </c>
      <c r="G563" s="746" t="s">
        <v>38</v>
      </c>
      <c r="H563" s="746"/>
      <c r="I563" s="733" t="s">
        <v>39</v>
      </c>
      <c r="J563" s="741"/>
      <c r="K563" s="308" t="s">
        <v>40</v>
      </c>
      <c r="L563" s="746" t="s">
        <v>41</v>
      </c>
      <c r="M563" s="746"/>
      <c r="N563" s="850" t="s">
        <v>42</v>
      </c>
      <c r="O563" s="851"/>
      <c r="P563" s="852"/>
    </row>
    <row r="564" spans="1:16" ht="39.75" customHeight="1" x14ac:dyDescent="0.25">
      <c r="A564" s="159" t="s">
        <v>219</v>
      </c>
      <c r="B564" s="144">
        <v>0.5</v>
      </c>
      <c r="C564" s="283" t="s">
        <v>1023</v>
      </c>
      <c r="D564" s="306" t="s">
        <v>104</v>
      </c>
      <c r="E564" s="306" t="s">
        <v>47</v>
      </c>
      <c r="F564" s="306" t="s">
        <v>423</v>
      </c>
      <c r="G564" s="800" t="s">
        <v>1024</v>
      </c>
      <c r="H564" s="800"/>
      <c r="I564" s="801" t="s">
        <v>1002</v>
      </c>
      <c r="J564" s="802"/>
      <c r="K564" s="307">
        <v>1</v>
      </c>
      <c r="L564" s="846" t="s">
        <v>450</v>
      </c>
      <c r="M564" s="846"/>
      <c r="N564" s="803" t="s">
        <v>990</v>
      </c>
      <c r="O564" s="803"/>
      <c r="P564" s="803"/>
    </row>
    <row r="565" spans="1:16" ht="33.75" customHeight="1" x14ac:dyDescent="0.25">
      <c r="A565" s="733" t="s">
        <v>51</v>
      </c>
      <c r="B565" s="741"/>
      <c r="C565" s="847" t="s">
        <v>1025</v>
      </c>
      <c r="D565" s="848"/>
      <c r="E565" s="848"/>
      <c r="F565" s="848"/>
      <c r="G565" s="848"/>
      <c r="H565" s="848"/>
      <c r="I565" s="848"/>
      <c r="J565" s="848"/>
      <c r="K565" s="848"/>
      <c r="L565" s="848"/>
      <c r="M565" s="848"/>
      <c r="N565" s="848"/>
      <c r="O565" s="848"/>
      <c r="P565" s="849"/>
    </row>
    <row r="566" spans="1:16" ht="15.75" x14ac:dyDescent="0.25">
      <c r="A566" s="718" t="s">
        <v>53</v>
      </c>
      <c r="B566" s="719"/>
      <c r="C566" s="719"/>
      <c r="D566" s="719"/>
      <c r="E566" s="719"/>
      <c r="F566" s="719"/>
      <c r="G566" s="720"/>
      <c r="H566" s="721" t="s">
        <v>54</v>
      </c>
      <c r="I566" s="719"/>
      <c r="J566" s="719"/>
      <c r="K566" s="719"/>
      <c r="L566" s="719"/>
      <c r="M566" s="719"/>
      <c r="N566" s="719"/>
      <c r="O566" s="719"/>
      <c r="P566" s="722"/>
    </row>
    <row r="567" spans="1:16" x14ac:dyDescent="0.25">
      <c r="A567" s="723" t="s">
        <v>1026</v>
      </c>
      <c r="B567" s="724"/>
      <c r="C567" s="724"/>
      <c r="D567" s="724"/>
      <c r="E567" s="724"/>
      <c r="F567" s="724"/>
      <c r="G567" s="724"/>
      <c r="H567" s="839" t="s">
        <v>1027</v>
      </c>
      <c r="I567" s="840"/>
      <c r="J567" s="840"/>
      <c r="K567" s="840"/>
      <c r="L567" s="840"/>
      <c r="M567" s="840"/>
      <c r="N567" s="840"/>
      <c r="O567" s="840"/>
      <c r="P567" s="841"/>
    </row>
    <row r="568" spans="1:16" x14ac:dyDescent="0.25">
      <c r="A568" s="725"/>
      <c r="B568" s="726"/>
      <c r="C568" s="726"/>
      <c r="D568" s="726"/>
      <c r="E568" s="726"/>
      <c r="F568" s="726"/>
      <c r="G568" s="726"/>
      <c r="H568" s="842"/>
      <c r="I568" s="843"/>
      <c r="J568" s="843"/>
      <c r="K568" s="843"/>
      <c r="L568" s="843"/>
      <c r="M568" s="843"/>
      <c r="N568" s="843"/>
      <c r="O568" s="843"/>
      <c r="P568" s="844"/>
    </row>
    <row r="569" spans="1:16" ht="15.75" x14ac:dyDescent="0.25">
      <c r="A569" s="23"/>
      <c r="B569" s="24"/>
      <c r="C569" s="24"/>
      <c r="D569" s="24"/>
      <c r="E569" s="24"/>
      <c r="F569" s="24"/>
      <c r="G569" s="24"/>
      <c r="H569" s="24"/>
      <c r="I569" s="24"/>
      <c r="J569" s="24"/>
      <c r="K569" s="24"/>
      <c r="L569" s="24"/>
      <c r="M569" s="24"/>
      <c r="N569" s="24"/>
      <c r="O569" s="24"/>
      <c r="P569" s="31"/>
    </row>
    <row r="570" spans="1:16" ht="15.75" x14ac:dyDescent="0.25">
      <c r="A570" s="32"/>
      <c r="B570" s="24"/>
      <c r="C570" s="19"/>
      <c r="D570" s="733" t="s">
        <v>57</v>
      </c>
      <c r="E570" s="734"/>
      <c r="F570" s="734"/>
      <c r="G570" s="734"/>
      <c r="H570" s="734"/>
      <c r="I570" s="734"/>
      <c r="J570" s="734"/>
      <c r="K570" s="734"/>
      <c r="L570" s="734"/>
      <c r="M570" s="734"/>
      <c r="N570" s="734"/>
      <c r="O570" s="734"/>
      <c r="P570" s="735"/>
    </row>
    <row r="571" spans="1:16" ht="15.75" x14ac:dyDescent="0.25">
      <c r="A571" s="23"/>
      <c r="B571" s="24"/>
      <c r="C571" s="24"/>
      <c r="D571" s="308" t="s">
        <v>58</v>
      </c>
      <c r="E571" s="308"/>
      <c r="F571" s="308" t="s">
        <v>59</v>
      </c>
      <c r="G571" s="308" t="s">
        <v>60</v>
      </c>
      <c r="H571" s="308" t="s">
        <v>61</v>
      </c>
      <c r="I571" s="308" t="s">
        <v>62</v>
      </c>
      <c r="J571" s="308" t="s">
        <v>63</v>
      </c>
      <c r="K571" s="308" t="s">
        <v>64</v>
      </c>
      <c r="L571" s="308" t="s">
        <v>65</v>
      </c>
      <c r="M571" s="308" t="s">
        <v>66</v>
      </c>
      <c r="N571" s="308" t="s">
        <v>67</v>
      </c>
      <c r="O571" s="308" t="s">
        <v>68</v>
      </c>
      <c r="P571" s="65" t="s">
        <v>69</v>
      </c>
    </row>
    <row r="572" spans="1:16" ht="15.75" x14ac:dyDescent="0.25">
      <c r="A572" s="56" t="s">
        <v>70</v>
      </c>
      <c r="B572" s="52"/>
      <c r="C572" s="52"/>
      <c r="D572" s="52"/>
      <c r="E572" s="52"/>
      <c r="F572" s="52"/>
      <c r="G572" s="52"/>
      <c r="H572" s="52"/>
      <c r="I572" s="52"/>
      <c r="J572" s="52"/>
      <c r="K572" s="52"/>
      <c r="L572" s="52"/>
      <c r="M572" s="52"/>
      <c r="N572" s="52"/>
      <c r="O572" s="52"/>
      <c r="P572" s="63">
        <v>1</v>
      </c>
    </row>
    <row r="573" spans="1:16" ht="15.75" x14ac:dyDescent="0.25">
      <c r="A573" s="56" t="s">
        <v>71</v>
      </c>
      <c r="B573" s="52"/>
      <c r="C573" s="52"/>
      <c r="D573" s="53"/>
      <c r="E573" s="53"/>
      <c r="F573" s="53"/>
      <c r="G573" s="53"/>
      <c r="H573" s="53"/>
      <c r="I573" s="53"/>
      <c r="J573" s="53"/>
      <c r="K573" s="53"/>
      <c r="L573" s="53"/>
      <c r="M573" s="53"/>
      <c r="N573" s="53"/>
      <c r="O573" s="53"/>
      <c r="P573" s="64"/>
    </row>
    <row r="574" spans="1:16" ht="15.75" x14ac:dyDescent="0.25">
      <c r="A574" s="23"/>
      <c r="B574" s="24"/>
      <c r="C574" s="24"/>
      <c r="D574" s="24"/>
      <c r="E574" s="24"/>
      <c r="F574" s="24"/>
      <c r="G574" s="24"/>
      <c r="H574" s="24"/>
      <c r="I574" s="24"/>
      <c r="J574" s="24"/>
      <c r="K574" s="24"/>
      <c r="L574" s="24"/>
      <c r="M574" s="24"/>
      <c r="N574" s="24"/>
      <c r="O574" s="24"/>
      <c r="P574" s="31"/>
    </row>
    <row r="575" spans="1:16" ht="15.75" x14ac:dyDescent="0.25">
      <c r="A575" s="35" t="s">
        <v>72</v>
      </c>
      <c r="B575" s="35" t="s">
        <v>33</v>
      </c>
      <c r="C575" s="36"/>
      <c r="D575" s="716" t="s">
        <v>58</v>
      </c>
      <c r="E575" s="845"/>
      <c r="F575" s="37" t="s">
        <v>59</v>
      </c>
      <c r="G575" s="37" t="s">
        <v>60</v>
      </c>
      <c r="H575" s="37" t="s">
        <v>61</v>
      </c>
      <c r="I575" s="37" t="s">
        <v>62</v>
      </c>
      <c r="J575" s="37" t="s">
        <v>63</v>
      </c>
      <c r="K575" s="37" t="s">
        <v>64</v>
      </c>
      <c r="L575" s="37" t="s">
        <v>65</v>
      </c>
      <c r="M575" s="37" t="s">
        <v>66</v>
      </c>
      <c r="N575" s="37" t="s">
        <v>67</v>
      </c>
      <c r="O575" s="37" t="s">
        <v>68</v>
      </c>
      <c r="P575" s="301" t="s">
        <v>69</v>
      </c>
    </row>
    <row r="576" spans="1:16" ht="15.75" x14ac:dyDescent="0.25">
      <c r="A576" s="795" t="s">
        <v>1028</v>
      </c>
      <c r="B576" s="739">
        <v>10</v>
      </c>
      <c r="C576" s="38" t="s">
        <v>70</v>
      </c>
      <c r="D576" s="808">
        <v>10</v>
      </c>
      <c r="E576" s="809"/>
      <c r="F576" s="309">
        <v>20</v>
      </c>
      <c r="G576" s="309">
        <v>50</v>
      </c>
      <c r="H576" s="309">
        <v>100</v>
      </c>
      <c r="I576" s="309"/>
      <c r="J576" s="309"/>
      <c r="K576" s="309"/>
      <c r="L576" s="309"/>
      <c r="M576" s="309"/>
      <c r="N576" s="309"/>
      <c r="O576" s="309"/>
      <c r="P576" s="309"/>
    </row>
    <row r="577" spans="1:16" x14ac:dyDescent="0.25">
      <c r="A577" s="836"/>
      <c r="B577" s="739"/>
      <c r="C577" s="40" t="s">
        <v>71</v>
      </c>
      <c r="D577" s="378"/>
      <c r="E577" s="379"/>
      <c r="F577" s="310"/>
      <c r="G577" s="310"/>
      <c r="H577" s="310"/>
      <c r="I577" s="310"/>
      <c r="J577" s="310"/>
      <c r="K577" s="310"/>
      <c r="L577" s="310"/>
      <c r="M577" s="310"/>
      <c r="N577" s="310"/>
      <c r="O577" s="310"/>
      <c r="P577" s="310"/>
    </row>
    <row r="578" spans="1:16" ht="15.75" x14ac:dyDescent="0.25">
      <c r="A578" s="837" t="s">
        <v>1029</v>
      </c>
      <c r="B578" s="739">
        <v>5</v>
      </c>
      <c r="C578" s="38" t="s">
        <v>70</v>
      </c>
      <c r="D578" s="808"/>
      <c r="E578" s="809"/>
      <c r="F578" s="309"/>
      <c r="G578" s="309">
        <v>50</v>
      </c>
      <c r="H578" s="309">
        <v>100</v>
      </c>
      <c r="I578" s="309"/>
      <c r="J578" s="309"/>
      <c r="K578" s="309"/>
      <c r="L578" s="309"/>
      <c r="M578" s="309"/>
      <c r="N578" s="309"/>
      <c r="O578" s="309"/>
      <c r="P578" s="309"/>
    </row>
    <row r="579" spans="1:16" x14ac:dyDescent="0.25">
      <c r="A579" s="838"/>
      <c r="B579" s="739"/>
      <c r="C579" s="40" t="s">
        <v>71</v>
      </c>
      <c r="D579" s="814"/>
      <c r="E579" s="815"/>
      <c r="F579" s="310"/>
      <c r="G579" s="310"/>
      <c r="H579" s="310"/>
      <c r="I579" s="310"/>
      <c r="J579" s="310"/>
      <c r="K579" s="310"/>
      <c r="L579" s="310"/>
      <c r="M579" s="310"/>
      <c r="N579" s="310"/>
      <c r="O579" s="310"/>
      <c r="P579" s="310"/>
    </row>
    <row r="580" spans="1:16" ht="15.75" x14ac:dyDescent="0.25">
      <c r="A580" s="831" t="s">
        <v>1030</v>
      </c>
      <c r="B580" s="835">
        <v>15</v>
      </c>
      <c r="C580" s="38" t="s">
        <v>70</v>
      </c>
      <c r="D580" s="808"/>
      <c r="E580" s="809"/>
      <c r="F580" s="309"/>
      <c r="G580" s="309">
        <v>30</v>
      </c>
      <c r="H580" s="309">
        <v>60</v>
      </c>
      <c r="I580" s="309">
        <v>100</v>
      </c>
      <c r="J580" s="309"/>
      <c r="K580" s="309"/>
      <c r="L580" s="309"/>
      <c r="M580" s="309"/>
      <c r="N580" s="309"/>
      <c r="O580" s="309"/>
      <c r="P580" s="309"/>
    </row>
    <row r="581" spans="1:16" x14ac:dyDescent="0.25">
      <c r="A581" s="834"/>
      <c r="B581" s="835"/>
      <c r="C581" s="40" t="s">
        <v>71</v>
      </c>
      <c r="D581" s="814"/>
      <c r="E581" s="815"/>
      <c r="F581" s="310"/>
      <c r="G581" s="310"/>
      <c r="H581" s="310"/>
      <c r="I581" s="310"/>
      <c r="J581" s="310"/>
      <c r="K581" s="310"/>
      <c r="L581" s="310"/>
      <c r="M581" s="310"/>
      <c r="N581" s="310"/>
      <c r="O581" s="310"/>
      <c r="P581" s="310"/>
    </row>
    <row r="582" spans="1:16" ht="15.75" x14ac:dyDescent="0.25">
      <c r="A582" s="831" t="s">
        <v>1031</v>
      </c>
      <c r="B582" s="739">
        <v>20</v>
      </c>
      <c r="C582" s="38" t="s">
        <v>70</v>
      </c>
      <c r="D582" s="808"/>
      <c r="E582" s="809"/>
      <c r="F582" s="309"/>
      <c r="G582" s="309"/>
      <c r="H582" s="309"/>
      <c r="I582" s="309"/>
      <c r="J582" s="309">
        <v>50</v>
      </c>
      <c r="K582" s="309"/>
      <c r="L582" s="309">
        <v>100</v>
      </c>
      <c r="M582" s="309"/>
      <c r="N582" s="309"/>
      <c r="O582" s="309"/>
      <c r="P582" s="309"/>
    </row>
    <row r="583" spans="1:16" x14ac:dyDescent="0.25">
      <c r="A583" s="834"/>
      <c r="B583" s="739"/>
      <c r="C583" s="40" t="s">
        <v>71</v>
      </c>
      <c r="D583" s="814"/>
      <c r="E583" s="815"/>
      <c r="F583" s="310"/>
      <c r="G583" s="310"/>
      <c r="H583" s="310"/>
      <c r="I583" s="310"/>
      <c r="J583" s="310"/>
      <c r="K583" s="310"/>
      <c r="L583" s="310"/>
      <c r="M583" s="310"/>
      <c r="N583" s="310"/>
      <c r="O583" s="310"/>
      <c r="P583" s="310"/>
    </row>
    <row r="584" spans="1:16" ht="15.75" x14ac:dyDescent="0.25">
      <c r="A584" s="831" t="s">
        <v>1032</v>
      </c>
      <c r="B584" s="739">
        <v>15</v>
      </c>
      <c r="C584" s="38" t="s">
        <v>70</v>
      </c>
      <c r="D584" s="808"/>
      <c r="E584" s="809">
        <v>10</v>
      </c>
      <c r="F584" s="309">
        <v>20</v>
      </c>
      <c r="G584" s="309">
        <v>40</v>
      </c>
      <c r="H584" s="309">
        <v>80</v>
      </c>
      <c r="I584" s="309"/>
      <c r="J584" s="309">
        <v>100</v>
      </c>
      <c r="K584" s="309"/>
      <c r="L584" s="309"/>
      <c r="M584" s="309"/>
      <c r="N584" s="309"/>
      <c r="O584" s="309"/>
      <c r="P584" s="309"/>
    </row>
    <row r="585" spans="1:16" x14ac:dyDescent="0.25">
      <c r="A585" s="832"/>
      <c r="B585" s="739"/>
      <c r="C585" s="40" t="s">
        <v>71</v>
      </c>
      <c r="D585" s="814"/>
      <c r="E585" s="815"/>
      <c r="F585" s="310"/>
      <c r="G585" s="310"/>
      <c r="H585" s="310"/>
      <c r="I585" s="310"/>
      <c r="J585" s="310"/>
      <c r="K585" s="310"/>
      <c r="L585" s="310"/>
      <c r="M585" s="310"/>
      <c r="N585" s="310"/>
      <c r="O585" s="310"/>
      <c r="P585" s="310"/>
    </row>
    <row r="586" spans="1:16" ht="15.75" x14ac:dyDescent="0.25">
      <c r="A586" s="827" t="s">
        <v>1033</v>
      </c>
      <c r="B586" s="775">
        <v>10</v>
      </c>
      <c r="C586" s="38" t="s">
        <v>70</v>
      </c>
      <c r="D586" s="808"/>
      <c r="E586" s="809"/>
      <c r="F586" s="309"/>
      <c r="G586" s="309"/>
      <c r="H586" s="309"/>
      <c r="I586" s="309">
        <v>20</v>
      </c>
      <c r="J586" s="309">
        <v>50</v>
      </c>
      <c r="K586" s="309">
        <v>80</v>
      </c>
      <c r="L586" s="309">
        <v>100</v>
      </c>
      <c r="M586" s="309"/>
      <c r="N586" s="309"/>
      <c r="O586" s="309"/>
      <c r="P586" s="309"/>
    </row>
    <row r="587" spans="1:16" x14ac:dyDescent="0.25">
      <c r="A587" s="833"/>
      <c r="B587" s="776"/>
      <c r="C587" s="40" t="s">
        <v>71</v>
      </c>
      <c r="D587" s="814"/>
      <c r="E587" s="815"/>
      <c r="F587" s="310"/>
      <c r="G587" s="310"/>
      <c r="H587" s="310"/>
      <c r="I587" s="310"/>
      <c r="J587" s="310"/>
      <c r="K587" s="310"/>
      <c r="L587" s="310"/>
      <c r="M587" s="310"/>
      <c r="N587" s="310"/>
      <c r="O587" s="310"/>
      <c r="P587" s="310"/>
    </row>
    <row r="588" spans="1:16" ht="15.75" x14ac:dyDescent="0.25">
      <c r="A588" s="827" t="s">
        <v>1034</v>
      </c>
      <c r="B588" s="739">
        <v>20</v>
      </c>
      <c r="C588" s="38" t="s">
        <v>70</v>
      </c>
      <c r="D588" s="808"/>
      <c r="E588" s="809"/>
      <c r="F588" s="309"/>
      <c r="G588" s="309"/>
      <c r="H588" s="309"/>
      <c r="I588" s="309"/>
      <c r="J588" s="309">
        <v>10</v>
      </c>
      <c r="K588" s="309">
        <v>25</v>
      </c>
      <c r="L588" s="309">
        <v>40</v>
      </c>
      <c r="M588" s="309"/>
      <c r="N588" s="309">
        <v>80</v>
      </c>
      <c r="O588" s="309"/>
      <c r="P588" s="309">
        <v>100</v>
      </c>
    </row>
    <row r="589" spans="1:16" x14ac:dyDescent="0.25">
      <c r="A589" s="828"/>
      <c r="B589" s="739"/>
      <c r="C589" s="40" t="s">
        <v>71</v>
      </c>
      <c r="D589" s="814"/>
      <c r="E589" s="815"/>
      <c r="F589" s="310"/>
      <c r="G589" s="310"/>
      <c r="H589" s="310"/>
      <c r="I589" s="310"/>
      <c r="J589" s="310"/>
      <c r="K589" s="310"/>
      <c r="L589" s="310"/>
      <c r="M589" s="310"/>
      <c r="N589" s="310"/>
      <c r="O589" s="310"/>
      <c r="P589" s="310"/>
    </row>
    <row r="590" spans="1:16" ht="15.75" x14ac:dyDescent="0.25">
      <c r="A590" s="829" t="s">
        <v>1035</v>
      </c>
      <c r="B590" s="739">
        <v>5</v>
      </c>
      <c r="C590" s="38" t="s">
        <v>70</v>
      </c>
      <c r="D590" s="808"/>
      <c r="E590" s="809"/>
      <c r="F590" s="309"/>
      <c r="G590" s="309"/>
      <c r="H590" s="309"/>
      <c r="I590" s="309"/>
      <c r="J590" s="309"/>
      <c r="K590" s="309"/>
      <c r="L590" s="309"/>
      <c r="M590" s="309"/>
      <c r="N590" s="309">
        <v>20</v>
      </c>
      <c r="O590" s="309">
        <v>60</v>
      </c>
      <c r="P590" s="309">
        <v>100</v>
      </c>
    </row>
    <row r="591" spans="1:16" x14ac:dyDescent="0.25">
      <c r="A591" s="830"/>
      <c r="B591" s="739"/>
      <c r="C591" s="40" t="s">
        <v>71</v>
      </c>
      <c r="D591" s="814"/>
      <c r="E591" s="815"/>
      <c r="F591" s="310"/>
      <c r="G591" s="310"/>
      <c r="H591" s="310"/>
      <c r="I591" s="310"/>
      <c r="J591" s="310"/>
      <c r="K591" s="310"/>
      <c r="L591" s="310"/>
      <c r="M591" s="310"/>
      <c r="N591" s="310"/>
      <c r="O591" s="310"/>
      <c r="P591" s="310"/>
    </row>
    <row r="592" spans="1:16" ht="15.75" thickBot="1" x14ac:dyDescent="0.3">
      <c r="A592" s="44"/>
      <c r="B592" s="21"/>
      <c r="C592" s="21"/>
      <c r="D592" s="21"/>
      <c r="E592" s="21"/>
      <c r="F592" s="21"/>
      <c r="G592" s="21"/>
      <c r="H592" s="21"/>
      <c r="I592" s="21"/>
      <c r="J592" s="21"/>
      <c r="K592" s="21"/>
      <c r="L592" s="21"/>
      <c r="M592" s="21"/>
      <c r="N592" s="21"/>
      <c r="O592" s="21"/>
      <c r="P592" s="45"/>
    </row>
    <row r="593" spans="1:16" ht="15.75" x14ac:dyDescent="0.25">
      <c r="A593" s="688" t="s">
        <v>82</v>
      </c>
      <c r="B593" s="689"/>
      <c r="C593" s="689"/>
      <c r="D593" s="689"/>
      <c r="E593" s="689"/>
      <c r="F593" s="689"/>
      <c r="G593" s="689"/>
      <c r="H593" s="689"/>
      <c r="I593" s="689"/>
      <c r="J593" s="689"/>
      <c r="K593" s="689"/>
      <c r="L593" s="689"/>
      <c r="M593" s="689"/>
      <c r="N593" s="689"/>
      <c r="O593" s="689"/>
      <c r="P593" s="690"/>
    </row>
    <row r="594" spans="1:16" ht="15.75" x14ac:dyDescent="0.25">
      <c r="A594" s="46" t="s">
        <v>83</v>
      </c>
      <c r="B594" s="682"/>
      <c r="C594" s="683"/>
      <c r="D594" s="683"/>
      <c r="E594" s="683"/>
      <c r="F594" s="683"/>
      <c r="G594" s="683"/>
      <c r="H594" s="683"/>
      <c r="I594" s="683"/>
      <c r="J594" s="683"/>
      <c r="K594" s="683"/>
      <c r="L594" s="683"/>
      <c r="M594" s="683"/>
      <c r="N594" s="683"/>
      <c r="O594" s="683"/>
      <c r="P594" s="684"/>
    </row>
    <row r="595" spans="1:16" ht="15.75" x14ac:dyDescent="0.25">
      <c r="A595" s="46" t="s">
        <v>84</v>
      </c>
      <c r="B595" s="682"/>
      <c r="C595" s="683"/>
      <c r="D595" s="683"/>
      <c r="E595" s="683"/>
      <c r="F595" s="683"/>
      <c r="G595" s="683"/>
      <c r="H595" s="683"/>
      <c r="I595" s="683"/>
      <c r="J595" s="683"/>
      <c r="K595" s="683"/>
      <c r="L595" s="683"/>
      <c r="M595" s="683"/>
      <c r="N595" s="683"/>
      <c r="O595" s="683"/>
      <c r="P595" s="684"/>
    </row>
    <row r="596" spans="1:16" ht="15.75" x14ac:dyDescent="0.25">
      <c r="A596" s="46" t="s">
        <v>85</v>
      </c>
      <c r="B596" s="682"/>
      <c r="C596" s="683"/>
      <c r="D596" s="683"/>
      <c r="E596" s="683"/>
      <c r="F596" s="683"/>
      <c r="G596" s="683"/>
      <c r="H596" s="683"/>
      <c r="I596" s="683"/>
      <c r="J596" s="683"/>
      <c r="K596" s="683"/>
      <c r="L596" s="683"/>
      <c r="M596" s="683"/>
      <c r="N596" s="683"/>
      <c r="O596" s="683"/>
      <c r="P596" s="684"/>
    </row>
    <row r="597" spans="1:16" ht="15.75" x14ac:dyDescent="0.25">
      <c r="A597" s="46" t="s">
        <v>86</v>
      </c>
      <c r="B597" s="682"/>
      <c r="C597" s="683"/>
      <c r="D597" s="683"/>
      <c r="E597" s="683"/>
      <c r="F597" s="683"/>
      <c r="G597" s="683"/>
      <c r="H597" s="683"/>
      <c r="I597" s="683"/>
      <c r="J597" s="683"/>
      <c r="K597" s="683"/>
      <c r="L597" s="683"/>
      <c r="M597" s="683"/>
      <c r="N597" s="683"/>
      <c r="O597" s="683"/>
      <c r="P597" s="684"/>
    </row>
    <row r="598" spans="1:16" ht="15.75" x14ac:dyDescent="0.25">
      <c r="A598" s="46" t="s">
        <v>87</v>
      </c>
      <c r="B598" s="682"/>
      <c r="C598" s="683"/>
      <c r="D598" s="683"/>
      <c r="E598" s="683"/>
      <c r="F598" s="683"/>
      <c r="G598" s="683"/>
      <c r="H598" s="683"/>
      <c r="I598" s="683"/>
      <c r="J598" s="683"/>
      <c r="K598" s="683"/>
      <c r="L598" s="683"/>
      <c r="M598" s="683"/>
      <c r="N598" s="683"/>
      <c r="O598" s="683"/>
      <c r="P598" s="684"/>
    </row>
    <row r="599" spans="1:16" ht="15.75" x14ac:dyDescent="0.25">
      <c r="A599" s="46" t="s">
        <v>88</v>
      </c>
      <c r="B599" s="682"/>
      <c r="C599" s="683"/>
      <c r="D599" s="683"/>
      <c r="E599" s="683"/>
      <c r="F599" s="683"/>
      <c r="G599" s="683"/>
      <c r="H599" s="683"/>
      <c r="I599" s="683"/>
      <c r="J599" s="683"/>
      <c r="K599" s="683"/>
      <c r="L599" s="683"/>
      <c r="M599" s="683"/>
      <c r="N599" s="683"/>
      <c r="O599" s="683"/>
      <c r="P599" s="684"/>
    </row>
    <row r="600" spans="1:16" ht="15.75" x14ac:dyDescent="0.25">
      <c r="A600" s="46" t="s">
        <v>89</v>
      </c>
      <c r="B600" s="682"/>
      <c r="C600" s="683"/>
      <c r="D600" s="683"/>
      <c r="E600" s="683"/>
      <c r="F600" s="683"/>
      <c r="G600" s="683"/>
      <c r="H600" s="683"/>
      <c r="I600" s="683"/>
      <c r="J600" s="683"/>
      <c r="K600" s="683"/>
      <c r="L600" s="683"/>
      <c r="M600" s="683"/>
      <c r="N600" s="683"/>
      <c r="O600" s="683"/>
      <c r="P600" s="684"/>
    </row>
    <row r="601" spans="1:16" ht="15.75" x14ac:dyDescent="0.25">
      <c r="A601" s="46" t="s">
        <v>90</v>
      </c>
      <c r="B601" s="682"/>
      <c r="C601" s="683"/>
      <c r="D601" s="683"/>
      <c r="E601" s="683"/>
      <c r="F601" s="683"/>
      <c r="G601" s="683"/>
      <c r="H601" s="683"/>
      <c r="I601" s="683"/>
      <c r="J601" s="683"/>
      <c r="K601" s="683"/>
      <c r="L601" s="683"/>
      <c r="M601" s="683"/>
      <c r="N601" s="683"/>
      <c r="O601" s="683"/>
      <c r="P601" s="684"/>
    </row>
    <row r="602" spans="1:16" ht="15.75" x14ac:dyDescent="0.25">
      <c r="A602" s="46" t="s">
        <v>91</v>
      </c>
      <c r="B602" s="682"/>
      <c r="C602" s="683"/>
      <c r="D602" s="683"/>
      <c r="E602" s="683"/>
      <c r="F602" s="683"/>
      <c r="G602" s="683"/>
      <c r="H602" s="683"/>
      <c r="I602" s="683"/>
      <c r="J602" s="683"/>
      <c r="K602" s="683"/>
      <c r="L602" s="683"/>
      <c r="M602" s="683"/>
      <c r="N602" s="683"/>
      <c r="O602" s="683"/>
      <c r="P602" s="684"/>
    </row>
    <row r="603" spans="1:16" ht="16.5" thickBot="1" x14ac:dyDescent="0.3">
      <c r="A603" s="47" t="s">
        <v>92</v>
      </c>
      <c r="B603" s="685"/>
      <c r="C603" s="686"/>
      <c r="D603" s="686"/>
      <c r="E603" s="686"/>
      <c r="F603" s="686"/>
      <c r="G603" s="686"/>
      <c r="H603" s="686"/>
      <c r="I603" s="686"/>
      <c r="J603" s="686"/>
      <c r="K603" s="686"/>
      <c r="L603" s="686"/>
      <c r="M603" s="686"/>
      <c r="N603" s="686"/>
      <c r="O603" s="686"/>
      <c r="P603" s="687"/>
    </row>
    <row r="609" spans="1:16" ht="15.75" customHeight="1" x14ac:dyDescent="0.25">
      <c r="A609" s="9" t="s">
        <v>9</v>
      </c>
      <c r="B609" s="826" t="s">
        <v>1036</v>
      </c>
      <c r="C609" s="792"/>
      <c r="D609" s="792"/>
      <c r="E609" s="792"/>
      <c r="F609" s="792"/>
      <c r="G609" s="792"/>
      <c r="H609" s="792"/>
      <c r="I609" s="792"/>
      <c r="J609" s="792"/>
      <c r="K609" s="793"/>
      <c r="L609" s="794" t="s">
        <v>11</v>
      </c>
      <c r="M609" s="794"/>
      <c r="N609" s="794"/>
      <c r="O609" s="794"/>
      <c r="P609" s="10">
        <v>0.08</v>
      </c>
    </row>
    <row r="611" spans="1:16" ht="15.75" x14ac:dyDescent="0.25">
      <c r="A611" s="11" t="s">
        <v>309</v>
      </c>
      <c r="B611" s="758" t="s">
        <v>1037</v>
      </c>
      <c r="C611" s="773"/>
      <c r="D611" s="773"/>
      <c r="E611" s="773"/>
      <c r="F611" s="773"/>
      <c r="G611" s="773"/>
      <c r="H611" s="773"/>
      <c r="I611" s="773"/>
      <c r="J611" s="773"/>
      <c r="K611" s="773"/>
      <c r="L611" s="774" t="s">
        <v>14</v>
      </c>
      <c r="M611" s="774"/>
      <c r="N611" s="774"/>
      <c r="O611" s="774"/>
      <c r="P611" s="12">
        <v>1</v>
      </c>
    </row>
    <row r="613" spans="1:16" ht="15.75" x14ac:dyDescent="0.25">
      <c r="A613" s="13" t="s">
        <v>15</v>
      </c>
      <c r="B613" s="755" t="s">
        <v>888</v>
      </c>
      <c r="C613" s="756"/>
      <c r="D613" s="756"/>
      <c r="E613" s="756"/>
      <c r="F613" s="757"/>
      <c r="G613" s="14" t="s">
        <v>17</v>
      </c>
      <c r="H613" s="790">
        <v>827079918</v>
      </c>
      <c r="I613" s="756"/>
      <c r="J613" s="756"/>
      <c r="K613" s="756"/>
      <c r="L613" s="756"/>
      <c r="M613" s="756"/>
      <c r="N613" s="756"/>
      <c r="O613" s="756"/>
      <c r="P613" s="757"/>
    </row>
    <row r="614" spans="1:16" ht="15.75" x14ac:dyDescent="0.25">
      <c r="A614" s="13" t="s">
        <v>15</v>
      </c>
      <c r="B614" s="755"/>
      <c r="C614" s="756"/>
      <c r="D614" s="756"/>
      <c r="E614" s="756"/>
      <c r="F614" s="757"/>
      <c r="G614" s="14" t="s">
        <v>17</v>
      </c>
      <c r="H614" s="755"/>
      <c r="I614" s="756"/>
      <c r="J614" s="756"/>
      <c r="K614" s="756"/>
      <c r="L614" s="756"/>
      <c r="M614" s="756"/>
      <c r="N614" s="756"/>
      <c r="O614" s="756"/>
      <c r="P614" s="757"/>
    </row>
    <row r="615" spans="1:16" ht="15.75" x14ac:dyDescent="0.25">
      <c r="A615" s="15"/>
      <c r="B615" s="318"/>
      <c r="C615" s="318"/>
      <c r="D615" s="17"/>
      <c r="E615" s="17"/>
      <c r="F615" s="17"/>
      <c r="G615" s="17"/>
      <c r="H615" s="17"/>
      <c r="I615" s="17"/>
      <c r="J615" s="17"/>
      <c r="K615" s="17"/>
      <c r="L615" s="18"/>
      <c r="M615" s="18"/>
      <c r="N615" s="18"/>
      <c r="O615" s="18"/>
      <c r="P615" s="19"/>
    </row>
    <row r="616" spans="1:16" ht="15.75" x14ac:dyDescent="0.25">
      <c r="A616" s="11" t="s">
        <v>20</v>
      </c>
      <c r="B616" s="758" t="s">
        <v>1038</v>
      </c>
      <c r="C616" s="758"/>
      <c r="D616" s="758"/>
      <c r="E616" s="758"/>
      <c r="F616" s="758"/>
      <c r="G616" s="758"/>
      <c r="H616" s="758"/>
      <c r="I616" s="758"/>
      <c r="J616" s="758"/>
      <c r="K616" s="758"/>
      <c r="L616" s="758"/>
      <c r="M616" s="758"/>
      <c r="N616" s="758"/>
      <c r="O616" s="758"/>
      <c r="P616" s="758"/>
    </row>
    <row r="618" spans="1:16" ht="15.75" x14ac:dyDescent="0.25">
      <c r="A618" s="20" t="s">
        <v>22</v>
      </c>
      <c r="B618" s="21"/>
      <c r="C618" s="21"/>
      <c r="D618" s="21"/>
      <c r="E618" s="21"/>
      <c r="F618" s="21"/>
      <c r="G618" s="21"/>
      <c r="H618" s="21"/>
      <c r="I618" s="21"/>
      <c r="J618" s="21"/>
      <c r="K618" s="21"/>
      <c r="L618" s="21"/>
      <c r="M618" s="21"/>
      <c r="N618" s="21"/>
      <c r="O618" s="21"/>
    </row>
    <row r="619" spans="1:16" ht="15.75" x14ac:dyDescent="0.25">
      <c r="A619" s="20"/>
      <c r="B619" s="21"/>
      <c r="C619" s="21"/>
      <c r="D619" s="21"/>
      <c r="E619" s="21"/>
      <c r="F619" s="21"/>
      <c r="G619" s="21"/>
      <c r="H619" s="21"/>
      <c r="I619" s="21"/>
      <c r="J619" s="21"/>
      <c r="K619" s="21"/>
      <c r="L619" s="21"/>
      <c r="M619" s="21"/>
      <c r="N619" s="21"/>
      <c r="O619" s="21"/>
    </row>
    <row r="620" spans="1:16" x14ac:dyDescent="0.25">
      <c r="A620" s="759" t="s">
        <v>23</v>
      </c>
      <c r="B620" s="760"/>
      <c r="C620" s="760"/>
      <c r="D620" s="760"/>
      <c r="E620" s="761"/>
      <c r="F620" s="768" t="s">
        <v>24</v>
      </c>
      <c r="G620" s="768"/>
      <c r="H620" s="768"/>
      <c r="I620" s="768"/>
      <c r="J620" s="768" t="s">
        <v>25</v>
      </c>
      <c r="K620" s="769" t="s">
        <v>26</v>
      </c>
      <c r="L620" s="761"/>
      <c r="M620" s="768" t="s">
        <v>27</v>
      </c>
      <c r="N620" s="768"/>
      <c r="O620" s="768"/>
      <c r="P620" s="772" t="s">
        <v>25</v>
      </c>
    </row>
    <row r="621" spans="1:16" x14ac:dyDescent="0.25">
      <c r="A621" s="762"/>
      <c r="B621" s="763"/>
      <c r="C621" s="763"/>
      <c r="D621" s="763"/>
      <c r="E621" s="764"/>
      <c r="F621" s="768"/>
      <c r="G621" s="768"/>
      <c r="H621" s="768"/>
      <c r="I621" s="768"/>
      <c r="J621" s="768"/>
      <c r="K621" s="770"/>
      <c r="L621" s="764"/>
      <c r="M621" s="768"/>
      <c r="N621" s="768"/>
      <c r="O621" s="768"/>
      <c r="P621" s="772"/>
    </row>
    <row r="622" spans="1:16" x14ac:dyDescent="0.25">
      <c r="A622" s="762"/>
      <c r="B622" s="763"/>
      <c r="C622" s="763"/>
      <c r="D622" s="763"/>
      <c r="E622" s="764"/>
      <c r="F622" s="745" t="s">
        <v>1039</v>
      </c>
      <c r="G622" s="745"/>
      <c r="H622" s="745"/>
      <c r="I622" s="745"/>
      <c r="J622" s="314">
        <v>100</v>
      </c>
      <c r="K622" s="770"/>
      <c r="L622" s="764"/>
      <c r="M622" s="745" t="s">
        <v>1040</v>
      </c>
      <c r="N622" s="745"/>
      <c r="O622" s="745"/>
      <c r="P622" s="22">
        <v>100</v>
      </c>
    </row>
    <row r="623" spans="1:16" x14ac:dyDescent="0.25">
      <c r="A623" s="762"/>
      <c r="B623" s="763"/>
      <c r="C623" s="763"/>
      <c r="D623" s="763"/>
      <c r="E623" s="764"/>
      <c r="F623" s="745" t="s">
        <v>1041</v>
      </c>
      <c r="G623" s="745"/>
      <c r="H623" s="745"/>
      <c r="I623" s="745"/>
      <c r="J623" s="314">
        <v>100</v>
      </c>
      <c r="K623" s="770"/>
      <c r="L623" s="764"/>
      <c r="M623" s="745" t="s">
        <v>1042</v>
      </c>
      <c r="N623" s="745"/>
      <c r="O623" s="745"/>
      <c r="P623" s="22">
        <v>100</v>
      </c>
    </row>
    <row r="624" spans="1:16" x14ac:dyDescent="0.25">
      <c r="A624" s="762"/>
      <c r="B624" s="763"/>
      <c r="C624" s="763"/>
      <c r="D624" s="763"/>
      <c r="E624" s="764"/>
      <c r="F624" s="745" t="s">
        <v>1043</v>
      </c>
      <c r="G624" s="745"/>
      <c r="H624" s="745"/>
      <c r="I624" s="745"/>
      <c r="J624" s="314">
        <v>100</v>
      </c>
      <c r="K624" s="770"/>
      <c r="L624" s="764"/>
      <c r="M624" s="745" t="s">
        <v>1044</v>
      </c>
      <c r="N624" s="745"/>
      <c r="O624" s="745"/>
      <c r="P624" s="22">
        <v>100</v>
      </c>
    </row>
    <row r="625" spans="1:16" x14ac:dyDescent="0.25">
      <c r="A625" s="762"/>
      <c r="B625" s="763"/>
      <c r="C625" s="763"/>
      <c r="D625" s="763"/>
      <c r="E625" s="764"/>
      <c r="F625" s="745" t="s">
        <v>1045</v>
      </c>
      <c r="G625" s="745"/>
      <c r="H625" s="745"/>
      <c r="I625" s="745"/>
      <c r="J625" s="314">
        <v>100</v>
      </c>
      <c r="K625" s="770"/>
      <c r="L625" s="764"/>
      <c r="M625" s="745" t="s">
        <v>1046</v>
      </c>
      <c r="N625" s="745"/>
      <c r="O625" s="745"/>
      <c r="P625" s="22">
        <v>100</v>
      </c>
    </row>
    <row r="626" spans="1:16" x14ac:dyDescent="0.25">
      <c r="A626" s="762"/>
      <c r="B626" s="763"/>
      <c r="C626" s="763"/>
      <c r="D626" s="763"/>
      <c r="E626" s="764"/>
      <c r="F626" s="745" t="s">
        <v>1047</v>
      </c>
      <c r="G626" s="745"/>
      <c r="H626" s="745"/>
      <c r="I626" s="745"/>
      <c r="J626" s="314">
        <v>80</v>
      </c>
      <c r="K626" s="770"/>
      <c r="L626" s="764"/>
      <c r="M626" s="745"/>
      <c r="N626" s="745"/>
      <c r="O626" s="745"/>
      <c r="P626" s="22"/>
    </row>
    <row r="627" spans="1:16" x14ac:dyDescent="0.25">
      <c r="A627" s="762"/>
      <c r="B627" s="763"/>
      <c r="C627" s="763"/>
      <c r="D627" s="763"/>
      <c r="E627" s="764"/>
      <c r="F627" s="745" t="s">
        <v>1048</v>
      </c>
      <c r="G627" s="745"/>
      <c r="H627" s="745"/>
      <c r="I627" s="745"/>
      <c r="J627" s="314">
        <v>80</v>
      </c>
      <c r="K627" s="770"/>
      <c r="L627" s="764"/>
      <c r="M627" s="745"/>
      <c r="N627" s="745"/>
      <c r="O627" s="745"/>
      <c r="P627" s="22"/>
    </row>
    <row r="628" spans="1:16" x14ac:dyDescent="0.25">
      <c r="A628" s="762"/>
      <c r="B628" s="763"/>
      <c r="C628" s="763"/>
      <c r="D628" s="763"/>
      <c r="E628" s="764"/>
      <c r="F628" s="745"/>
      <c r="G628" s="745"/>
      <c r="H628" s="745"/>
      <c r="I628" s="745"/>
      <c r="J628" s="314"/>
      <c r="K628" s="770"/>
      <c r="L628" s="764"/>
      <c r="M628" s="745"/>
      <c r="N628" s="745"/>
      <c r="O628" s="745"/>
      <c r="P628" s="22"/>
    </row>
    <row r="629" spans="1:16" x14ac:dyDescent="0.25">
      <c r="A629" s="765"/>
      <c r="B629" s="766"/>
      <c r="C629" s="766"/>
      <c r="D629" s="766"/>
      <c r="E629" s="767"/>
      <c r="F629" s="745"/>
      <c r="G629" s="745"/>
      <c r="H629" s="745"/>
      <c r="I629" s="745"/>
      <c r="J629" s="314"/>
      <c r="K629" s="771"/>
      <c r="L629" s="767"/>
      <c r="M629" s="745"/>
      <c r="N629" s="745"/>
      <c r="O629" s="745"/>
      <c r="P629" s="22"/>
    </row>
    <row r="630" spans="1:16" ht="15.75" x14ac:dyDescent="0.25">
      <c r="A630" s="23"/>
      <c r="B630" s="24"/>
      <c r="C630" s="18"/>
      <c r="D630" s="18"/>
      <c r="E630" s="18"/>
      <c r="F630" s="18"/>
      <c r="G630" s="18"/>
      <c r="H630" s="18"/>
      <c r="I630" s="18"/>
      <c r="J630" s="18"/>
      <c r="K630" s="18"/>
      <c r="L630" s="18"/>
      <c r="M630" s="18"/>
      <c r="N630" s="18"/>
      <c r="O630" s="18"/>
    </row>
    <row r="631" spans="1:16" ht="47.25" x14ac:dyDescent="0.25">
      <c r="A631" s="25" t="s">
        <v>32</v>
      </c>
      <c r="B631" s="308" t="s">
        <v>33</v>
      </c>
      <c r="C631" s="308" t="s">
        <v>34</v>
      </c>
      <c r="D631" s="308" t="s">
        <v>35</v>
      </c>
      <c r="E631" s="308" t="s">
        <v>36</v>
      </c>
      <c r="F631" s="308" t="s">
        <v>37</v>
      </c>
      <c r="G631" s="746" t="s">
        <v>38</v>
      </c>
      <c r="H631" s="746"/>
      <c r="I631" s="733" t="s">
        <v>39</v>
      </c>
      <c r="J631" s="741"/>
      <c r="K631" s="308" t="s">
        <v>40</v>
      </c>
      <c r="L631" s="746" t="s">
        <v>41</v>
      </c>
      <c r="M631" s="746"/>
      <c r="N631" s="747" t="s">
        <v>42</v>
      </c>
      <c r="O631" s="748"/>
      <c r="P631" s="749"/>
    </row>
    <row r="632" spans="1:16" ht="71.25" customHeight="1" x14ac:dyDescent="0.25">
      <c r="A632" s="143" t="s">
        <v>1049</v>
      </c>
      <c r="B632" s="144">
        <v>1</v>
      </c>
      <c r="C632" s="311" t="s">
        <v>1050</v>
      </c>
      <c r="D632" s="316" t="s">
        <v>104</v>
      </c>
      <c r="E632" s="316" t="s">
        <v>47</v>
      </c>
      <c r="F632" s="316" t="s">
        <v>105</v>
      </c>
      <c r="G632" s="736" t="s">
        <v>1051</v>
      </c>
      <c r="H632" s="736"/>
      <c r="I632" s="780" t="s">
        <v>1052</v>
      </c>
      <c r="J632" s="781"/>
      <c r="K632" s="313">
        <v>2</v>
      </c>
      <c r="L632" s="738" t="s">
        <v>1053</v>
      </c>
      <c r="M632" s="738"/>
      <c r="N632" s="807" t="s">
        <v>1039</v>
      </c>
      <c r="O632" s="807"/>
      <c r="P632" s="807"/>
    </row>
    <row r="633" spans="1:16" ht="31.5" customHeight="1" x14ac:dyDescent="0.25">
      <c r="A633" s="740" t="s">
        <v>51</v>
      </c>
      <c r="B633" s="741"/>
      <c r="C633" s="816" t="s">
        <v>1054</v>
      </c>
      <c r="D633" s="817"/>
      <c r="E633" s="817"/>
      <c r="F633" s="817"/>
      <c r="G633" s="817"/>
      <c r="H633" s="817"/>
      <c r="I633" s="817"/>
      <c r="J633" s="817"/>
      <c r="K633" s="817"/>
      <c r="L633" s="817"/>
      <c r="M633" s="817"/>
      <c r="N633" s="817"/>
      <c r="O633" s="817"/>
      <c r="P633" s="818"/>
    </row>
    <row r="634" spans="1:16" ht="15.75" x14ac:dyDescent="0.25">
      <c r="A634" s="718" t="s">
        <v>53</v>
      </c>
      <c r="B634" s="719"/>
      <c r="C634" s="719"/>
      <c r="D634" s="719"/>
      <c r="E634" s="719"/>
      <c r="F634" s="719"/>
      <c r="G634" s="720"/>
      <c r="H634" s="721" t="s">
        <v>54</v>
      </c>
      <c r="I634" s="719"/>
      <c r="J634" s="719"/>
      <c r="K634" s="719"/>
      <c r="L634" s="719"/>
      <c r="M634" s="719"/>
      <c r="N634" s="719"/>
      <c r="O634" s="719"/>
      <c r="P634" s="722"/>
    </row>
    <row r="635" spans="1:16" x14ac:dyDescent="0.25">
      <c r="A635" s="723" t="s">
        <v>1055</v>
      </c>
      <c r="B635" s="724"/>
      <c r="C635" s="724"/>
      <c r="D635" s="724"/>
      <c r="E635" s="724"/>
      <c r="F635" s="724"/>
      <c r="G635" s="724"/>
      <c r="H635" s="727" t="s">
        <v>1056</v>
      </c>
      <c r="I635" s="728"/>
      <c r="J635" s="728"/>
      <c r="K635" s="728"/>
      <c r="L635" s="728"/>
      <c r="M635" s="728"/>
      <c r="N635" s="728"/>
      <c r="O635" s="728"/>
      <c r="P635" s="729"/>
    </row>
    <row r="636" spans="1:16" x14ac:dyDescent="0.25">
      <c r="A636" s="725"/>
      <c r="B636" s="726"/>
      <c r="C636" s="726"/>
      <c r="D636" s="726"/>
      <c r="E636" s="726"/>
      <c r="F636" s="726"/>
      <c r="G636" s="726"/>
      <c r="H636" s="730"/>
      <c r="I636" s="731"/>
      <c r="J636" s="731"/>
      <c r="K636" s="731"/>
      <c r="L636" s="731"/>
      <c r="M636" s="731"/>
      <c r="N636" s="731"/>
      <c r="O636" s="731"/>
      <c r="P636" s="732"/>
    </row>
    <row r="637" spans="1:16" ht="15.75" x14ac:dyDescent="0.25">
      <c r="A637" s="23"/>
      <c r="B637" s="24"/>
      <c r="C637" s="24"/>
      <c r="D637" s="24"/>
      <c r="E637" s="24"/>
      <c r="F637" s="24"/>
      <c r="G637" s="24"/>
      <c r="H637" s="24"/>
      <c r="I637" s="24"/>
      <c r="J637" s="24"/>
      <c r="K637" s="24"/>
      <c r="L637" s="24"/>
      <c r="M637" s="24"/>
      <c r="N637" s="24"/>
      <c r="O637" s="24"/>
      <c r="P637" s="31"/>
    </row>
    <row r="638" spans="1:16" ht="15.75" x14ac:dyDescent="0.25">
      <c r="A638" s="32"/>
      <c r="B638" s="24"/>
      <c r="C638" s="19"/>
      <c r="D638" s="733" t="s">
        <v>57</v>
      </c>
      <c r="E638" s="734"/>
      <c r="F638" s="734"/>
      <c r="G638" s="734"/>
      <c r="H638" s="734"/>
      <c r="I638" s="734"/>
      <c r="J638" s="734"/>
      <c r="K638" s="734"/>
      <c r="L638" s="734"/>
      <c r="M638" s="734"/>
      <c r="N638" s="734"/>
      <c r="O638" s="734"/>
      <c r="P638" s="735"/>
    </row>
    <row r="639" spans="1:16" ht="15.75" x14ac:dyDescent="0.25">
      <c r="A639" s="23"/>
      <c r="B639" s="24"/>
      <c r="C639" s="24"/>
      <c r="D639" s="308" t="s">
        <v>58</v>
      </c>
      <c r="E639" s="308" t="s">
        <v>59</v>
      </c>
      <c r="F639" s="308" t="s">
        <v>60</v>
      </c>
      <c r="G639" s="308" t="s">
        <v>61</v>
      </c>
      <c r="H639" s="308" t="s">
        <v>62</v>
      </c>
      <c r="I639" s="308" t="s">
        <v>63</v>
      </c>
      <c r="J639" s="308" t="s">
        <v>64</v>
      </c>
      <c r="K639" s="308" t="s">
        <v>65</v>
      </c>
      <c r="L639" s="308" t="s">
        <v>66</v>
      </c>
      <c r="M639" s="308" t="s">
        <v>67</v>
      </c>
      <c r="N639" s="308" t="s">
        <v>68</v>
      </c>
      <c r="O639" s="733" t="s">
        <v>69</v>
      </c>
      <c r="P639" s="735"/>
    </row>
    <row r="640" spans="1:16" ht="15.75" x14ac:dyDescent="0.25">
      <c r="A640" s="709" t="s">
        <v>70</v>
      </c>
      <c r="B640" s="710"/>
      <c r="C640" s="711"/>
      <c r="D640" s="33"/>
      <c r="E640" s="33"/>
      <c r="F640" s="33"/>
      <c r="G640" s="33"/>
      <c r="H640" s="33"/>
      <c r="I640" s="33"/>
      <c r="J640" s="33"/>
      <c r="K640" s="33"/>
      <c r="L640" s="33"/>
      <c r="M640" s="33"/>
      <c r="N640" s="33"/>
      <c r="O640" s="712">
        <v>2</v>
      </c>
      <c r="P640" s="713"/>
    </row>
    <row r="641" spans="1:16" ht="15.75" x14ac:dyDescent="0.25">
      <c r="A641" s="709" t="s">
        <v>71</v>
      </c>
      <c r="B641" s="710"/>
      <c r="C641" s="711"/>
      <c r="D641" s="34"/>
      <c r="E641" s="34"/>
      <c r="F641" s="34"/>
      <c r="G641" s="34"/>
      <c r="H641" s="34"/>
      <c r="I641" s="34"/>
      <c r="J641" s="34"/>
      <c r="K641" s="34"/>
      <c r="L641" s="34"/>
      <c r="M641" s="34"/>
      <c r="N641" s="34"/>
      <c r="O641" s="714"/>
      <c r="P641" s="715"/>
    </row>
    <row r="642" spans="1:16" ht="15.75" x14ac:dyDescent="0.25">
      <c r="A642" s="23"/>
      <c r="B642" s="24"/>
      <c r="C642" s="24"/>
      <c r="D642" s="24"/>
      <c r="E642" s="24"/>
      <c r="F642" s="24"/>
      <c r="G642" s="24"/>
      <c r="H642" s="24"/>
      <c r="I642" s="24"/>
      <c r="J642" s="24"/>
      <c r="K642" s="24"/>
      <c r="L642" s="24"/>
      <c r="M642" s="24"/>
      <c r="N642" s="24"/>
      <c r="O642" s="24"/>
      <c r="P642" s="31"/>
    </row>
    <row r="643" spans="1:16" ht="15.75" x14ac:dyDescent="0.25">
      <c r="A643" s="35" t="s">
        <v>72</v>
      </c>
      <c r="B643" s="35" t="s">
        <v>33</v>
      </c>
      <c r="C643" s="36"/>
      <c r="D643" s="37" t="s">
        <v>58</v>
      </c>
      <c r="E643" s="37" t="s">
        <v>59</v>
      </c>
      <c r="F643" s="37" t="s">
        <v>60</v>
      </c>
      <c r="G643" s="37" t="s">
        <v>61</v>
      </c>
      <c r="H643" s="37" t="s">
        <v>62</v>
      </c>
      <c r="I643" s="37" t="s">
        <v>63</v>
      </c>
      <c r="J643" s="37" t="s">
        <v>64</v>
      </c>
      <c r="K643" s="37" t="s">
        <v>65</v>
      </c>
      <c r="L643" s="37" t="s">
        <v>66</v>
      </c>
      <c r="M643" s="37" t="s">
        <v>67</v>
      </c>
      <c r="N643" s="37" t="s">
        <v>68</v>
      </c>
      <c r="O643" s="716" t="s">
        <v>69</v>
      </c>
      <c r="P643" s="717"/>
    </row>
    <row r="644" spans="1:16" ht="15.75" x14ac:dyDescent="0.25">
      <c r="A644" s="822" t="s">
        <v>1057</v>
      </c>
      <c r="B644" s="736">
        <v>10</v>
      </c>
      <c r="C644" s="38" t="s">
        <v>70</v>
      </c>
      <c r="D644" s="38">
        <v>30</v>
      </c>
      <c r="E644" s="38">
        <v>40</v>
      </c>
      <c r="F644" s="38">
        <v>50</v>
      </c>
      <c r="G644" s="38">
        <v>70</v>
      </c>
      <c r="H644" s="38">
        <v>80</v>
      </c>
      <c r="I644" s="38">
        <v>90</v>
      </c>
      <c r="J644" s="38">
        <v>100</v>
      </c>
      <c r="K644" s="38"/>
      <c r="L644" s="38"/>
      <c r="M644" s="38"/>
      <c r="N644" s="38"/>
      <c r="O644" s="380"/>
      <c r="P644" s="381"/>
    </row>
    <row r="645" spans="1:16" ht="15.75" x14ac:dyDescent="0.25">
      <c r="A645" s="823"/>
      <c r="B645" s="736"/>
      <c r="C645" s="40" t="s">
        <v>71</v>
      </c>
      <c r="D645" s="40"/>
      <c r="E645" s="40"/>
      <c r="F645" s="41"/>
      <c r="G645" s="41"/>
      <c r="H645" s="41"/>
      <c r="I645" s="41"/>
      <c r="J645" s="41"/>
      <c r="K645" s="41"/>
      <c r="L645" s="41"/>
      <c r="M645" s="41"/>
      <c r="N645" s="40"/>
      <c r="O645" s="378"/>
      <c r="P645" s="379"/>
    </row>
    <row r="646" spans="1:16" ht="15.75" x14ac:dyDescent="0.25">
      <c r="A646" s="822" t="s">
        <v>1058</v>
      </c>
      <c r="B646" s="736">
        <v>5</v>
      </c>
      <c r="C646" s="38" t="s">
        <v>70</v>
      </c>
      <c r="D646" s="38">
        <v>60</v>
      </c>
      <c r="E646" s="38">
        <v>70</v>
      </c>
      <c r="F646" s="38">
        <v>80</v>
      </c>
      <c r="G646" s="38">
        <v>90</v>
      </c>
      <c r="H646" s="38">
        <v>100</v>
      </c>
      <c r="I646" s="38"/>
      <c r="J646" s="38"/>
      <c r="K646" s="38"/>
      <c r="L646" s="38"/>
      <c r="M646" s="38"/>
      <c r="N646" s="38"/>
      <c r="O646" s="380"/>
      <c r="P646" s="381"/>
    </row>
    <row r="647" spans="1:16" ht="15.75" x14ac:dyDescent="0.25">
      <c r="A647" s="823"/>
      <c r="B647" s="736"/>
      <c r="C647" s="40" t="s">
        <v>71</v>
      </c>
      <c r="D647" s="40"/>
      <c r="E647" s="40"/>
      <c r="F647" s="41"/>
      <c r="G647" s="41"/>
      <c r="H647" s="41"/>
      <c r="I647" s="41"/>
      <c r="J647" s="41"/>
      <c r="K647" s="41"/>
      <c r="L647" s="41"/>
      <c r="M647" s="41"/>
      <c r="N647" s="40"/>
      <c r="O647" s="378"/>
      <c r="P647" s="379"/>
    </row>
    <row r="648" spans="1:16" ht="15.75" x14ac:dyDescent="0.25">
      <c r="A648" s="822" t="s">
        <v>1059</v>
      </c>
      <c r="B648" s="736">
        <v>10</v>
      </c>
      <c r="C648" s="38" t="s">
        <v>70</v>
      </c>
      <c r="D648" s="38">
        <v>60</v>
      </c>
      <c r="E648" s="38">
        <v>70</v>
      </c>
      <c r="F648" s="38">
        <v>80</v>
      </c>
      <c r="G648" s="38">
        <v>90</v>
      </c>
      <c r="H648" s="38">
        <v>100</v>
      </c>
      <c r="I648" s="38"/>
      <c r="J648" s="38"/>
      <c r="K648" s="38"/>
      <c r="L648" s="38"/>
      <c r="M648" s="38"/>
      <c r="N648" s="38"/>
      <c r="O648" s="380"/>
      <c r="P648" s="381"/>
    </row>
    <row r="649" spans="1:16" ht="15.75" x14ac:dyDescent="0.25">
      <c r="A649" s="823"/>
      <c r="B649" s="736"/>
      <c r="C649" s="40" t="s">
        <v>71</v>
      </c>
      <c r="D649" s="40"/>
      <c r="E649" s="40"/>
      <c r="F649" s="41"/>
      <c r="G649" s="41"/>
      <c r="H649" s="41"/>
      <c r="I649" s="41"/>
      <c r="J649" s="41"/>
      <c r="K649" s="41"/>
      <c r="L649" s="41"/>
      <c r="M649" s="41"/>
      <c r="N649" s="40"/>
      <c r="O649" s="378"/>
      <c r="P649" s="379"/>
    </row>
    <row r="650" spans="1:16" ht="15.75" x14ac:dyDescent="0.25">
      <c r="A650" s="822" t="s">
        <v>1060</v>
      </c>
      <c r="B650" s="736">
        <v>25</v>
      </c>
      <c r="C650" s="38" t="s">
        <v>70</v>
      </c>
      <c r="D650" s="38"/>
      <c r="E650" s="38"/>
      <c r="F650" s="38">
        <v>10</v>
      </c>
      <c r="G650" s="38">
        <v>20</v>
      </c>
      <c r="H650" s="38">
        <v>30</v>
      </c>
      <c r="I650" s="38">
        <v>40</v>
      </c>
      <c r="J650" s="38">
        <v>50</v>
      </c>
      <c r="K650" s="38">
        <v>60</v>
      </c>
      <c r="L650" s="38">
        <v>70</v>
      </c>
      <c r="M650" s="38">
        <v>80</v>
      </c>
      <c r="N650" s="38">
        <v>90</v>
      </c>
      <c r="O650" s="380">
        <v>100</v>
      </c>
      <c r="P650" s="381"/>
    </row>
    <row r="651" spans="1:16" ht="15.75" x14ac:dyDescent="0.25">
      <c r="A651" s="823"/>
      <c r="B651" s="736"/>
      <c r="C651" s="40" t="s">
        <v>71</v>
      </c>
      <c r="D651" s="40"/>
      <c r="E651" s="40"/>
      <c r="F651" s="41"/>
      <c r="G651" s="41"/>
      <c r="H651" s="41"/>
      <c r="I651" s="41"/>
      <c r="J651" s="41"/>
      <c r="K651" s="41"/>
      <c r="L651" s="41"/>
      <c r="M651" s="41"/>
      <c r="N651" s="40"/>
      <c r="O651" s="378"/>
      <c r="P651" s="379"/>
    </row>
    <row r="652" spans="1:16" ht="15.75" x14ac:dyDescent="0.25">
      <c r="A652" s="822" t="s">
        <v>1061</v>
      </c>
      <c r="B652" s="736">
        <v>10</v>
      </c>
      <c r="C652" s="38" t="s">
        <v>70</v>
      </c>
      <c r="D652" s="38"/>
      <c r="E652" s="38">
        <v>10</v>
      </c>
      <c r="F652" s="38">
        <v>20</v>
      </c>
      <c r="G652" s="38">
        <v>25</v>
      </c>
      <c r="H652" s="38">
        <v>30</v>
      </c>
      <c r="I652" s="38">
        <v>40</v>
      </c>
      <c r="J652" s="38">
        <v>50</v>
      </c>
      <c r="K652" s="38">
        <v>60</v>
      </c>
      <c r="L652" s="38">
        <v>70</v>
      </c>
      <c r="M652" s="38">
        <v>80</v>
      </c>
      <c r="N652" s="38">
        <v>90</v>
      </c>
      <c r="O652" s="380">
        <v>100</v>
      </c>
      <c r="P652" s="381"/>
    </row>
    <row r="653" spans="1:16" ht="15.75" x14ac:dyDescent="0.25">
      <c r="A653" s="823"/>
      <c r="B653" s="736"/>
      <c r="C653" s="40" t="s">
        <v>71</v>
      </c>
      <c r="D653" s="40"/>
      <c r="E653" s="40"/>
      <c r="F653" s="41"/>
      <c r="G653" s="41"/>
      <c r="H653" s="41"/>
      <c r="I653" s="41"/>
      <c r="J653" s="41"/>
      <c r="K653" s="41"/>
      <c r="L653" s="41"/>
      <c r="M653" s="41"/>
      <c r="N653" s="40"/>
      <c r="O653" s="378"/>
      <c r="P653" s="379"/>
    </row>
    <row r="654" spans="1:16" ht="15.75" x14ac:dyDescent="0.25">
      <c r="A654" s="822" t="s">
        <v>1033</v>
      </c>
      <c r="B654" s="736">
        <v>15</v>
      </c>
      <c r="C654" s="38" t="s">
        <v>70</v>
      </c>
      <c r="D654" s="38"/>
      <c r="E654" s="38"/>
      <c r="F654" s="38">
        <v>10</v>
      </c>
      <c r="G654" s="38">
        <v>40</v>
      </c>
      <c r="H654" s="38">
        <v>50</v>
      </c>
      <c r="I654" s="38">
        <v>60</v>
      </c>
      <c r="J654" s="38">
        <v>80</v>
      </c>
      <c r="K654" s="38">
        <v>100</v>
      </c>
      <c r="L654" s="38"/>
      <c r="M654" s="38"/>
      <c r="N654" s="38"/>
      <c r="O654" s="380"/>
      <c r="P654" s="381"/>
    </row>
    <row r="655" spans="1:16" ht="15.75" x14ac:dyDescent="0.25">
      <c r="A655" s="823"/>
      <c r="B655" s="736"/>
      <c r="C655" s="40" t="s">
        <v>71</v>
      </c>
      <c r="D655" s="40"/>
      <c r="E655" s="40"/>
      <c r="F655" s="41"/>
      <c r="G655" s="41"/>
      <c r="H655" s="41"/>
      <c r="I655" s="41"/>
      <c r="J655" s="41"/>
      <c r="K655" s="41"/>
      <c r="L655" s="41"/>
      <c r="M655" s="41"/>
      <c r="N655" s="40"/>
      <c r="O655" s="378"/>
      <c r="P655" s="379"/>
    </row>
    <row r="656" spans="1:16" ht="15.75" x14ac:dyDescent="0.25">
      <c r="A656" s="822" t="s">
        <v>1062</v>
      </c>
      <c r="B656" s="736">
        <v>15</v>
      </c>
      <c r="C656" s="38" t="s">
        <v>70</v>
      </c>
      <c r="D656" s="38"/>
      <c r="E656" s="38">
        <v>10</v>
      </c>
      <c r="F656" s="38">
        <v>15</v>
      </c>
      <c r="G656" s="38">
        <v>20</v>
      </c>
      <c r="H656" s="38">
        <v>30</v>
      </c>
      <c r="I656" s="38">
        <v>40</v>
      </c>
      <c r="J656" s="38">
        <v>50</v>
      </c>
      <c r="K656" s="38">
        <v>60</v>
      </c>
      <c r="L656" s="38">
        <v>70</v>
      </c>
      <c r="M656" s="38">
        <v>80</v>
      </c>
      <c r="N656" s="38">
        <v>90</v>
      </c>
      <c r="O656" s="380">
        <v>100</v>
      </c>
      <c r="P656" s="381"/>
    </row>
    <row r="657" spans="1:16" ht="15.75" x14ac:dyDescent="0.25">
      <c r="A657" s="823"/>
      <c r="B657" s="736"/>
      <c r="C657" s="40" t="s">
        <v>71</v>
      </c>
      <c r="D657" s="40"/>
      <c r="E657" s="40"/>
      <c r="F657" s="41"/>
      <c r="G657" s="41"/>
      <c r="H657" s="41"/>
      <c r="I657" s="41"/>
      <c r="J657" s="41"/>
      <c r="K657" s="41"/>
      <c r="L657" s="41"/>
      <c r="M657" s="41"/>
      <c r="N657" s="40"/>
      <c r="O657" s="378"/>
      <c r="P657" s="379"/>
    </row>
    <row r="658" spans="1:16" ht="15.75" x14ac:dyDescent="0.25">
      <c r="A658" s="822" t="s">
        <v>1063</v>
      </c>
      <c r="B658" s="736">
        <v>5</v>
      </c>
      <c r="C658" s="38" t="s">
        <v>70</v>
      </c>
      <c r="D658" s="38"/>
      <c r="E658" s="38"/>
      <c r="F658" s="38"/>
      <c r="G658" s="38"/>
      <c r="H658" s="38"/>
      <c r="I658" s="38"/>
      <c r="J658" s="38"/>
      <c r="K658" s="38"/>
      <c r="L658" s="38"/>
      <c r="M658" s="38"/>
      <c r="N658" s="38"/>
      <c r="O658" s="380">
        <v>100</v>
      </c>
      <c r="P658" s="381"/>
    </row>
    <row r="659" spans="1:16" ht="15.75" x14ac:dyDescent="0.25">
      <c r="A659" s="823"/>
      <c r="B659" s="736"/>
      <c r="C659" s="40" t="s">
        <v>71</v>
      </c>
      <c r="D659" s="40"/>
      <c r="E659" s="40"/>
      <c r="F659" s="41"/>
      <c r="G659" s="41"/>
      <c r="H659" s="41"/>
      <c r="I659" s="41"/>
      <c r="J659" s="41"/>
      <c r="K659" s="41"/>
      <c r="L659" s="41"/>
      <c r="M659" s="41"/>
      <c r="N659" s="40"/>
      <c r="O659" s="814"/>
      <c r="P659" s="815"/>
    </row>
    <row r="660" spans="1:16" ht="15.75" x14ac:dyDescent="0.25">
      <c r="A660" s="822" t="s">
        <v>1064</v>
      </c>
      <c r="B660" s="824">
        <v>5</v>
      </c>
      <c r="C660" s="38" t="s">
        <v>70</v>
      </c>
      <c r="D660" s="38"/>
      <c r="E660" s="38"/>
      <c r="F660" s="38"/>
      <c r="G660" s="38"/>
      <c r="H660" s="38"/>
      <c r="I660" s="38"/>
      <c r="J660" s="38"/>
      <c r="K660" s="38"/>
      <c r="L660" s="38"/>
      <c r="M660" s="38"/>
      <c r="N660" s="38"/>
      <c r="O660" s="808"/>
      <c r="P660" s="809"/>
    </row>
    <row r="661" spans="1:16" ht="15.75" x14ac:dyDescent="0.25">
      <c r="A661" s="823"/>
      <c r="B661" s="825"/>
      <c r="C661" s="40" t="s">
        <v>71</v>
      </c>
      <c r="D661" s="40"/>
      <c r="E661" s="40"/>
      <c r="F661" s="41"/>
      <c r="G661" s="41"/>
      <c r="H661" s="41"/>
      <c r="I661" s="41"/>
      <c r="J661" s="41"/>
      <c r="K661" s="41"/>
      <c r="L661" s="41"/>
      <c r="M661" s="41"/>
      <c r="N661" s="40"/>
      <c r="O661" s="814"/>
      <c r="P661" s="815"/>
    </row>
    <row r="662" spans="1:16" ht="15.75" x14ac:dyDescent="0.25">
      <c r="A662" s="699"/>
      <c r="B662" s="701"/>
      <c r="C662" s="38" t="s">
        <v>70</v>
      </c>
      <c r="D662" s="38"/>
      <c r="E662" s="38"/>
      <c r="F662" s="38"/>
      <c r="G662" s="38"/>
      <c r="H662" s="38"/>
      <c r="I662" s="38"/>
      <c r="J662" s="38"/>
      <c r="K662" s="38"/>
      <c r="L662" s="38"/>
      <c r="M662" s="38"/>
      <c r="N662" s="38"/>
      <c r="O662" s="808"/>
      <c r="P662" s="809"/>
    </row>
    <row r="663" spans="1:16" ht="15.75" x14ac:dyDescent="0.25">
      <c r="A663" s="700"/>
      <c r="B663" s="702"/>
      <c r="C663" s="40" t="s">
        <v>71</v>
      </c>
      <c r="D663" s="40"/>
      <c r="E663" s="40"/>
      <c r="F663" s="41"/>
      <c r="G663" s="41"/>
      <c r="H663" s="41"/>
      <c r="I663" s="41"/>
      <c r="J663" s="41"/>
      <c r="K663" s="41"/>
      <c r="L663" s="41"/>
      <c r="M663" s="41"/>
      <c r="N663" s="40"/>
      <c r="O663" s="814"/>
      <c r="P663" s="815"/>
    </row>
    <row r="664" spans="1:16" ht="15.75" thickBot="1" x14ac:dyDescent="0.3">
      <c r="A664" s="44"/>
      <c r="B664" s="21"/>
      <c r="C664" s="21"/>
      <c r="D664" s="21"/>
      <c r="E664" s="21"/>
      <c r="F664" s="21"/>
      <c r="G664" s="21"/>
      <c r="H664" s="21"/>
      <c r="I664" s="21"/>
      <c r="J664" s="21"/>
      <c r="K664" s="21"/>
      <c r="L664" s="21"/>
      <c r="M664" s="21"/>
      <c r="N664" s="21"/>
      <c r="O664" s="21"/>
      <c r="P664" s="45"/>
    </row>
    <row r="665" spans="1:16" ht="15.75" x14ac:dyDescent="0.25">
      <c r="A665" s="688" t="s">
        <v>82</v>
      </c>
      <c r="B665" s="689"/>
      <c r="C665" s="689"/>
      <c r="D665" s="689"/>
      <c r="E665" s="689"/>
      <c r="F665" s="689"/>
      <c r="G665" s="689"/>
      <c r="H665" s="689"/>
      <c r="I665" s="689"/>
      <c r="J665" s="689"/>
      <c r="K665" s="689"/>
      <c r="L665" s="689"/>
      <c r="M665" s="689"/>
      <c r="N665" s="689"/>
      <c r="O665" s="689"/>
      <c r="P665" s="690"/>
    </row>
    <row r="666" spans="1:16" ht="15.75" x14ac:dyDescent="0.25">
      <c r="A666" s="46" t="s">
        <v>83</v>
      </c>
      <c r="B666" s="682"/>
      <c r="C666" s="683"/>
      <c r="D666" s="683"/>
      <c r="E666" s="683"/>
      <c r="F666" s="683"/>
      <c r="G666" s="683"/>
      <c r="H666" s="683"/>
      <c r="I666" s="683"/>
      <c r="J666" s="683"/>
      <c r="K666" s="683"/>
      <c r="L666" s="683"/>
      <c r="M666" s="683"/>
      <c r="N666" s="683"/>
      <c r="O666" s="683"/>
      <c r="P666" s="684"/>
    </row>
    <row r="667" spans="1:16" ht="15.75" x14ac:dyDescent="0.25">
      <c r="A667" s="46" t="s">
        <v>84</v>
      </c>
      <c r="B667" s="682"/>
      <c r="C667" s="683"/>
      <c r="D667" s="683"/>
      <c r="E667" s="683"/>
      <c r="F667" s="683"/>
      <c r="G667" s="683"/>
      <c r="H667" s="683"/>
      <c r="I667" s="683"/>
      <c r="J667" s="683"/>
      <c r="K667" s="683"/>
      <c r="L667" s="683"/>
      <c r="M667" s="683"/>
      <c r="N667" s="683"/>
      <c r="O667" s="683"/>
      <c r="P667" s="684"/>
    </row>
    <row r="668" spans="1:16" ht="15.75" x14ac:dyDescent="0.25">
      <c r="A668" s="46" t="s">
        <v>85</v>
      </c>
      <c r="B668" s="682"/>
      <c r="C668" s="683"/>
      <c r="D668" s="683"/>
      <c r="E668" s="683"/>
      <c r="F668" s="683"/>
      <c r="G668" s="683"/>
      <c r="H668" s="683"/>
      <c r="I668" s="683"/>
      <c r="J668" s="683"/>
      <c r="K668" s="683"/>
      <c r="L668" s="683"/>
      <c r="M668" s="683"/>
      <c r="N668" s="683"/>
      <c r="O668" s="683"/>
      <c r="P668" s="684"/>
    </row>
    <row r="669" spans="1:16" ht="15.75" x14ac:dyDescent="0.25">
      <c r="A669" s="46" t="s">
        <v>86</v>
      </c>
      <c r="B669" s="682"/>
      <c r="C669" s="683"/>
      <c r="D669" s="683"/>
      <c r="E669" s="683"/>
      <c r="F669" s="683"/>
      <c r="G669" s="683"/>
      <c r="H669" s="683"/>
      <c r="I669" s="683"/>
      <c r="J669" s="683"/>
      <c r="K669" s="683"/>
      <c r="L669" s="683"/>
      <c r="M669" s="683"/>
      <c r="N669" s="683"/>
      <c r="O669" s="683"/>
      <c r="P669" s="684"/>
    </row>
    <row r="670" spans="1:16" ht="15.75" x14ac:dyDescent="0.25">
      <c r="A670" s="46" t="s">
        <v>87</v>
      </c>
      <c r="B670" s="682"/>
      <c r="C670" s="683"/>
      <c r="D670" s="683"/>
      <c r="E670" s="683"/>
      <c r="F670" s="683"/>
      <c r="G670" s="683"/>
      <c r="H670" s="683"/>
      <c r="I670" s="683"/>
      <c r="J670" s="683"/>
      <c r="K670" s="683"/>
      <c r="L670" s="683"/>
      <c r="M670" s="683"/>
      <c r="N670" s="683"/>
      <c r="O670" s="683"/>
      <c r="P670" s="684"/>
    </row>
    <row r="671" spans="1:16" ht="15.75" x14ac:dyDescent="0.25">
      <c r="A671" s="46" t="s">
        <v>88</v>
      </c>
      <c r="B671" s="682"/>
      <c r="C671" s="683"/>
      <c r="D671" s="683"/>
      <c r="E671" s="683"/>
      <c r="F671" s="683"/>
      <c r="G671" s="683"/>
      <c r="H671" s="683"/>
      <c r="I671" s="683"/>
      <c r="J671" s="683"/>
      <c r="K671" s="683"/>
      <c r="L671" s="683"/>
      <c r="M671" s="683"/>
      <c r="N671" s="683"/>
      <c r="O671" s="683"/>
      <c r="P671" s="684"/>
    </row>
    <row r="672" spans="1:16" ht="15.75" x14ac:dyDescent="0.25">
      <c r="A672" s="46" t="s">
        <v>89</v>
      </c>
      <c r="B672" s="682"/>
      <c r="C672" s="683"/>
      <c r="D672" s="683"/>
      <c r="E672" s="683"/>
      <c r="F672" s="683"/>
      <c r="G672" s="683"/>
      <c r="H672" s="683"/>
      <c r="I672" s="683"/>
      <c r="J672" s="683"/>
      <c r="K672" s="683"/>
      <c r="L672" s="683"/>
      <c r="M672" s="683"/>
      <c r="N672" s="683"/>
      <c r="O672" s="683"/>
      <c r="P672" s="684"/>
    </row>
    <row r="673" spans="1:16" ht="15.75" x14ac:dyDescent="0.25">
      <c r="A673" s="46" t="s">
        <v>90</v>
      </c>
      <c r="B673" s="682"/>
      <c r="C673" s="683"/>
      <c r="D673" s="683"/>
      <c r="E673" s="683"/>
      <c r="F673" s="683"/>
      <c r="G673" s="683"/>
      <c r="H673" s="683"/>
      <c r="I673" s="683"/>
      <c r="J673" s="683"/>
      <c r="K673" s="683"/>
      <c r="L673" s="683"/>
      <c r="M673" s="683"/>
      <c r="N673" s="683"/>
      <c r="O673" s="683"/>
      <c r="P673" s="684"/>
    </row>
    <row r="674" spans="1:16" ht="15.75" x14ac:dyDescent="0.25">
      <c r="A674" s="46" t="s">
        <v>91</v>
      </c>
      <c r="B674" s="682"/>
      <c r="C674" s="683"/>
      <c r="D674" s="683"/>
      <c r="E674" s="683"/>
      <c r="F674" s="683"/>
      <c r="G674" s="683"/>
      <c r="H674" s="683"/>
      <c r="I674" s="683"/>
      <c r="J674" s="683"/>
      <c r="K674" s="683"/>
      <c r="L674" s="683"/>
      <c r="M674" s="683"/>
      <c r="N674" s="683"/>
      <c r="O674" s="683"/>
      <c r="P674" s="684"/>
    </row>
    <row r="675" spans="1:16" ht="16.5" thickBot="1" x14ac:dyDescent="0.3">
      <c r="A675" s="47" t="s">
        <v>92</v>
      </c>
      <c r="B675" s="685"/>
      <c r="C675" s="686"/>
      <c r="D675" s="686"/>
      <c r="E675" s="686"/>
      <c r="F675" s="686"/>
      <c r="G675" s="686"/>
      <c r="H675" s="686"/>
      <c r="I675" s="686"/>
      <c r="J675" s="686"/>
      <c r="K675" s="686"/>
      <c r="L675" s="686"/>
      <c r="M675" s="686"/>
      <c r="N675" s="686"/>
      <c r="O675" s="686"/>
      <c r="P675" s="687"/>
    </row>
    <row r="681" spans="1:16" ht="36.75" customHeight="1" x14ac:dyDescent="0.25">
      <c r="A681" s="9" t="s">
        <v>9</v>
      </c>
      <c r="B681" s="791" t="s">
        <v>1065</v>
      </c>
      <c r="C681" s="792"/>
      <c r="D681" s="792"/>
      <c r="E681" s="792"/>
      <c r="F681" s="792"/>
      <c r="G681" s="792"/>
      <c r="H681" s="792"/>
      <c r="I681" s="792"/>
      <c r="J681" s="792"/>
      <c r="K681" s="793"/>
      <c r="L681" s="794" t="s">
        <v>11</v>
      </c>
      <c r="M681" s="794"/>
      <c r="N681" s="794"/>
      <c r="O681" s="794"/>
      <c r="P681" s="10">
        <v>0.08</v>
      </c>
    </row>
    <row r="683" spans="1:16" ht="15.75" x14ac:dyDescent="0.25">
      <c r="A683" s="11" t="s">
        <v>314</v>
      </c>
      <c r="B683" s="758" t="s">
        <v>1066</v>
      </c>
      <c r="C683" s="773"/>
      <c r="D683" s="773"/>
      <c r="E683" s="773"/>
      <c r="F683" s="773"/>
      <c r="G683" s="773"/>
      <c r="H683" s="773"/>
      <c r="I683" s="773"/>
      <c r="J683" s="773"/>
      <c r="K683" s="773"/>
      <c r="L683" s="774" t="s">
        <v>14</v>
      </c>
      <c r="M683" s="774"/>
      <c r="N683" s="774"/>
      <c r="O683" s="774"/>
      <c r="P683" s="12">
        <v>0.5</v>
      </c>
    </row>
    <row r="685" spans="1:16" ht="15.75" x14ac:dyDescent="0.25">
      <c r="A685" s="13" t="s">
        <v>15</v>
      </c>
      <c r="B685" s="755" t="s">
        <v>910</v>
      </c>
      <c r="C685" s="756"/>
      <c r="D685" s="756"/>
      <c r="E685" s="756"/>
      <c r="F685" s="757"/>
      <c r="G685" s="14" t="s">
        <v>17</v>
      </c>
      <c r="H685" s="819">
        <v>149950091.5</v>
      </c>
      <c r="I685" s="820"/>
      <c r="J685" s="820"/>
      <c r="K685" s="820"/>
      <c r="L685" s="820"/>
      <c r="M685" s="820"/>
      <c r="N685" s="820"/>
      <c r="O685" s="820"/>
      <c r="P685" s="821"/>
    </row>
    <row r="686" spans="1:16" ht="15.75" x14ac:dyDescent="0.25">
      <c r="A686" s="13" t="s">
        <v>15</v>
      </c>
      <c r="B686" s="755"/>
      <c r="C686" s="756"/>
      <c r="D686" s="756"/>
      <c r="E686" s="756"/>
      <c r="F686" s="757"/>
      <c r="G686" s="14" t="s">
        <v>17</v>
      </c>
      <c r="H686" s="755"/>
      <c r="I686" s="756"/>
      <c r="J686" s="756"/>
      <c r="K686" s="756"/>
      <c r="L686" s="756"/>
      <c r="M686" s="756"/>
      <c r="N686" s="756"/>
      <c r="O686" s="756"/>
      <c r="P686" s="757"/>
    </row>
    <row r="687" spans="1:16" ht="15.75" x14ac:dyDescent="0.25">
      <c r="A687" s="15"/>
      <c r="B687" s="318"/>
      <c r="C687" s="318"/>
      <c r="D687" s="17"/>
      <c r="E687" s="17"/>
      <c r="F687" s="17"/>
      <c r="G687" s="17"/>
      <c r="H687" s="17"/>
      <c r="I687" s="17"/>
      <c r="J687" s="17"/>
      <c r="K687" s="17"/>
      <c r="L687" s="18"/>
      <c r="M687" s="18"/>
      <c r="N687" s="18"/>
      <c r="O687" s="18"/>
      <c r="P687" s="19"/>
    </row>
    <row r="688" spans="1:16" ht="15.75" x14ac:dyDescent="0.25">
      <c r="A688" s="11" t="s">
        <v>20</v>
      </c>
      <c r="B688" s="758" t="s">
        <v>1067</v>
      </c>
      <c r="C688" s="758"/>
      <c r="D688" s="758"/>
      <c r="E688" s="758"/>
      <c r="F688" s="758"/>
      <c r="G688" s="758"/>
      <c r="H688" s="758"/>
      <c r="I688" s="758"/>
      <c r="J688" s="758"/>
      <c r="K688" s="758"/>
      <c r="L688" s="758"/>
      <c r="M688" s="758"/>
      <c r="N688" s="758"/>
      <c r="O688" s="758"/>
      <c r="P688" s="758"/>
    </row>
    <row r="690" spans="1:20" ht="15.75" x14ac:dyDescent="0.25">
      <c r="A690" s="20" t="s">
        <v>22</v>
      </c>
      <c r="B690" s="21"/>
      <c r="C690" s="21"/>
      <c r="D690" s="21"/>
      <c r="E690" s="21"/>
      <c r="F690" s="21"/>
      <c r="G690" s="21"/>
      <c r="H690" s="21"/>
      <c r="I690" s="21"/>
      <c r="J690" s="21"/>
      <c r="K690" s="21"/>
      <c r="L690" s="21"/>
      <c r="M690" s="21"/>
      <c r="N690" s="21"/>
      <c r="O690" s="21"/>
    </row>
    <row r="691" spans="1:20" ht="15.75" x14ac:dyDescent="0.25">
      <c r="A691" s="20"/>
      <c r="B691" s="21"/>
      <c r="C691" s="21"/>
      <c r="D691" s="21"/>
      <c r="E691" s="21"/>
      <c r="F691" s="21"/>
      <c r="G691" s="21"/>
      <c r="H691" s="21"/>
      <c r="I691" s="21"/>
      <c r="J691" s="21"/>
      <c r="K691" s="21"/>
      <c r="L691" s="21"/>
      <c r="M691" s="21"/>
      <c r="N691" s="21"/>
      <c r="O691" s="21"/>
      <c r="T691" s="382"/>
    </row>
    <row r="692" spans="1:20" x14ac:dyDescent="0.25">
      <c r="A692" s="759" t="s">
        <v>23</v>
      </c>
      <c r="B692" s="760"/>
      <c r="C692" s="760"/>
      <c r="D692" s="760"/>
      <c r="E692" s="761"/>
      <c r="F692" s="768" t="s">
        <v>24</v>
      </c>
      <c r="G692" s="768"/>
      <c r="H692" s="768"/>
      <c r="I692" s="768"/>
      <c r="J692" s="768" t="s">
        <v>25</v>
      </c>
      <c r="K692" s="769" t="s">
        <v>26</v>
      </c>
      <c r="L692" s="761"/>
      <c r="M692" s="768" t="s">
        <v>27</v>
      </c>
      <c r="N692" s="768"/>
      <c r="O692" s="768"/>
      <c r="P692" s="772" t="s">
        <v>25</v>
      </c>
      <c r="T692" s="382"/>
    </row>
    <row r="693" spans="1:20" x14ac:dyDescent="0.25">
      <c r="A693" s="762"/>
      <c r="B693" s="763"/>
      <c r="C693" s="763"/>
      <c r="D693" s="763"/>
      <c r="E693" s="764"/>
      <c r="F693" s="768"/>
      <c r="G693" s="768"/>
      <c r="H693" s="768"/>
      <c r="I693" s="768"/>
      <c r="J693" s="768"/>
      <c r="K693" s="770"/>
      <c r="L693" s="764"/>
      <c r="M693" s="768"/>
      <c r="N693" s="768"/>
      <c r="O693" s="768"/>
      <c r="P693" s="772"/>
    </row>
    <row r="694" spans="1:20" x14ac:dyDescent="0.25">
      <c r="A694" s="762"/>
      <c r="B694" s="763"/>
      <c r="C694" s="763"/>
      <c r="D694" s="763"/>
      <c r="E694" s="764"/>
      <c r="F694" s="745" t="s">
        <v>1068</v>
      </c>
      <c r="G694" s="745"/>
      <c r="H694" s="745"/>
      <c r="I694" s="745"/>
      <c r="J694" s="314">
        <v>40</v>
      </c>
      <c r="K694" s="770"/>
      <c r="L694" s="764"/>
      <c r="M694" s="745" t="s">
        <v>1069</v>
      </c>
      <c r="N694" s="745"/>
      <c r="O694" s="745"/>
      <c r="P694" s="314">
        <v>100</v>
      </c>
    </row>
    <row r="695" spans="1:20" x14ac:dyDescent="0.25">
      <c r="A695" s="762"/>
      <c r="B695" s="763"/>
      <c r="C695" s="763"/>
      <c r="D695" s="763"/>
      <c r="E695" s="764"/>
      <c r="F695" s="745" t="s">
        <v>1070</v>
      </c>
      <c r="G695" s="745"/>
      <c r="H695" s="745"/>
      <c r="I695" s="745"/>
      <c r="J695" s="314">
        <v>70</v>
      </c>
      <c r="K695" s="770"/>
      <c r="L695" s="764"/>
      <c r="M695" s="745"/>
      <c r="N695" s="745"/>
      <c r="O695" s="745"/>
      <c r="P695" s="22"/>
    </row>
    <row r="696" spans="1:20" x14ac:dyDescent="0.25">
      <c r="A696" s="762"/>
      <c r="B696" s="763"/>
      <c r="C696" s="763"/>
      <c r="D696" s="763"/>
      <c r="E696" s="764"/>
      <c r="F696" s="745" t="s">
        <v>1071</v>
      </c>
      <c r="G696" s="745"/>
      <c r="H696" s="745"/>
      <c r="I696" s="745"/>
      <c r="J696" s="314">
        <v>70</v>
      </c>
      <c r="K696" s="770"/>
      <c r="L696" s="764"/>
      <c r="M696" s="745"/>
      <c r="N696" s="754"/>
      <c r="O696" s="754"/>
      <c r="P696" s="22"/>
    </row>
    <row r="697" spans="1:20" x14ac:dyDescent="0.25">
      <c r="A697" s="762"/>
      <c r="B697" s="763"/>
      <c r="C697" s="763"/>
      <c r="D697" s="763"/>
      <c r="E697" s="764"/>
      <c r="F697" s="745" t="s">
        <v>1072</v>
      </c>
      <c r="G697" s="745"/>
      <c r="H697" s="745"/>
      <c r="I697" s="745"/>
      <c r="J697" s="314">
        <v>40</v>
      </c>
      <c r="K697" s="770"/>
      <c r="L697" s="764"/>
      <c r="M697" s="745"/>
      <c r="N697" s="745"/>
      <c r="O697" s="745"/>
      <c r="P697" s="22"/>
    </row>
    <row r="698" spans="1:20" x14ac:dyDescent="0.25">
      <c r="A698" s="762"/>
      <c r="B698" s="763"/>
      <c r="C698" s="763"/>
      <c r="D698" s="763"/>
      <c r="E698" s="764"/>
      <c r="F698" s="745"/>
      <c r="G698" s="745"/>
      <c r="H698" s="745"/>
      <c r="I698" s="745"/>
      <c r="J698" s="314"/>
      <c r="K698" s="770"/>
      <c r="L698" s="764"/>
      <c r="M698" s="745"/>
      <c r="N698" s="745"/>
      <c r="O698" s="745"/>
      <c r="P698" s="22"/>
    </row>
    <row r="699" spans="1:20" x14ac:dyDescent="0.25">
      <c r="A699" s="762"/>
      <c r="B699" s="763"/>
      <c r="C699" s="763"/>
      <c r="D699" s="763"/>
      <c r="E699" s="764"/>
      <c r="F699" s="745"/>
      <c r="G699" s="745"/>
      <c r="H699" s="745"/>
      <c r="I699" s="745"/>
      <c r="J699" s="314"/>
      <c r="K699" s="770"/>
      <c r="L699" s="764"/>
      <c r="M699" s="745"/>
      <c r="N699" s="745"/>
      <c r="O699" s="745"/>
      <c r="P699" s="22"/>
    </row>
    <row r="700" spans="1:20" x14ac:dyDescent="0.25">
      <c r="A700" s="762"/>
      <c r="B700" s="763"/>
      <c r="C700" s="763"/>
      <c r="D700" s="763"/>
      <c r="E700" s="764"/>
      <c r="F700" s="745"/>
      <c r="G700" s="745"/>
      <c r="H700" s="745"/>
      <c r="I700" s="745"/>
      <c r="J700" s="314"/>
      <c r="K700" s="770"/>
      <c r="L700" s="764"/>
      <c r="M700" s="745"/>
      <c r="N700" s="745"/>
      <c r="O700" s="745"/>
      <c r="P700" s="22"/>
    </row>
    <row r="701" spans="1:20" x14ac:dyDescent="0.25">
      <c r="A701" s="765"/>
      <c r="B701" s="766"/>
      <c r="C701" s="766"/>
      <c r="D701" s="766"/>
      <c r="E701" s="767"/>
      <c r="F701" s="745"/>
      <c r="G701" s="745"/>
      <c r="H701" s="745"/>
      <c r="I701" s="745"/>
      <c r="J701" s="314"/>
      <c r="K701" s="771"/>
      <c r="L701" s="767"/>
      <c r="M701" s="745"/>
      <c r="N701" s="745"/>
      <c r="O701" s="745"/>
      <c r="P701" s="22"/>
    </row>
    <row r="702" spans="1:20" ht="15.75" x14ac:dyDescent="0.25">
      <c r="A702" s="23"/>
      <c r="B702" s="24"/>
      <c r="C702" s="18"/>
      <c r="D702" s="18"/>
      <c r="E702" s="18"/>
      <c r="F702" s="18"/>
      <c r="G702" s="18"/>
      <c r="H702" s="18"/>
      <c r="I702" s="18"/>
      <c r="J702" s="18"/>
      <c r="K702" s="18"/>
      <c r="L702" s="18"/>
      <c r="M702" s="18"/>
      <c r="N702" s="18"/>
      <c r="O702" s="18"/>
    </row>
    <row r="703" spans="1:20" ht="47.25" x14ac:dyDescent="0.25">
      <c r="A703" s="25" t="s">
        <v>32</v>
      </c>
      <c r="B703" s="308" t="s">
        <v>33</v>
      </c>
      <c r="C703" s="308" t="s">
        <v>34</v>
      </c>
      <c r="D703" s="308" t="s">
        <v>35</v>
      </c>
      <c r="E703" s="308" t="s">
        <v>36</v>
      </c>
      <c r="F703" s="308" t="s">
        <v>37</v>
      </c>
      <c r="G703" s="746" t="s">
        <v>38</v>
      </c>
      <c r="H703" s="746"/>
      <c r="I703" s="733" t="s">
        <v>39</v>
      </c>
      <c r="J703" s="741"/>
      <c r="K703" s="308" t="s">
        <v>40</v>
      </c>
      <c r="L703" s="746" t="s">
        <v>41</v>
      </c>
      <c r="M703" s="746"/>
      <c r="N703" s="747" t="s">
        <v>42</v>
      </c>
      <c r="O703" s="748"/>
      <c r="P703" s="749"/>
    </row>
    <row r="704" spans="1:20" ht="60" x14ac:dyDescent="0.25">
      <c r="A704" s="49" t="s">
        <v>1073</v>
      </c>
      <c r="B704" s="383">
        <v>100</v>
      </c>
      <c r="C704" s="28" t="s">
        <v>975</v>
      </c>
      <c r="D704" s="51" t="s">
        <v>104</v>
      </c>
      <c r="E704" s="316" t="s">
        <v>47</v>
      </c>
      <c r="F704" s="51" t="s">
        <v>105</v>
      </c>
      <c r="G704" s="736" t="s">
        <v>1074</v>
      </c>
      <c r="H704" s="736"/>
      <c r="I704" s="780" t="s">
        <v>207</v>
      </c>
      <c r="J704" s="781"/>
      <c r="K704" s="312">
        <v>0.5</v>
      </c>
      <c r="L704" s="738" t="s">
        <v>450</v>
      </c>
      <c r="M704" s="738"/>
      <c r="N704" s="807" t="s">
        <v>1068</v>
      </c>
      <c r="O704" s="807"/>
      <c r="P704" s="807"/>
    </row>
    <row r="705" spans="1:16" ht="36" customHeight="1" x14ac:dyDescent="0.25">
      <c r="A705" s="740" t="s">
        <v>51</v>
      </c>
      <c r="B705" s="741"/>
      <c r="C705" s="816" t="s">
        <v>1054</v>
      </c>
      <c r="D705" s="817"/>
      <c r="E705" s="817"/>
      <c r="F705" s="817"/>
      <c r="G705" s="817"/>
      <c r="H705" s="817"/>
      <c r="I705" s="817"/>
      <c r="J705" s="817"/>
      <c r="K705" s="817"/>
      <c r="L705" s="817"/>
      <c r="M705" s="817"/>
      <c r="N705" s="817"/>
      <c r="O705" s="817"/>
      <c r="P705" s="818"/>
    </row>
    <row r="706" spans="1:16" ht="15.75" x14ac:dyDescent="0.25">
      <c r="A706" s="718" t="s">
        <v>53</v>
      </c>
      <c r="B706" s="719"/>
      <c r="C706" s="719"/>
      <c r="D706" s="719"/>
      <c r="E706" s="719"/>
      <c r="F706" s="719"/>
      <c r="G706" s="720"/>
      <c r="H706" s="721" t="s">
        <v>54</v>
      </c>
      <c r="I706" s="719"/>
      <c r="J706" s="719"/>
      <c r="K706" s="719"/>
      <c r="L706" s="719"/>
      <c r="M706" s="719"/>
      <c r="N706" s="719"/>
      <c r="O706" s="719"/>
      <c r="P706" s="722"/>
    </row>
    <row r="707" spans="1:16" x14ac:dyDescent="0.25">
      <c r="A707" s="723" t="s">
        <v>1075</v>
      </c>
      <c r="B707" s="724"/>
      <c r="C707" s="724"/>
      <c r="D707" s="724"/>
      <c r="E707" s="724"/>
      <c r="F707" s="724"/>
      <c r="G707" s="724"/>
      <c r="H707" s="727" t="s">
        <v>1068</v>
      </c>
      <c r="I707" s="728"/>
      <c r="J707" s="728"/>
      <c r="K707" s="728"/>
      <c r="L707" s="728"/>
      <c r="M707" s="728"/>
      <c r="N707" s="728"/>
      <c r="O707" s="728"/>
      <c r="P707" s="729"/>
    </row>
    <row r="708" spans="1:16" x14ac:dyDescent="0.25">
      <c r="A708" s="725"/>
      <c r="B708" s="726"/>
      <c r="C708" s="726"/>
      <c r="D708" s="726"/>
      <c r="E708" s="726"/>
      <c r="F708" s="726"/>
      <c r="G708" s="726"/>
      <c r="H708" s="730"/>
      <c r="I708" s="731"/>
      <c r="J708" s="731"/>
      <c r="K708" s="731"/>
      <c r="L708" s="731"/>
      <c r="M708" s="731"/>
      <c r="N708" s="731"/>
      <c r="O708" s="731"/>
      <c r="P708" s="732"/>
    </row>
    <row r="709" spans="1:16" ht="15.75" x14ac:dyDescent="0.25">
      <c r="A709" s="23"/>
      <c r="B709" s="24"/>
      <c r="C709" s="24"/>
      <c r="D709" s="24"/>
      <c r="E709" s="24"/>
      <c r="F709" s="24"/>
      <c r="G709" s="24"/>
      <c r="H709" s="24"/>
      <c r="I709" s="24"/>
      <c r="J709" s="24"/>
      <c r="K709" s="24"/>
      <c r="L709" s="24"/>
      <c r="M709" s="24"/>
      <c r="N709" s="24"/>
      <c r="O709" s="24"/>
      <c r="P709" s="31"/>
    </row>
    <row r="710" spans="1:16" ht="15.75" x14ac:dyDescent="0.25">
      <c r="A710" s="32"/>
      <c r="B710" s="24"/>
      <c r="C710" s="19"/>
      <c r="D710" s="733" t="s">
        <v>57</v>
      </c>
      <c r="E710" s="734"/>
      <c r="F710" s="734"/>
      <c r="G710" s="734"/>
      <c r="H710" s="734"/>
      <c r="I710" s="734"/>
      <c r="J710" s="734"/>
      <c r="K710" s="734"/>
      <c r="L710" s="734"/>
      <c r="M710" s="734"/>
      <c r="N710" s="734"/>
      <c r="O710" s="734"/>
      <c r="P710" s="735"/>
    </row>
    <row r="711" spans="1:16" ht="15.75" x14ac:dyDescent="0.25">
      <c r="A711" s="23"/>
      <c r="B711" s="24"/>
      <c r="C711" s="24"/>
      <c r="D711" s="308" t="s">
        <v>58</v>
      </c>
      <c r="E711" s="308" t="s">
        <v>59</v>
      </c>
      <c r="F711" s="308" t="s">
        <v>60</v>
      </c>
      <c r="G711" s="308" t="s">
        <v>61</v>
      </c>
      <c r="H711" s="308" t="s">
        <v>62</v>
      </c>
      <c r="I711" s="308" t="s">
        <v>63</v>
      </c>
      <c r="J711" s="308" t="s">
        <v>64</v>
      </c>
      <c r="K711" s="308" t="s">
        <v>65</v>
      </c>
      <c r="L711" s="308" t="s">
        <v>66</v>
      </c>
      <c r="M711" s="308" t="s">
        <v>67</v>
      </c>
      <c r="N711" s="308" t="s">
        <v>68</v>
      </c>
      <c r="O711" s="733" t="s">
        <v>69</v>
      </c>
      <c r="P711" s="735"/>
    </row>
    <row r="712" spans="1:16" ht="15.75" x14ac:dyDescent="0.25">
      <c r="A712" s="709" t="s">
        <v>70</v>
      </c>
      <c r="B712" s="710"/>
      <c r="C712" s="711"/>
      <c r="D712" s="33"/>
      <c r="E712" s="33"/>
      <c r="F712" s="33"/>
      <c r="G712" s="33"/>
      <c r="H712" s="33"/>
      <c r="I712" s="33"/>
      <c r="J712" s="33"/>
      <c r="K712" s="33"/>
      <c r="L712" s="33"/>
      <c r="M712" s="33"/>
      <c r="N712" s="33"/>
      <c r="O712" s="712">
        <v>50</v>
      </c>
      <c r="P712" s="713"/>
    </row>
    <row r="713" spans="1:16" ht="15.75" x14ac:dyDescent="0.25">
      <c r="A713" s="709" t="s">
        <v>71</v>
      </c>
      <c r="B713" s="710"/>
      <c r="C713" s="711"/>
      <c r="D713" s="34"/>
      <c r="E713" s="34"/>
      <c r="F713" s="34"/>
      <c r="G713" s="34"/>
      <c r="H713" s="34"/>
      <c r="I713" s="34"/>
      <c r="J713" s="34"/>
      <c r="K713" s="34"/>
      <c r="L713" s="34"/>
      <c r="M713" s="34"/>
      <c r="N713" s="34"/>
      <c r="O713" s="714"/>
      <c r="P713" s="715"/>
    </row>
    <row r="714" spans="1:16" ht="15.75" x14ac:dyDescent="0.25">
      <c r="A714" s="23"/>
      <c r="B714" s="24"/>
      <c r="C714" s="24"/>
      <c r="D714" s="24"/>
      <c r="E714" s="24"/>
      <c r="F714" s="24"/>
      <c r="G714" s="24"/>
      <c r="H714" s="24"/>
      <c r="I714" s="24"/>
      <c r="J714" s="24"/>
      <c r="K714" s="24"/>
      <c r="L714" s="24"/>
      <c r="M714" s="24"/>
      <c r="N714" s="24"/>
      <c r="O714" s="24"/>
      <c r="P714" s="31"/>
    </row>
    <row r="715" spans="1:16" ht="15.75" x14ac:dyDescent="0.25">
      <c r="A715" s="35" t="s">
        <v>72</v>
      </c>
      <c r="B715" s="35" t="s">
        <v>33</v>
      </c>
      <c r="C715" s="36"/>
      <c r="D715" s="37" t="s">
        <v>58</v>
      </c>
      <c r="E715" s="37" t="s">
        <v>59</v>
      </c>
      <c r="F715" s="37" t="s">
        <v>60</v>
      </c>
      <c r="G715" s="37" t="s">
        <v>61</v>
      </c>
      <c r="H715" s="37" t="s">
        <v>62</v>
      </c>
      <c r="I715" s="37" t="s">
        <v>63</v>
      </c>
      <c r="J715" s="37" t="s">
        <v>64</v>
      </c>
      <c r="K715" s="37" t="s">
        <v>65</v>
      </c>
      <c r="L715" s="37" t="s">
        <v>66</v>
      </c>
      <c r="M715" s="37" t="s">
        <v>67</v>
      </c>
      <c r="N715" s="37" t="s">
        <v>68</v>
      </c>
      <c r="O715" s="716" t="s">
        <v>69</v>
      </c>
      <c r="P715" s="717"/>
    </row>
    <row r="716" spans="1:16" ht="15.75" x14ac:dyDescent="0.25">
      <c r="A716" s="804" t="s">
        <v>1076</v>
      </c>
      <c r="B716" s="812">
        <v>0.2</v>
      </c>
      <c r="C716" s="38" t="s">
        <v>70</v>
      </c>
      <c r="D716" s="38">
        <v>10</v>
      </c>
      <c r="E716" s="38">
        <v>20</v>
      </c>
      <c r="F716" s="38">
        <v>35</v>
      </c>
      <c r="G716" s="38">
        <v>50</v>
      </c>
      <c r="H716" s="38">
        <v>60</v>
      </c>
      <c r="I716" s="38">
        <v>60</v>
      </c>
      <c r="J716" s="38">
        <v>60</v>
      </c>
      <c r="K716" s="38">
        <v>80</v>
      </c>
      <c r="L716" s="38">
        <v>100</v>
      </c>
      <c r="M716" s="38"/>
      <c r="N716" s="38"/>
      <c r="O716" s="380"/>
      <c r="P716" s="381"/>
    </row>
    <row r="717" spans="1:16" ht="15.75" x14ac:dyDescent="0.25">
      <c r="A717" s="805"/>
      <c r="B717" s="812"/>
      <c r="C717" s="40" t="s">
        <v>71</v>
      </c>
      <c r="D717" s="40"/>
      <c r="E717" s="40"/>
      <c r="F717" s="41"/>
      <c r="G717" s="41"/>
      <c r="H717" s="41"/>
      <c r="I717" s="41"/>
      <c r="J717" s="41"/>
      <c r="K717" s="41"/>
      <c r="L717" s="41"/>
      <c r="M717" s="41"/>
      <c r="N717" s="40"/>
      <c r="O717" s="378"/>
      <c r="P717" s="379"/>
    </row>
    <row r="718" spans="1:16" ht="15.75" x14ac:dyDescent="0.25">
      <c r="A718" s="804" t="s">
        <v>1077</v>
      </c>
      <c r="B718" s="812">
        <v>0.1</v>
      </c>
      <c r="C718" s="38" t="s">
        <v>70</v>
      </c>
      <c r="D718" s="38">
        <v>10</v>
      </c>
      <c r="E718" s="38">
        <v>20</v>
      </c>
      <c r="F718" s="38">
        <v>40</v>
      </c>
      <c r="G718" s="38">
        <v>60</v>
      </c>
      <c r="H718" s="38">
        <v>80</v>
      </c>
      <c r="I718" s="38">
        <v>100</v>
      </c>
      <c r="J718" s="38"/>
      <c r="K718" s="38"/>
      <c r="L718" s="38"/>
      <c r="M718" s="38"/>
      <c r="N718" s="38"/>
      <c r="O718" s="380"/>
      <c r="P718" s="381"/>
    </row>
    <row r="719" spans="1:16" ht="15.75" x14ac:dyDescent="0.25">
      <c r="A719" s="805"/>
      <c r="B719" s="812"/>
      <c r="C719" s="40" t="s">
        <v>71</v>
      </c>
      <c r="D719" s="40"/>
      <c r="E719" s="40"/>
      <c r="F719" s="41"/>
      <c r="G719" s="41"/>
      <c r="H719" s="41"/>
      <c r="I719" s="41"/>
      <c r="J719" s="41"/>
      <c r="K719" s="41"/>
      <c r="L719" s="41"/>
      <c r="M719" s="41"/>
      <c r="N719" s="40"/>
      <c r="O719" s="378"/>
      <c r="P719" s="379"/>
    </row>
    <row r="720" spans="1:16" ht="15.75" x14ac:dyDescent="0.25">
      <c r="A720" s="804" t="s">
        <v>1078</v>
      </c>
      <c r="B720" s="812">
        <v>0.1</v>
      </c>
      <c r="C720" s="38" t="s">
        <v>70</v>
      </c>
      <c r="D720" s="38">
        <v>10</v>
      </c>
      <c r="E720" s="38">
        <v>20</v>
      </c>
      <c r="F720" s="38">
        <v>40</v>
      </c>
      <c r="G720" s="38">
        <v>60</v>
      </c>
      <c r="H720" s="38">
        <v>80</v>
      </c>
      <c r="I720" s="38">
        <v>100</v>
      </c>
      <c r="J720" s="38"/>
      <c r="K720" s="38"/>
      <c r="L720" s="38"/>
      <c r="M720" s="38"/>
      <c r="N720" s="38"/>
      <c r="O720" s="380"/>
      <c r="P720" s="381"/>
    </row>
    <row r="721" spans="1:16" ht="15.75" x14ac:dyDescent="0.25">
      <c r="A721" s="805"/>
      <c r="B721" s="812"/>
      <c r="C721" s="40" t="s">
        <v>71</v>
      </c>
      <c r="D721" s="40"/>
      <c r="E721" s="40"/>
      <c r="F721" s="41"/>
      <c r="G721" s="41"/>
      <c r="H721" s="41"/>
      <c r="I721" s="41"/>
      <c r="J721" s="41"/>
      <c r="K721" s="41"/>
      <c r="L721" s="41"/>
      <c r="M721" s="41"/>
      <c r="N721" s="40"/>
      <c r="O721" s="378"/>
      <c r="P721" s="379"/>
    </row>
    <row r="722" spans="1:16" ht="15.75" x14ac:dyDescent="0.25">
      <c r="A722" s="804" t="s">
        <v>1079</v>
      </c>
      <c r="B722" s="812">
        <v>0.05</v>
      </c>
      <c r="C722" s="38" t="s">
        <v>70</v>
      </c>
      <c r="D722" s="38">
        <v>10</v>
      </c>
      <c r="E722" s="38">
        <v>20</v>
      </c>
      <c r="F722" s="38">
        <v>40</v>
      </c>
      <c r="G722" s="38">
        <v>60</v>
      </c>
      <c r="H722" s="38">
        <v>80</v>
      </c>
      <c r="I722" s="38">
        <v>100</v>
      </c>
      <c r="J722" s="38"/>
      <c r="K722" s="38"/>
      <c r="L722" s="38"/>
      <c r="M722" s="38"/>
      <c r="N722" s="38"/>
      <c r="O722" s="380"/>
      <c r="P722" s="381"/>
    </row>
    <row r="723" spans="1:16" ht="15.75" x14ac:dyDescent="0.25">
      <c r="A723" s="805"/>
      <c r="B723" s="812"/>
      <c r="C723" s="40" t="s">
        <v>71</v>
      </c>
      <c r="D723" s="40"/>
      <c r="E723" s="40"/>
      <c r="F723" s="41"/>
      <c r="G723" s="41"/>
      <c r="H723" s="41"/>
      <c r="I723" s="41"/>
      <c r="J723" s="41"/>
      <c r="K723" s="41"/>
      <c r="L723" s="41"/>
      <c r="M723" s="41"/>
      <c r="N723" s="40"/>
      <c r="O723" s="378"/>
      <c r="P723" s="379"/>
    </row>
    <row r="724" spans="1:16" ht="15.75" x14ac:dyDescent="0.25">
      <c r="A724" s="804" t="s">
        <v>1080</v>
      </c>
      <c r="B724" s="812">
        <v>0.4</v>
      </c>
      <c r="C724" s="38" t="s">
        <v>70</v>
      </c>
      <c r="D724" s="38"/>
      <c r="E724" s="38"/>
      <c r="F724" s="38"/>
      <c r="G724" s="38"/>
      <c r="H724" s="38"/>
      <c r="I724" s="38"/>
      <c r="J724" s="38">
        <v>10</v>
      </c>
      <c r="K724" s="38">
        <v>20</v>
      </c>
      <c r="L724" s="38">
        <v>40</v>
      </c>
      <c r="M724" s="38">
        <v>60</v>
      </c>
      <c r="N724" s="38">
        <v>80</v>
      </c>
      <c r="O724" s="808">
        <v>100</v>
      </c>
      <c r="P724" s="809"/>
    </row>
    <row r="725" spans="1:16" ht="15.75" x14ac:dyDescent="0.25">
      <c r="A725" s="805"/>
      <c r="B725" s="812"/>
      <c r="C725" s="40" t="s">
        <v>71</v>
      </c>
      <c r="D725" s="40"/>
      <c r="E725" s="40"/>
      <c r="F725" s="41"/>
      <c r="G725" s="41"/>
      <c r="H725" s="41"/>
      <c r="I725" s="41"/>
      <c r="J725" s="41"/>
      <c r="K725" s="41"/>
      <c r="L725" s="41"/>
      <c r="M725" s="41"/>
      <c r="N725" s="40"/>
      <c r="O725" s="378"/>
      <c r="P725" s="379"/>
    </row>
    <row r="726" spans="1:16" ht="15.75" x14ac:dyDescent="0.25">
      <c r="A726" s="804" t="s">
        <v>1081</v>
      </c>
      <c r="B726" s="812">
        <v>0.15</v>
      </c>
      <c r="C726" s="38" t="s">
        <v>70</v>
      </c>
      <c r="D726" s="38"/>
      <c r="E726" s="38"/>
      <c r="F726" s="38">
        <v>55</v>
      </c>
      <c r="G726" s="38">
        <v>60</v>
      </c>
      <c r="H726" s="38">
        <v>65</v>
      </c>
      <c r="I726" s="38">
        <v>70</v>
      </c>
      <c r="J726" s="38">
        <v>75</v>
      </c>
      <c r="K726" s="38">
        <v>80</v>
      </c>
      <c r="L726" s="38">
        <v>85</v>
      </c>
      <c r="M726" s="38">
        <v>90</v>
      </c>
      <c r="N726" s="38">
        <v>95</v>
      </c>
      <c r="O726" s="808">
        <v>100</v>
      </c>
      <c r="P726" s="809"/>
    </row>
    <row r="727" spans="1:16" ht="16.5" thickBot="1" x14ac:dyDescent="0.3">
      <c r="A727" s="813"/>
      <c r="B727" s="812"/>
      <c r="C727" s="40" t="s">
        <v>71</v>
      </c>
      <c r="D727" s="40"/>
      <c r="E727" s="40"/>
      <c r="F727" s="41"/>
      <c r="G727" s="41"/>
      <c r="H727" s="41"/>
      <c r="I727" s="41"/>
      <c r="J727" s="41"/>
      <c r="K727" s="41"/>
      <c r="L727" s="41"/>
      <c r="M727" s="41"/>
      <c r="N727" s="40"/>
      <c r="O727" s="814"/>
      <c r="P727" s="815"/>
    </row>
    <row r="728" spans="1:16" ht="15.75" thickBot="1" x14ac:dyDescent="0.3">
      <c r="A728" s="44"/>
      <c r="B728" s="60"/>
      <c r="C728" s="21"/>
      <c r="D728" s="21"/>
      <c r="E728" s="21"/>
      <c r="F728" s="21"/>
      <c r="G728" s="21"/>
      <c r="H728" s="21"/>
      <c r="I728" s="21"/>
      <c r="J728" s="21"/>
      <c r="K728" s="21"/>
      <c r="L728" s="21"/>
      <c r="M728" s="21"/>
      <c r="N728" s="21"/>
      <c r="O728" s="21"/>
      <c r="P728" s="45"/>
    </row>
    <row r="729" spans="1:16" ht="15.75" x14ac:dyDescent="0.25">
      <c r="A729" s="688" t="s">
        <v>82</v>
      </c>
      <c r="B729" s="689"/>
      <c r="C729" s="689"/>
      <c r="D729" s="689"/>
      <c r="E729" s="689"/>
      <c r="F729" s="689"/>
      <c r="G729" s="689"/>
      <c r="H729" s="689"/>
      <c r="I729" s="689"/>
      <c r="J729" s="689"/>
      <c r="K729" s="689"/>
      <c r="L729" s="689"/>
      <c r="M729" s="689"/>
      <c r="N729" s="689"/>
      <c r="O729" s="689"/>
      <c r="P729" s="690"/>
    </row>
    <row r="730" spans="1:16" ht="15.75" x14ac:dyDescent="0.25">
      <c r="A730" s="46" t="s">
        <v>83</v>
      </c>
      <c r="B730" s="682"/>
      <c r="C730" s="683"/>
      <c r="D730" s="683"/>
      <c r="E730" s="683"/>
      <c r="F730" s="683"/>
      <c r="G730" s="683"/>
      <c r="H730" s="683"/>
      <c r="I730" s="683"/>
      <c r="J730" s="683"/>
      <c r="K730" s="683"/>
      <c r="L730" s="683"/>
      <c r="M730" s="683"/>
      <c r="N730" s="683"/>
      <c r="O730" s="683"/>
      <c r="P730" s="684"/>
    </row>
    <row r="731" spans="1:16" ht="15.75" x14ac:dyDescent="0.25">
      <c r="A731" s="46" t="s">
        <v>84</v>
      </c>
      <c r="B731" s="682"/>
      <c r="C731" s="683"/>
      <c r="D731" s="683"/>
      <c r="E731" s="683"/>
      <c r="F731" s="683"/>
      <c r="G731" s="683"/>
      <c r="H731" s="683"/>
      <c r="I731" s="683"/>
      <c r="J731" s="683"/>
      <c r="K731" s="683"/>
      <c r="L731" s="683"/>
      <c r="M731" s="683"/>
      <c r="N731" s="683"/>
      <c r="O731" s="683"/>
      <c r="P731" s="684"/>
    </row>
    <row r="732" spans="1:16" ht="15.75" x14ac:dyDescent="0.25">
      <c r="A732" s="46" t="s">
        <v>85</v>
      </c>
      <c r="B732" s="682"/>
      <c r="C732" s="683"/>
      <c r="D732" s="683"/>
      <c r="E732" s="683"/>
      <c r="F732" s="683"/>
      <c r="G732" s="683"/>
      <c r="H732" s="683"/>
      <c r="I732" s="683"/>
      <c r="J732" s="683"/>
      <c r="K732" s="683"/>
      <c r="L732" s="683"/>
      <c r="M732" s="683"/>
      <c r="N732" s="683"/>
      <c r="O732" s="683"/>
      <c r="P732" s="684"/>
    </row>
    <row r="733" spans="1:16" ht="15.75" x14ac:dyDescent="0.25">
      <c r="A733" s="46" t="s">
        <v>86</v>
      </c>
      <c r="B733" s="682"/>
      <c r="C733" s="683"/>
      <c r="D733" s="683"/>
      <c r="E733" s="683"/>
      <c r="F733" s="683"/>
      <c r="G733" s="683"/>
      <c r="H733" s="683"/>
      <c r="I733" s="683"/>
      <c r="J733" s="683"/>
      <c r="K733" s="683"/>
      <c r="L733" s="683"/>
      <c r="M733" s="683"/>
      <c r="N733" s="683"/>
      <c r="O733" s="683"/>
      <c r="P733" s="684"/>
    </row>
    <row r="734" spans="1:16" ht="15.75" x14ac:dyDescent="0.25">
      <c r="A734" s="46" t="s">
        <v>87</v>
      </c>
      <c r="B734" s="682"/>
      <c r="C734" s="683"/>
      <c r="D734" s="683"/>
      <c r="E734" s="683"/>
      <c r="F734" s="683"/>
      <c r="G734" s="683"/>
      <c r="H734" s="683"/>
      <c r="I734" s="683"/>
      <c r="J734" s="683"/>
      <c r="K734" s="683"/>
      <c r="L734" s="683"/>
      <c r="M734" s="683"/>
      <c r="N734" s="683"/>
      <c r="O734" s="683"/>
      <c r="P734" s="684"/>
    </row>
    <row r="735" spans="1:16" ht="15.75" x14ac:dyDescent="0.25">
      <c r="A735" s="46" t="s">
        <v>88</v>
      </c>
      <c r="B735" s="682"/>
      <c r="C735" s="683"/>
      <c r="D735" s="683"/>
      <c r="E735" s="683"/>
      <c r="F735" s="683"/>
      <c r="G735" s="683"/>
      <c r="H735" s="683"/>
      <c r="I735" s="683"/>
      <c r="J735" s="683"/>
      <c r="K735" s="683"/>
      <c r="L735" s="683"/>
      <c r="M735" s="683"/>
      <c r="N735" s="683"/>
      <c r="O735" s="683"/>
      <c r="P735" s="684"/>
    </row>
    <row r="736" spans="1:16" ht="15.75" x14ac:dyDescent="0.25">
      <c r="A736" s="46" t="s">
        <v>89</v>
      </c>
      <c r="B736" s="682"/>
      <c r="C736" s="683"/>
      <c r="D736" s="683"/>
      <c r="E736" s="683"/>
      <c r="F736" s="683"/>
      <c r="G736" s="683"/>
      <c r="H736" s="683"/>
      <c r="I736" s="683"/>
      <c r="J736" s="683"/>
      <c r="K736" s="683"/>
      <c r="L736" s="683"/>
      <c r="M736" s="683"/>
      <c r="N736" s="683"/>
      <c r="O736" s="683"/>
      <c r="P736" s="684"/>
    </row>
    <row r="737" spans="1:16" ht="15.75" x14ac:dyDescent="0.25">
      <c r="A737" s="46" t="s">
        <v>90</v>
      </c>
      <c r="B737" s="682"/>
      <c r="C737" s="683"/>
      <c r="D737" s="683"/>
      <c r="E737" s="683"/>
      <c r="F737" s="683"/>
      <c r="G737" s="683"/>
      <c r="H737" s="683"/>
      <c r="I737" s="683"/>
      <c r="J737" s="683"/>
      <c r="K737" s="683"/>
      <c r="L737" s="683"/>
      <c r="M737" s="683"/>
      <c r="N737" s="683"/>
      <c r="O737" s="683"/>
      <c r="P737" s="684"/>
    </row>
    <row r="738" spans="1:16" ht="15.75" x14ac:dyDescent="0.25">
      <c r="A738" s="46" t="s">
        <v>91</v>
      </c>
      <c r="B738" s="682"/>
      <c r="C738" s="683"/>
      <c r="D738" s="683"/>
      <c r="E738" s="683"/>
      <c r="F738" s="683"/>
      <c r="G738" s="683"/>
      <c r="H738" s="683"/>
      <c r="I738" s="683"/>
      <c r="J738" s="683"/>
      <c r="K738" s="683"/>
      <c r="L738" s="683"/>
      <c r="M738" s="683"/>
      <c r="N738" s="683"/>
      <c r="O738" s="683"/>
      <c r="P738" s="684"/>
    </row>
    <row r="739" spans="1:16" ht="16.5" thickBot="1" x14ac:dyDescent="0.3">
      <c r="A739" s="47" t="s">
        <v>92</v>
      </c>
      <c r="B739" s="685"/>
      <c r="C739" s="686"/>
      <c r="D739" s="686"/>
      <c r="E739" s="686"/>
      <c r="F739" s="686"/>
      <c r="G739" s="686"/>
      <c r="H739" s="686"/>
      <c r="I739" s="686"/>
      <c r="J739" s="686"/>
      <c r="K739" s="686"/>
      <c r="L739" s="686"/>
      <c r="M739" s="686"/>
      <c r="N739" s="686"/>
      <c r="O739" s="686"/>
      <c r="P739" s="687"/>
    </row>
    <row r="743" spans="1:16" ht="38.25" customHeight="1" x14ac:dyDescent="0.25">
      <c r="A743" s="11" t="s">
        <v>318</v>
      </c>
      <c r="B743" s="758" t="s">
        <v>1082</v>
      </c>
      <c r="C743" s="773"/>
      <c r="D743" s="773"/>
      <c r="E743" s="773"/>
      <c r="F743" s="773"/>
      <c r="G743" s="773"/>
      <c r="H743" s="773"/>
      <c r="I743" s="773"/>
      <c r="J743" s="773"/>
      <c r="K743" s="773"/>
      <c r="L743" s="774" t="s">
        <v>14</v>
      </c>
      <c r="M743" s="774"/>
      <c r="N743" s="774"/>
      <c r="O743" s="774"/>
      <c r="P743" s="12">
        <v>0.25</v>
      </c>
    </row>
    <row r="745" spans="1:16" ht="15.75" x14ac:dyDescent="0.25">
      <c r="A745" s="13" t="s">
        <v>15</v>
      </c>
      <c r="B745" s="755" t="s">
        <v>888</v>
      </c>
      <c r="C745" s="756"/>
      <c r="D745" s="756"/>
      <c r="E745" s="756"/>
      <c r="F745" s="757"/>
      <c r="G745" s="14" t="s">
        <v>17</v>
      </c>
      <c r="H745" s="755">
        <v>74975045.75</v>
      </c>
      <c r="I745" s="756"/>
      <c r="J745" s="756"/>
      <c r="K745" s="756"/>
      <c r="L745" s="756"/>
      <c r="M745" s="756"/>
      <c r="N745" s="756"/>
      <c r="O745" s="756"/>
      <c r="P745" s="757"/>
    </row>
    <row r="746" spans="1:16" ht="15.75" x14ac:dyDescent="0.25">
      <c r="A746" s="13" t="s">
        <v>15</v>
      </c>
      <c r="B746" s="755"/>
      <c r="C746" s="756"/>
      <c r="D746" s="756"/>
      <c r="E746" s="756"/>
      <c r="F746" s="757"/>
      <c r="G746" s="14" t="s">
        <v>17</v>
      </c>
      <c r="H746" s="755"/>
      <c r="I746" s="756"/>
      <c r="J746" s="756"/>
      <c r="K746" s="756"/>
      <c r="L746" s="756"/>
      <c r="M746" s="756"/>
      <c r="N746" s="756"/>
      <c r="O746" s="756"/>
      <c r="P746" s="757"/>
    </row>
    <row r="747" spans="1:16" ht="15.75" x14ac:dyDescent="0.25">
      <c r="A747" s="15"/>
      <c r="B747" s="318"/>
      <c r="C747" s="318"/>
      <c r="D747" s="17"/>
      <c r="E747" s="17"/>
      <c r="F747" s="17"/>
      <c r="G747" s="17"/>
      <c r="H747" s="17"/>
      <c r="I747" s="17"/>
      <c r="J747" s="17"/>
      <c r="K747" s="17"/>
      <c r="L747" s="18"/>
      <c r="M747" s="18"/>
      <c r="N747" s="18"/>
      <c r="O747" s="18"/>
      <c r="P747" s="19"/>
    </row>
    <row r="748" spans="1:16" ht="15.75" x14ac:dyDescent="0.25">
      <c r="A748" s="11" t="s">
        <v>20</v>
      </c>
      <c r="B748" s="758" t="s">
        <v>917</v>
      </c>
      <c r="C748" s="758"/>
      <c r="D748" s="758"/>
      <c r="E748" s="758"/>
      <c r="F748" s="758"/>
      <c r="G748" s="758"/>
      <c r="H748" s="758"/>
      <c r="I748" s="758"/>
      <c r="J748" s="758"/>
      <c r="K748" s="758"/>
      <c r="L748" s="758"/>
      <c r="M748" s="758"/>
      <c r="N748" s="758"/>
      <c r="O748" s="758"/>
      <c r="P748" s="758"/>
    </row>
    <row r="750" spans="1:16" ht="15.75" x14ac:dyDescent="0.25">
      <c r="A750" s="20" t="s">
        <v>22</v>
      </c>
      <c r="B750" s="21"/>
      <c r="C750" s="21"/>
      <c r="D750" s="21"/>
      <c r="E750" s="21"/>
      <c r="F750" s="21"/>
      <c r="G750" s="21"/>
      <c r="H750" s="21"/>
      <c r="I750" s="21"/>
      <c r="J750" s="21"/>
      <c r="K750" s="21"/>
      <c r="L750" s="21"/>
      <c r="M750" s="21"/>
      <c r="N750" s="21"/>
      <c r="O750" s="21"/>
    </row>
    <row r="751" spans="1:16" ht="15.75" x14ac:dyDescent="0.25">
      <c r="A751" s="20"/>
      <c r="B751" s="21"/>
      <c r="C751" s="21"/>
      <c r="D751" s="21"/>
      <c r="E751" s="21"/>
      <c r="F751" s="21"/>
      <c r="G751" s="21"/>
      <c r="H751" s="21"/>
      <c r="I751" s="21"/>
      <c r="J751" s="21"/>
      <c r="K751" s="21"/>
      <c r="L751" s="21"/>
      <c r="M751" s="21"/>
      <c r="N751" s="21"/>
      <c r="O751" s="21"/>
    </row>
    <row r="752" spans="1:16" x14ac:dyDescent="0.25">
      <c r="A752" s="759" t="s">
        <v>23</v>
      </c>
      <c r="B752" s="760"/>
      <c r="C752" s="760"/>
      <c r="D752" s="760"/>
      <c r="E752" s="761"/>
      <c r="F752" s="768" t="s">
        <v>24</v>
      </c>
      <c r="G752" s="768"/>
      <c r="H752" s="768"/>
      <c r="I752" s="768"/>
      <c r="J752" s="768" t="s">
        <v>25</v>
      </c>
      <c r="K752" s="769" t="s">
        <v>26</v>
      </c>
      <c r="L752" s="761"/>
      <c r="M752" s="768" t="s">
        <v>27</v>
      </c>
      <c r="N752" s="768"/>
      <c r="O752" s="768"/>
      <c r="P752" s="772" t="s">
        <v>25</v>
      </c>
    </row>
    <row r="753" spans="1:16" x14ac:dyDescent="0.25">
      <c r="A753" s="762"/>
      <c r="B753" s="763"/>
      <c r="C753" s="763"/>
      <c r="D753" s="763"/>
      <c r="E753" s="764"/>
      <c r="F753" s="768"/>
      <c r="G753" s="768"/>
      <c r="H753" s="768"/>
      <c r="I753" s="768"/>
      <c r="J753" s="768"/>
      <c r="K753" s="770"/>
      <c r="L753" s="764"/>
      <c r="M753" s="768"/>
      <c r="N753" s="768"/>
      <c r="O753" s="768"/>
      <c r="P753" s="772"/>
    </row>
    <row r="754" spans="1:16" x14ac:dyDescent="0.25">
      <c r="A754" s="762"/>
      <c r="B754" s="763"/>
      <c r="C754" s="763"/>
      <c r="D754" s="763"/>
      <c r="E754" s="764"/>
      <c r="F754" s="745" t="s">
        <v>1068</v>
      </c>
      <c r="G754" s="745"/>
      <c r="H754" s="745"/>
      <c r="I754" s="745"/>
      <c r="J754" s="314">
        <v>40</v>
      </c>
      <c r="K754" s="770"/>
      <c r="L754" s="764"/>
      <c r="M754" s="745"/>
      <c r="N754" s="745"/>
      <c r="O754" s="745"/>
      <c r="P754" s="22"/>
    </row>
    <row r="755" spans="1:16" x14ac:dyDescent="0.25">
      <c r="A755" s="762"/>
      <c r="B755" s="763"/>
      <c r="C755" s="763"/>
      <c r="D755" s="763"/>
      <c r="E755" s="764"/>
      <c r="F755" s="745" t="s">
        <v>1072</v>
      </c>
      <c r="G755" s="745"/>
      <c r="H755" s="745"/>
      <c r="I755" s="745"/>
      <c r="J755" s="314">
        <v>40</v>
      </c>
      <c r="K755" s="770"/>
      <c r="L755" s="764"/>
      <c r="M755" s="745"/>
      <c r="N755" s="745"/>
      <c r="O755" s="745"/>
      <c r="P755" s="22"/>
    </row>
    <row r="756" spans="1:16" x14ac:dyDescent="0.25">
      <c r="A756" s="762"/>
      <c r="B756" s="763"/>
      <c r="C756" s="763"/>
      <c r="D756" s="763"/>
      <c r="E756" s="764"/>
      <c r="F756" s="745"/>
      <c r="G756" s="745"/>
      <c r="H756" s="745"/>
      <c r="I756" s="745"/>
      <c r="J756" s="314"/>
      <c r="K756" s="770"/>
      <c r="L756" s="764"/>
      <c r="M756" s="745"/>
      <c r="N756" s="754"/>
      <c r="O756" s="754"/>
      <c r="P756" s="22"/>
    </row>
    <row r="757" spans="1:16" x14ac:dyDescent="0.25">
      <c r="A757" s="762"/>
      <c r="B757" s="763"/>
      <c r="C757" s="763"/>
      <c r="D757" s="763"/>
      <c r="E757" s="764"/>
      <c r="F757" s="745"/>
      <c r="G757" s="745"/>
      <c r="H757" s="745"/>
      <c r="I757" s="745"/>
      <c r="J757" s="314"/>
      <c r="K757" s="770"/>
      <c r="L757" s="764"/>
      <c r="M757" s="745"/>
      <c r="N757" s="745"/>
      <c r="O757" s="745"/>
      <c r="P757" s="22"/>
    </row>
    <row r="758" spans="1:16" x14ac:dyDescent="0.25">
      <c r="A758" s="762"/>
      <c r="B758" s="763"/>
      <c r="C758" s="763"/>
      <c r="D758" s="763"/>
      <c r="E758" s="764"/>
      <c r="F758" s="745"/>
      <c r="G758" s="745"/>
      <c r="H758" s="745"/>
      <c r="I758" s="745"/>
      <c r="J758" s="314"/>
      <c r="K758" s="770"/>
      <c r="L758" s="764"/>
      <c r="M758" s="745"/>
      <c r="N758" s="745"/>
      <c r="O758" s="745"/>
      <c r="P758" s="22"/>
    </row>
    <row r="759" spans="1:16" x14ac:dyDescent="0.25">
      <c r="A759" s="762"/>
      <c r="B759" s="763"/>
      <c r="C759" s="763"/>
      <c r="D759" s="763"/>
      <c r="E759" s="764"/>
      <c r="F759" s="745"/>
      <c r="G759" s="745"/>
      <c r="H759" s="745"/>
      <c r="I759" s="745"/>
      <c r="J759" s="314"/>
      <c r="K759" s="770"/>
      <c r="L759" s="764"/>
      <c r="M759" s="745"/>
      <c r="N759" s="745"/>
      <c r="O759" s="745"/>
      <c r="P759" s="22"/>
    </row>
    <row r="760" spans="1:16" x14ac:dyDescent="0.25">
      <c r="A760" s="762"/>
      <c r="B760" s="763"/>
      <c r="C760" s="763"/>
      <c r="D760" s="763"/>
      <c r="E760" s="764"/>
      <c r="F760" s="745"/>
      <c r="G760" s="745"/>
      <c r="H760" s="745"/>
      <c r="I760" s="745"/>
      <c r="J760" s="314"/>
      <c r="K760" s="770"/>
      <c r="L760" s="764"/>
      <c r="M760" s="745"/>
      <c r="N760" s="745"/>
      <c r="O760" s="745"/>
      <c r="P760" s="22"/>
    </row>
    <row r="761" spans="1:16" x14ac:dyDescent="0.25">
      <c r="A761" s="765"/>
      <c r="B761" s="766"/>
      <c r="C761" s="766"/>
      <c r="D761" s="766"/>
      <c r="E761" s="767"/>
      <c r="F761" s="745"/>
      <c r="G761" s="745"/>
      <c r="H761" s="745"/>
      <c r="I761" s="745"/>
      <c r="J761" s="314"/>
      <c r="K761" s="771"/>
      <c r="L761" s="767"/>
      <c r="M761" s="745"/>
      <c r="N761" s="745"/>
      <c r="O761" s="745"/>
      <c r="P761" s="22"/>
    </row>
    <row r="762" spans="1:16" ht="15.75" x14ac:dyDescent="0.25">
      <c r="A762" s="23"/>
      <c r="B762" s="24"/>
      <c r="C762" s="18"/>
      <c r="D762" s="18"/>
      <c r="E762" s="18"/>
      <c r="F762" s="18"/>
      <c r="G762" s="18"/>
      <c r="H762" s="18"/>
      <c r="I762" s="18"/>
      <c r="J762" s="18"/>
      <c r="K762" s="18"/>
      <c r="L762" s="18"/>
      <c r="M762" s="18"/>
      <c r="N762" s="18"/>
      <c r="O762" s="18"/>
    </row>
    <row r="763" spans="1:16" ht="47.25" x14ac:dyDescent="0.25">
      <c r="A763" s="25" t="s">
        <v>32</v>
      </c>
      <c r="B763" s="308" t="s">
        <v>33</v>
      </c>
      <c r="C763" s="308" t="s">
        <v>34</v>
      </c>
      <c r="D763" s="308" t="s">
        <v>35</v>
      </c>
      <c r="E763" s="308" t="s">
        <v>36</v>
      </c>
      <c r="F763" s="308" t="s">
        <v>37</v>
      </c>
      <c r="G763" s="746" t="s">
        <v>38</v>
      </c>
      <c r="H763" s="746"/>
      <c r="I763" s="733" t="s">
        <v>39</v>
      </c>
      <c r="J763" s="741"/>
      <c r="K763" s="308" t="s">
        <v>40</v>
      </c>
      <c r="L763" s="746" t="s">
        <v>41</v>
      </c>
      <c r="M763" s="746"/>
      <c r="N763" s="747" t="s">
        <v>42</v>
      </c>
      <c r="O763" s="748"/>
      <c r="P763" s="749"/>
    </row>
    <row r="764" spans="1:16" ht="60" x14ac:dyDescent="0.25">
      <c r="A764" s="49" t="s">
        <v>1073</v>
      </c>
      <c r="B764" s="383">
        <v>100</v>
      </c>
      <c r="C764" s="28" t="s">
        <v>975</v>
      </c>
      <c r="D764" s="51" t="s">
        <v>104</v>
      </c>
      <c r="E764" s="316" t="s">
        <v>47</v>
      </c>
      <c r="F764" s="51" t="s">
        <v>105</v>
      </c>
      <c r="G764" s="736" t="s">
        <v>1074</v>
      </c>
      <c r="H764" s="736"/>
      <c r="I764" s="780" t="s">
        <v>207</v>
      </c>
      <c r="J764" s="781"/>
      <c r="K764" s="313">
        <v>50</v>
      </c>
      <c r="L764" s="738" t="s">
        <v>450</v>
      </c>
      <c r="M764" s="738"/>
      <c r="N764" s="807" t="s">
        <v>1068</v>
      </c>
      <c r="O764" s="807"/>
      <c r="P764" s="807"/>
    </row>
    <row r="765" spans="1:16" ht="15.75" x14ac:dyDescent="0.25">
      <c r="A765" s="740" t="s">
        <v>51</v>
      </c>
      <c r="B765" s="741"/>
      <c r="C765" s="742" t="s">
        <v>1083</v>
      </c>
      <c r="D765" s="743"/>
      <c r="E765" s="743"/>
      <c r="F765" s="743"/>
      <c r="G765" s="743"/>
      <c r="H765" s="743"/>
      <c r="I765" s="743"/>
      <c r="J765" s="743"/>
      <c r="K765" s="743"/>
      <c r="L765" s="743"/>
      <c r="M765" s="743"/>
      <c r="N765" s="743"/>
      <c r="O765" s="743"/>
      <c r="P765" s="744"/>
    </row>
    <row r="766" spans="1:16" ht="15.75" x14ac:dyDescent="0.25">
      <c r="A766" s="718" t="s">
        <v>53</v>
      </c>
      <c r="B766" s="719"/>
      <c r="C766" s="719"/>
      <c r="D766" s="719"/>
      <c r="E766" s="719"/>
      <c r="F766" s="719"/>
      <c r="G766" s="720"/>
      <c r="H766" s="721" t="s">
        <v>54</v>
      </c>
      <c r="I766" s="719"/>
      <c r="J766" s="719"/>
      <c r="K766" s="719"/>
      <c r="L766" s="719"/>
      <c r="M766" s="719"/>
      <c r="N766" s="719"/>
      <c r="O766" s="719"/>
      <c r="P766" s="722"/>
    </row>
    <row r="767" spans="1:16" x14ac:dyDescent="0.25">
      <c r="A767" s="723" t="s">
        <v>1075</v>
      </c>
      <c r="B767" s="724"/>
      <c r="C767" s="724"/>
      <c r="D767" s="724"/>
      <c r="E767" s="724"/>
      <c r="F767" s="724"/>
      <c r="G767" s="724"/>
      <c r="H767" s="727" t="s">
        <v>1068</v>
      </c>
      <c r="I767" s="728"/>
      <c r="J767" s="728"/>
      <c r="K767" s="728"/>
      <c r="L767" s="728"/>
      <c r="M767" s="728"/>
      <c r="N767" s="728"/>
      <c r="O767" s="728"/>
      <c r="P767" s="729"/>
    </row>
    <row r="768" spans="1:16" x14ac:dyDescent="0.25">
      <c r="A768" s="725"/>
      <c r="B768" s="726"/>
      <c r="C768" s="726"/>
      <c r="D768" s="726"/>
      <c r="E768" s="726"/>
      <c r="F768" s="726"/>
      <c r="G768" s="726"/>
      <c r="H768" s="730"/>
      <c r="I768" s="731"/>
      <c r="J768" s="731"/>
      <c r="K768" s="731"/>
      <c r="L768" s="731"/>
      <c r="M768" s="731"/>
      <c r="N768" s="731"/>
      <c r="O768" s="731"/>
      <c r="P768" s="732"/>
    </row>
    <row r="769" spans="1:16" ht="15.75" x14ac:dyDescent="0.25">
      <c r="A769" s="23"/>
      <c r="B769" s="24"/>
      <c r="C769" s="24"/>
      <c r="D769" s="24"/>
      <c r="E769" s="24"/>
      <c r="F769" s="24"/>
      <c r="G769" s="24"/>
      <c r="H769" s="24"/>
      <c r="I769" s="24"/>
      <c r="J769" s="24"/>
      <c r="K769" s="24"/>
      <c r="L769" s="24"/>
      <c r="M769" s="24"/>
      <c r="N769" s="24"/>
      <c r="O769" s="24"/>
      <c r="P769" s="31"/>
    </row>
    <row r="770" spans="1:16" ht="15.75" x14ac:dyDescent="0.25">
      <c r="A770" s="32"/>
      <c r="B770" s="24"/>
      <c r="C770" s="19"/>
      <c r="D770" s="733" t="s">
        <v>57</v>
      </c>
      <c r="E770" s="734"/>
      <c r="F770" s="734"/>
      <c r="G770" s="734"/>
      <c r="H770" s="734"/>
      <c r="I770" s="734"/>
      <c r="J770" s="734"/>
      <c r="K770" s="734"/>
      <c r="L770" s="734"/>
      <c r="M770" s="734"/>
      <c r="N770" s="734"/>
      <c r="O770" s="734"/>
      <c r="P770" s="735"/>
    </row>
    <row r="771" spans="1:16" ht="15.75" x14ac:dyDescent="0.25">
      <c r="A771" s="23"/>
      <c r="B771" s="24"/>
      <c r="C771" s="24"/>
      <c r="D771" s="308" t="s">
        <v>58</v>
      </c>
      <c r="E771" s="308" t="s">
        <v>59</v>
      </c>
      <c r="F771" s="308" t="s">
        <v>60</v>
      </c>
      <c r="G771" s="308" t="s">
        <v>61</v>
      </c>
      <c r="H771" s="308" t="s">
        <v>62</v>
      </c>
      <c r="I771" s="308" t="s">
        <v>63</v>
      </c>
      <c r="J771" s="308" t="s">
        <v>64</v>
      </c>
      <c r="K771" s="308" t="s">
        <v>65</v>
      </c>
      <c r="L771" s="308" t="s">
        <v>66</v>
      </c>
      <c r="M771" s="308" t="s">
        <v>67</v>
      </c>
      <c r="N771" s="308" t="s">
        <v>68</v>
      </c>
      <c r="O771" s="733" t="s">
        <v>69</v>
      </c>
      <c r="P771" s="735"/>
    </row>
    <row r="772" spans="1:16" ht="15.75" x14ac:dyDescent="0.25">
      <c r="A772" s="709" t="s">
        <v>70</v>
      </c>
      <c r="B772" s="710"/>
      <c r="C772" s="711"/>
      <c r="D772" s="33"/>
      <c r="E772" s="33"/>
      <c r="F772" s="33"/>
      <c r="G772" s="33"/>
      <c r="H772" s="33"/>
      <c r="I772" s="33"/>
      <c r="J772" s="33"/>
      <c r="K772" s="33"/>
      <c r="L772" s="33"/>
      <c r="M772" s="33"/>
      <c r="N772" s="33"/>
      <c r="O772" s="712">
        <v>50</v>
      </c>
      <c r="P772" s="713"/>
    </row>
    <row r="773" spans="1:16" ht="15.75" x14ac:dyDescent="0.25">
      <c r="A773" s="709" t="s">
        <v>71</v>
      </c>
      <c r="B773" s="710"/>
      <c r="C773" s="711"/>
      <c r="D773" s="34"/>
      <c r="E773" s="34"/>
      <c r="F773" s="34"/>
      <c r="G773" s="34"/>
      <c r="H773" s="34"/>
      <c r="I773" s="34"/>
      <c r="J773" s="34"/>
      <c r="K773" s="34"/>
      <c r="L773" s="34"/>
      <c r="M773" s="34"/>
      <c r="N773" s="34"/>
      <c r="O773" s="714"/>
      <c r="P773" s="715"/>
    </row>
    <row r="774" spans="1:16" ht="15.75" x14ac:dyDescent="0.25">
      <c r="A774" s="23"/>
      <c r="B774" s="24"/>
      <c r="C774" s="24"/>
      <c r="D774" s="24"/>
      <c r="E774" s="24"/>
      <c r="F774" s="24"/>
      <c r="G774" s="24"/>
      <c r="H774" s="24"/>
      <c r="I774" s="24"/>
      <c r="J774" s="24"/>
      <c r="K774" s="24"/>
      <c r="L774" s="24"/>
      <c r="M774" s="24"/>
      <c r="N774" s="24"/>
      <c r="O774" s="24"/>
      <c r="P774" s="31"/>
    </row>
    <row r="775" spans="1:16" ht="15.75" x14ac:dyDescent="0.25">
      <c r="A775" s="35" t="s">
        <v>72</v>
      </c>
      <c r="B775" s="35" t="s">
        <v>33</v>
      </c>
      <c r="C775" s="36"/>
      <c r="D775" s="37" t="s">
        <v>58</v>
      </c>
      <c r="E775" s="37" t="s">
        <v>59</v>
      </c>
      <c r="F775" s="37" t="s">
        <v>60</v>
      </c>
      <c r="G775" s="37" t="s">
        <v>61</v>
      </c>
      <c r="H775" s="37" t="s">
        <v>62</v>
      </c>
      <c r="I775" s="37" t="s">
        <v>63</v>
      </c>
      <c r="J775" s="37" t="s">
        <v>64</v>
      </c>
      <c r="K775" s="37" t="s">
        <v>65</v>
      </c>
      <c r="L775" s="37" t="s">
        <v>66</v>
      </c>
      <c r="M775" s="37" t="s">
        <v>67</v>
      </c>
      <c r="N775" s="37" t="s">
        <v>68</v>
      </c>
      <c r="O775" s="716" t="s">
        <v>69</v>
      </c>
      <c r="P775" s="717"/>
    </row>
    <row r="776" spans="1:16" ht="15.75" x14ac:dyDescent="0.25">
      <c r="A776" s="804" t="s">
        <v>1084</v>
      </c>
      <c r="B776" s="806">
        <v>30</v>
      </c>
      <c r="C776" s="38" t="s">
        <v>70</v>
      </c>
      <c r="D776" s="38">
        <v>20</v>
      </c>
      <c r="E776" s="38">
        <v>40</v>
      </c>
      <c r="F776" s="38">
        <v>60</v>
      </c>
      <c r="G776" s="38">
        <v>80</v>
      </c>
      <c r="H776" s="38">
        <v>100</v>
      </c>
      <c r="I776" s="38"/>
      <c r="J776" s="38"/>
      <c r="K776" s="38"/>
      <c r="L776" s="38"/>
      <c r="M776" s="38"/>
      <c r="N776" s="38"/>
      <c r="O776" s="380"/>
      <c r="P776" s="381"/>
    </row>
    <row r="777" spans="1:16" ht="15.75" x14ac:dyDescent="0.25">
      <c r="A777" s="805"/>
      <c r="B777" s="806"/>
      <c r="C777" s="40" t="s">
        <v>71</v>
      </c>
      <c r="D777" s="40"/>
      <c r="E777" s="40"/>
      <c r="F777" s="41"/>
      <c r="G777" s="41"/>
      <c r="H777" s="41"/>
      <c r="I777" s="41"/>
      <c r="J777" s="41"/>
      <c r="K777" s="41"/>
      <c r="L777" s="41"/>
      <c r="M777" s="41"/>
      <c r="N777" s="40"/>
      <c r="O777" s="378"/>
      <c r="P777" s="379"/>
    </row>
    <row r="778" spans="1:16" ht="15.75" x14ac:dyDescent="0.25">
      <c r="A778" s="804" t="s">
        <v>1085</v>
      </c>
      <c r="B778" s="806">
        <v>40</v>
      </c>
      <c r="C778" s="38" t="s">
        <v>70</v>
      </c>
      <c r="D778" s="38"/>
      <c r="E778" s="38"/>
      <c r="F778" s="38"/>
      <c r="G778" s="38"/>
      <c r="H778" s="38">
        <v>20</v>
      </c>
      <c r="I778" s="38">
        <v>40</v>
      </c>
      <c r="J778" s="38">
        <v>50</v>
      </c>
      <c r="K778" s="38">
        <v>60</v>
      </c>
      <c r="L778" s="38">
        <v>80</v>
      </c>
      <c r="M778" s="38">
        <v>100</v>
      </c>
      <c r="N778" s="38"/>
      <c r="O778" s="380"/>
      <c r="P778" s="381"/>
    </row>
    <row r="779" spans="1:16" ht="15.75" x14ac:dyDescent="0.25">
      <c r="A779" s="805"/>
      <c r="B779" s="806"/>
      <c r="C779" s="40" t="s">
        <v>71</v>
      </c>
      <c r="D779" s="40"/>
      <c r="E779" s="40"/>
      <c r="F779" s="41"/>
      <c r="G779" s="41"/>
      <c r="H779" s="41"/>
      <c r="I779" s="41"/>
      <c r="J779" s="41"/>
      <c r="K779" s="41"/>
      <c r="L779" s="41"/>
      <c r="M779" s="41"/>
      <c r="N779" s="40"/>
      <c r="O779" s="378"/>
      <c r="P779" s="379"/>
    </row>
    <row r="780" spans="1:16" ht="15.75" x14ac:dyDescent="0.25">
      <c r="A780" s="795" t="s">
        <v>1086</v>
      </c>
      <c r="B780" s="806">
        <v>10</v>
      </c>
      <c r="C780" s="38" t="s">
        <v>70</v>
      </c>
      <c r="D780" s="38"/>
      <c r="E780" s="38"/>
      <c r="F780" s="38"/>
      <c r="G780" s="38"/>
      <c r="H780" s="38">
        <v>10</v>
      </c>
      <c r="I780" s="38">
        <v>20</v>
      </c>
      <c r="J780" s="38">
        <v>30</v>
      </c>
      <c r="K780" s="38">
        <v>60</v>
      </c>
      <c r="L780" s="38">
        <v>80</v>
      </c>
      <c r="M780" s="38">
        <v>100</v>
      </c>
      <c r="N780" s="38"/>
      <c r="O780" s="380"/>
      <c r="P780" s="381"/>
    </row>
    <row r="781" spans="1:16" ht="15.75" x14ac:dyDescent="0.25">
      <c r="A781" s="796"/>
      <c r="B781" s="806"/>
      <c r="C781" s="40" t="s">
        <v>71</v>
      </c>
      <c r="D781" s="40"/>
      <c r="E781" s="40"/>
      <c r="F781" s="41"/>
      <c r="G781" s="41"/>
      <c r="H781" s="41"/>
      <c r="I781" s="41"/>
      <c r="J781" s="41"/>
      <c r="K781" s="41"/>
      <c r="L781" s="41"/>
      <c r="M781" s="41"/>
      <c r="N781" s="40"/>
      <c r="O781" s="378"/>
      <c r="P781" s="379"/>
    </row>
    <row r="782" spans="1:16" ht="15.75" x14ac:dyDescent="0.25">
      <c r="A782" s="804" t="s">
        <v>1087</v>
      </c>
      <c r="B782" s="810">
        <v>20</v>
      </c>
      <c r="C782" s="38" t="s">
        <v>70</v>
      </c>
      <c r="D782" s="38"/>
      <c r="E782" s="38"/>
      <c r="F782" s="38"/>
      <c r="G782" s="38"/>
      <c r="H782" s="38"/>
      <c r="I782" s="38"/>
      <c r="J782" s="38">
        <v>10</v>
      </c>
      <c r="K782" s="38">
        <v>20</v>
      </c>
      <c r="L782" s="38">
        <v>40</v>
      </c>
      <c r="M782" s="38">
        <v>60</v>
      </c>
      <c r="N782" s="38">
        <v>80</v>
      </c>
      <c r="O782" s="808">
        <v>100</v>
      </c>
      <c r="P782" s="809"/>
    </row>
    <row r="783" spans="1:16" ht="15.75" x14ac:dyDescent="0.25">
      <c r="A783" s="805"/>
      <c r="B783" s="811"/>
      <c r="C783" s="40" t="s">
        <v>71</v>
      </c>
      <c r="D783" s="40"/>
      <c r="E783" s="40"/>
      <c r="F783" s="41"/>
      <c r="G783" s="41"/>
      <c r="H783" s="41"/>
      <c r="I783" s="41"/>
      <c r="J783" s="41"/>
      <c r="K783" s="41"/>
      <c r="L783" s="41"/>
      <c r="M783" s="41"/>
      <c r="N783" s="40"/>
      <c r="O783" s="378"/>
      <c r="P783" s="379"/>
    </row>
    <row r="784" spans="1:16" ht="15.75" thickBot="1" x14ac:dyDescent="0.3">
      <c r="A784" s="44"/>
      <c r="B784" s="21">
        <f>SUM(B776:B783)</f>
        <v>100</v>
      </c>
      <c r="C784" s="21"/>
      <c r="D784" s="21"/>
      <c r="E784" s="21"/>
      <c r="F784" s="21"/>
      <c r="G784" s="21"/>
      <c r="H784" s="21"/>
      <c r="I784" s="21"/>
      <c r="J784" s="21"/>
      <c r="K784" s="21"/>
      <c r="L784" s="21"/>
      <c r="M784" s="21"/>
      <c r="N784" s="21"/>
      <c r="O784" s="21"/>
      <c r="P784" s="45"/>
    </row>
    <row r="785" spans="1:16" ht="15.75" x14ac:dyDescent="0.25">
      <c r="A785" s="688" t="s">
        <v>82</v>
      </c>
      <c r="B785" s="689"/>
      <c r="C785" s="689"/>
      <c r="D785" s="689"/>
      <c r="E785" s="689"/>
      <c r="F785" s="689"/>
      <c r="G785" s="689"/>
      <c r="H785" s="689"/>
      <c r="I785" s="689"/>
      <c r="J785" s="689"/>
      <c r="K785" s="689"/>
      <c r="L785" s="689"/>
      <c r="M785" s="689"/>
      <c r="N785" s="689"/>
      <c r="O785" s="689"/>
      <c r="P785" s="690"/>
    </row>
    <row r="786" spans="1:16" ht="15.75" x14ac:dyDescent="0.25">
      <c r="A786" s="46" t="s">
        <v>83</v>
      </c>
      <c r="B786" s="682"/>
      <c r="C786" s="683"/>
      <c r="D786" s="683"/>
      <c r="E786" s="683"/>
      <c r="F786" s="683"/>
      <c r="G786" s="683"/>
      <c r="H786" s="683"/>
      <c r="I786" s="683"/>
      <c r="J786" s="683"/>
      <c r="K786" s="683"/>
      <c r="L786" s="683"/>
      <c r="M786" s="683"/>
      <c r="N786" s="683"/>
      <c r="O786" s="683"/>
      <c r="P786" s="684"/>
    </row>
    <row r="787" spans="1:16" ht="15.75" x14ac:dyDescent="0.25">
      <c r="A787" s="46" t="s">
        <v>84</v>
      </c>
      <c r="B787" s="682"/>
      <c r="C787" s="683"/>
      <c r="D787" s="683"/>
      <c r="E787" s="683"/>
      <c r="F787" s="683"/>
      <c r="G787" s="683"/>
      <c r="H787" s="683"/>
      <c r="I787" s="683"/>
      <c r="J787" s="683"/>
      <c r="K787" s="683"/>
      <c r="L787" s="683"/>
      <c r="M787" s="683"/>
      <c r="N787" s="683"/>
      <c r="O787" s="683"/>
      <c r="P787" s="684"/>
    </row>
    <row r="788" spans="1:16" ht="15.75" x14ac:dyDescent="0.25">
      <c r="A788" s="46" t="s">
        <v>85</v>
      </c>
      <c r="B788" s="682"/>
      <c r="C788" s="683"/>
      <c r="D788" s="683"/>
      <c r="E788" s="683"/>
      <c r="F788" s="683"/>
      <c r="G788" s="683"/>
      <c r="H788" s="683"/>
      <c r="I788" s="683"/>
      <c r="J788" s="683"/>
      <c r="K788" s="683"/>
      <c r="L788" s="683"/>
      <c r="M788" s="683"/>
      <c r="N788" s="683"/>
      <c r="O788" s="683"/>
      <c r="P788" s="684"/>
    </row>
    <row r="789" spans="1:16" ht="15.75" x14ac:dyDescent="0.25">
      <c r="A789" s="46" t="s">
        <v>86</v>
      </c>
      <c r="B789" s="682"/>
      <c r="C789" s="683"/>
      <c r="D789" s="683"/>
      <c r="E789" s="683"/>
      <c r="F789" s="683"/>
      <c r="G789" s="683"/>
      <c r="H789" s="683"/>
      <c r="I789" s="683"/>
      <c r="J789" s="683"/>
      <c r="K789" s="683"/>
      <c r="L789" s="683"/>
      <c r="M789" s="683"/>
      <c r="N789" s="683"/>
      <c r="O789" s="683"/>
      <c r="P789" s="684"/>
    </row>
    <row r="790" spans="1:16" ht="15.75" x14ac:dyDescent="0.25">
      <c r="A790" s="46" t="s">
        <v>87</v>
      </c>
      <c r="B790" s="682"/>
      <c r="C790" s="683"/>
      <c r="D790" s="683"/>
      <c r="E790" s="683"/>
      <c r="F790" s="683"/>
      <c r="G790" s="683"/>
      <c r="H790" s="683"/>
      <c r="I790" s="683"/>
      <c r="J790" s="683"/>
      <c r="K790" s="683"/>
      <c r="L790" s="683"/>
      <c r="M790" s="683"/>
      <c r="N790" s="683"/>
      <c r="O790" s="683"/>
      <c r="P790" s="684"/>
    </row>
    <row r="791" spans="1:16" ht="15.75" x14ac:dyDescent="0.25">
      <c r="A791" s="46" t="s">
        <v>88</v>
      </c>
      <c r="B791" s="682"/>
      <c r="C791" s="683"/>
      <c r="D791" s="683"/>
      <c r="E791" s="683"/>
      <c r="F791" s="683"/>
      <c r="G791" s="683"/>
      <c r="H791" s="683"/>
      <c r="I791" s="683"/>
      <c r="J791" s="683"/>
      <c r="K791" s="683"/>
      <c r="L791" s="683"/>
      <c r="M791" s="683"/>
      <c r="N791" s="683"/>
      <c r="O791" s="683"/>
      <c r="P791" s="684"/>
    </row>
    <row r="792" spans="1:16" ht="15.75" x14ac:dyDescent="0.25">
      <c r="A792" s="46" t="s">
        <v>89</v>
      </c>
      <c r="B792" s="682"/>
      <c r="C792" s="683"/>
      <c r="D792" s="683"/>
      <c r="E792" s="683"/>
      <c r="F792" s="683"/>
      <c r="G792" s="683"/>
      <c r="H792" s="683"/>
      <c r="I792" s="683"/>
      <c r="J792" s="683"/>
      <c r="K792" s="683"/>
      <c r="L792" s="683"/>
      <c r="M792" s="683"/>
      <c r="N792" s="683"/>
      <c r="O792" s="683"/>
      <c r="P792" s="684"/>
    </row>
    <row r="793" spans="1:16" ht="15.75" x14ac:dyDescent="0.25">
      <c r="A793" s="46" t="s">
        <v>90</v>
      </c>
      <c r="B793" s="682"/>
      <c r="C793" s="683"/>
      <c r="D793" s="683"/>
      <c r="E793" s="683"/>
      <c r="F793" s="683"/>
      <c r="G793" s="683"/>
      <c r="H793" s="683"/>
      <c r="I793" s="683"/>
      <c r="J793" s="683"/>
      <c r="K793" s="683"/>
      <c r="L793" s="683"/>
      <c r="M793" s="683"/>
      <c r="N793" s="683"/>
      <c r="O793" s="683"/>
      <c r="P793" s="684"/>
    </row>
    <row r="794" spans="1:16" ht="15.75" x14ac:dyDescent="0.25">
      <c r="A794" s="46" t="s">
        <v>91</v>
      </c>
      <c r="B794" s="682"/>
      <c r="C794" s="683"/>
      <c r="D794" s="683"/>
      <c r="E794" s="683"/>
      <c r="F794" s="683"/>
      <c r="G794" s="683"/>
      <c r="H794" s="683"/>
      <c r="I794" s="683"/>
      <c r="J794" s="683"/>
      <c r="K794" s="683"/>
      <c r="L794" s="683"/>
      <c r="M794" s="683"/>
      <c r="N794" s="683"/>
      <c r="O794" s="683"/>
      <c r="P794" s="684"/>
    </row>
    <row r="795" spans="1:16" ht="16.5" thickBot="1" x14ac:dyDescent="0.3">
      <c r="A795" s="47" t="s">
        <v>92</v>
      </c>
      <c r="B795" s="685"/>
      <c r="C795" s="686"/>
      <c r="D795" s="686"/>
      <c r="E795" s="686"/>
      <c r="F795" s="686"/>
      <c r="G795" s="686"/>
      <c r="H795" s="686"/>
      <c r="I795" s="686"/>
      <c r="J795" s="686"/>
      <c r="K795" s="686"/>
      <c r="L795" s="686"/>
      <c r="M795" s="686"/>
      <c r="N795" s="686"/>
      <c r="O795" s="686"/>
      <c r="P795" s="687"/>
    </row>
    <row r="800" spans="1:16" ht="15.75" x14ac:dyDescent="0.25">
      <c r="A800" s="11" t="s">
        <v>1088</v>
      </c>
      <c r="B800" s="758" t="s">
        <v>1089</v>
      </c>
      <c r="C800" s="773"/>
      <c r="D800" s="773"/>
      <c r="E800" s="773"/>
      <c r="F800" s="773"/>
      <c r="G800" s="773"/>
      <c r="H800" s="773"/>
      <c r="I800" s="773"/>
      <c r="J800" s="773"/>
      <c r="K800" s="773"/>
      <c r="L800" s="774" t="s">
        <v>14</v>
      </c>
      <c r="M800" s="774"/>
      <c r="N800" s="774"/>
      <c r="O800" s="774"/>
      <c r="P800" s="12">
        <v>0.25</v>
      </c>
    </row>
    <row r="802" spans="1:16" ht="15.75" x14ac:dyDescent="0.25">
      <c r="A802" s="13" t="s">
        <v>15</v>
      </c>
      <c r="B802" s="755" t="s">
        <v>888</v>
      </c>
      <c r="C802" s="756"/>
      <c r="D802" s="756"/>
      <c r="E802" s="756"/>
      <c r="F802" s="757"/>
      <c r="G802" s="14" t="s">
        <v>17</v>
      </c>
      <c r="H802" s="755">
        <v>74975045.75</v>
      </c>
      <c r="I802" s="756"/>
      <c r="J802" s="756"/>
      <c r="K802" s="756"/>
      <c r="L802" s="756"/>
      <c r="M802" s="756"/>
      <c r="N802" s="756"/>
      <c r="O802" s="756"/>
      <c r="P802" s="757"/>
    </row>
    <row r="803" spans="1:16" ht="15.75" x14ac:dyDescent="0.25">
      <c r="A803" s="13" t="s">
        <v>15</v>
      </c>
      <c r="B803" s="755"/>
      <c r="C803" s="756"/>
      <c r="D803" s="756"/>
      <c r="E803" s="756"/>
      <c r="F803" s="757"/>
      <c r="G803" s="14" t="s">
        <v>17</v>
      </c>
      <c r="H803" s="755"/>
      <c r="I803" s="756"/>
      <c r="J803" s="756"/>
      <c r="K803" s="756"/>
      <c r="L803" s="756"/>
      <c r="M803" s="756"/>
      <c r="N803" s="756"/>
      <c r="O803" s="756"/>
      <c r="P803" s="757"/>
    </row>
    <row r="804" spans="1:16" ht="15.75" x14ac:dyDescent="0.25">
      <c r="A804" s="15"/>
      <c r="B804" s="318"/>
      <c r="C804" s="318"/>
      <c r="D804" s="17"/>
      <c r="E804" s="17"/>
      <c r="F804" s="17"/>
      <c r="G804" s="17"/>
      <c r="H804" s="17"/>
      <c r="I804" s="17"/>
      <c r="J804" s="17"/>
      <c r="K804" s="17"/>
      <c r="L804" s="18"/>
      <c r="M804" s="18"/>
      <c r="N804" s="18"/>
      <c r="O804" s="18"/>
      <c r="P804" s="19"/>
    </row>
    <row r="805" spans="1:16" ht="15.75" x14ac:dyDescent="0.25">
      <c r="A805" s="11" t="s">
        <v>20</v>
      </c>
      <c r="B805" s="758" t="s">
        <v>473</v>
      </c>
      <c r="C805" s="758"/>
      <c r="D805" s="758"/>
      <c r="E805" s="758"/>
      <c r="F805" s="758"/>
      <c r="G805" s="758"/>
      <c r="H805" s="758"/>
      <c r="I805" s="758"/>
      <c r="J805" s="758"/>
      <c r="K805" s="758"/>
      <c r="L805" s="758"/>
      <c r="M805" s="758"/>
      <c r="N805" s="758"/>
      <c r="O805" s="758"/>
      <c r="P805" s="758"/>
    </row>
    <row r="807" spans="1:16" ht="15.75" x14ac:dyDescent="0.25">
      <c r="A807" s="20" t="s">
        <v>22</v>
      </c>
      <c r="B807" s="21"/>
      <c r="C807" s="21"/>
      <c r="D807" s="21"/>
      <c r="E807" s="21"/>
      <c r="F807" s="21"/>
      <c r="G807" s="21"/>
      <c r="H807" s="21"/>
      <c r="I807" s="21"/>
      <c r="J807" s="21"/>
      <c r="K807" s="21"/>
      <c r="L807" s="21"/>
      <c r="M807" s="21"/>
      <c r="N807" s="21"/>
      <c r="O807" s="21"/>
    </row>
    <row r="808" spans="1:16" ht="15.75" x14ac:dyDescent="0.25">
      <c r="A808" s="20"/>
      <c r="B808" s="21"/>
      <c r="C808" s="21"/>
      <c r="D808" s="21"/>
      <c r="E808" s="21"/>
      <c r="F808" s="21"/>
      <c r="G808" s="21"/>
      <c r="H808" s="21"/>
      <c r="I808" s="21"/>
      <c r="J808" s="21"/>
      <c r="K808" s="21"/>
      <c r="L808" s="21"/>
      <c r="M808" s="21"/>
      <c r="N808" s="21"/>
      <c r="O808" s="21"/>
    </row>
    <row r="809" spans="1:16" ht="15" customHeight="1" x14ac:dyDescent="0.25">
      <c r="A809" s="759" t="s">
        <v>23</v>
      </c>
      <c r="B809" s="760"/>
      <c r="C809" s="760"/>
      <c r="D809" s="760"/>
      <c r="E809" s="761"/>
      <c r="F809" s="768" t="s">
        <v>24</v>
      </c>
      <c r="G809" s="768"/>
      <c r="H809" s="768"/>
      <c r="I809" s="768"/>
      <c r="J809" s="768" t="s">
        <v>25</v>
      </c>
      <c r="K809" s="769" t="s">
        <v>26</v>
      </c>
      <c r="L809" s="761"/>
      <c r="M809" s="768" t="s">
        <v>27</v>
      </c>
      <c r="N809" s="768"/>
      <c r="O809" s="768"/>
      <c r="P809" s="772" t="s">
        <v>25</v>
      </c>
    </row>
    <row r="810" spans="1:16" ht="15" customHeight="1" x14ac:dyDescent="0.25">
      <c r="A810" s="762"/>
      <c r="B810" s="763"/>
      <c r="C810" s="763"/>
      <c r="D810" s="763"/>
      <c r="E810" s="764"/>
      <c r="F810" s="768"/>
      <c r="G810" s="768"/>
      <c r="H810" s="768"/>
      <c r="I810" s="768"/>
      <c r="J810" s="768"/>
      <c r="K810" s="770"/>
      <c r="L810" s="764"/>
      <c r="M810" s="768"/>
      <c r="N810" s="768"/>
      <c r="O810" s="768"/>
      <c r="P810" s="772"/>
    </row>
    <row r="811" spans="1:16" x14ac:dyDescent="0.25">
      <c r="A811" s="762"/>
      <c r="B811" s="763"/>
      <c r="C811" s="763"/>
      <c r="D811" s="763"/>
      <c r="E811" s="764"/>
      <c r="F811" s="745" t="s">
        <v>1068</v>
      </c>
      <c r="G811" s="745"/>
      <c r="H811" s="745"/>
      <c r="I811" s="745"/>
      <c r="J811" s="314">
        <v>20</v>
      </c>
      <c r="K811" s="770"/>
      <c r="L811" s="764"/>
      <c r="M811" s="745" t="s">
        <v>1090</v>
      </c>
      <c r="N811" s="745"/>
      <c r="O811" s="745"/>
      <c r="P811" s="314">
        <v>30</v>
      </c>
    </row>
    <row r="812" spans="1:16" x14ac:dyDescent="0.25">
      <c r="A812" s="762"/>
      <c r="B812" s="763"/>
      <c r="C812" s="763"/>
      <c r="D812" s="763"/>
      <c r="E812" s="764"/>
      <c r="F812" s="745" t="s">
        <v>1070</v>
      </c>
      <c r="G812" s="745"/>
      <c r="H812" s="745"/>
      <c r="I812" s="745"/>
      <c r="J812" s="314">
        <v>30</v>
      </c>
      <c r="K812" s="770"/>
      <c r="L812" s="764"/>
      <c r="M812" s="745"/>
      <c r="N812" s="745"/>
      <c r="O812" s="745"/>
      <c r="P812" s="22"/>
    </row>
    <row r="813" spans="1:16" x14ac:dyDescent="0.25">
      <c r="A813" s="762"/>
      <c r="B813" s="763"/>
      <c r="C813" s="763"/>
      <c r="D813" s="763"/>
      <c r="E813" s="764"/>
      <c r="F813" s="745" t="s">
        <v>1071</v>
      </c>
      <c r="G813" s="745"/>
      <c r="H813" s="745"/>
      <c r="I813" s="745"/>
      <c r="J813" s="314">
        <v>30</v>
      </c>
      <c r="K813" s="770"/>
      <c r="L813" s="764"/>
      <c r="M813" s="745"/>
      <c r="N813" s="754"/>
      <c r="O813" s="754"/>
      <c r="P813" s="22"/>
    </row>
    <row r="814" spans="1:16" x14ac:dyDescent="0.25">
      <c r="A814" s="762"/>
      <c r="B814" s="763"/>
      <c r="C814" s="763"/>
      <c r="D814" s="763"/>
      <c r="E814" s="764"/>
      <c r="F814" s="745" t="s">
        <v>1091</v>
      </c>
      <c r="G814" s="745"/>
      <c r="H814" s="745"/>
      <c r="I814" s="745"/>
      <c r="J814" s="314">
        <v>20</v>
      </c>
      <c r="K814" s="770"/>
      <c r="L814" s="764"/>
      <c r="M814" s="745"/>
      <c r="N814" s="745"/>
      <c r="O814" s="745"/>
      <c r="P814" s="22"/>
    </row>
    <row r="815" spans="1:16" x14ac:dyDescent="0.25">
      <c r="A815" s="762"/>
      <c r="B815" s="763"/>
      <c r="C815" s="763"/>
      <c r="D815" s="763"/>
      <c r="E815" s="764"/>
      <c r="F815" s="745"/>
      <c r="G815" s="745"/>
      <c r="H815" s="745"/>
      <c r="I815" s="745"/>
      <c r="J815" s="314"/>
      <c r="K815" s="770"/>
      <c r="L815" s="764"/>
      <c r="M815" s="745"/>
      <c r="N815" s="745"/>
      <c r="O815" s="745"/>
      <c r="P815" s="22"/>
    </row>
    <row r="816" spans="1:16" x14ac:dyDescent="0.25">
      <c r="A816" s="762"/>
      <c r="B816" s="763"/>
      <c r="C816" s="763"/>
      <c r="D816" s="763"/>
      <c r="E816" s="764"/>
      <c r="F816" s="745"/>
      <c r="G816" s="745"/>
      <c r="H816" s="745"/>
      <c r="I816" s="745"/>
      <c r="J816" s="314"/>
      <c r="K816" s="770"/>
      <c r="L816" s="764"/>
      <c r="M816" s="745"/>
      <c r="N816" s="745"/>
      <c r="O816" s="745"/>
      <c r="P816" s="22"/>
    </row>
    <row r="817" spans="1:16" x14ac:dyDescent="0.25">
      <c r="A817" s="762"/>
      <c r="B817" s="763"/>
      <c r="C817" s="763"/>
      <c r="D817" s="763"/>
      <c r="E817" s="764"/>
      <c r="F817" s="745"/>
      <c r="G817" s="745"/>
      <c r="H817" s="745"/>
      <c r="I817" s="745"/>
      <c r="J817" s="314"/>
      <c r="K817" s="770"/>
      <c r="L817" s="764"/>
      <c r="M817" s="745"/>
      <c r="N817" s="745"/>
      <c r="O817" s="745"/>
      <c r="P817" s="22"/>
    </row>
    <row r="818" spans="1:16" x14ac:dyDescent="0.25">
      <c r="A818" s="765"/>
      <c r="B818" s="766"/>
      <c r="C818" s="766"/>
      <c r="D818" s="766"/>
      <c r="E818" s="767"/>
      <c r="F818" s="745"/>
      <c r="G818" s="745"/>
      <c r="H818" s="745"/>
      <c r="I818" s="745"/>
      <c r="J818" s="314"/>
      <c r="K818" s="771"/>
      <c r="L818" s="767"/>
      <c r="M818" s="745"/>
      <c r="N818" s="745"/>
      <c r="O818" s="745"/>
      <c r="P818" s="22"/>
    </row>
    <row r="819" spans="1:16" ht="15.75" x14ac:dyDescent="0.25">
      <c r="A819" s="23"/>
      <c r="B819" s="24"/>
      <c r="C819" s="18"/>
      <c r="D819" s="18"/>
      <c r="E819" s="18"/>
      <c r="F819" s="18"/>
      <c r="G819" s="18"/>
      <c r="H819" s="18"/>
      <c r="I819" s="18"/>
      <c r="J819" s="18"/>
      <c r="K819" s="18"/>
      <c r="L819" s="18"/>
      <c r="M819" s="18"/>
      <c r="N819" s="18"/>
      <c r="O819" s="18"/>
    </row>
    <row r="820" spans="1:16" ht="47.25" x14ac:dyDescent="0.25">
      <c r="A820" s="25" t="s">
        <v>32</v>
      </c>
      <c r="B820" s="308" t="s">
        <v>33</v>
      </c>
      <c r="C820" s="308" t="s">
        <v>34</v>
      </c>
      <c r="D820" s="308" t="s">
        <v>35</v>
      </c>
      <c r="E820" s="308" t="s">
        <v>36</v>
      </c>
      <c r="F820" s="308" t="s">
        <v>37</v>
      </c>
      <c r="G820" s="746" t="s">
        <v>38</v>
      </c>
      <c r="H820" s="746"/>
      <c r="I820" s="733" t="s">
        <v>39</v>
      </c>
      <c r="J820" s="741"/>
      <c r="K820" s="308" t="s">
        <v>40</v>
      </c>
      <c r="L820" s="746" t="s">
        <v>41</v>
      </c>
      <c r="M820" s="746"/>
      <c r="N820" s="747" t="s">
        <v>42</v>
      </c>
      <c r="O820" s="748"/>
      <c r="P820" s="749"/>
    </row>
    <row r="821" spans="1:16" ht="60" x14ac:dyDescent="0.25">
      <c r="A821" s="49" t="s">
        <v>1073</v>
      </c>
      <c r="B821" s="383">
        <v>100</v>
      </c>
      <c r="C821" s="28" t="s">
        <v>975</v>
      </c>
      <c r="D821" s="51" t="s">
        <v>104</v>
      </c>
      <c r="E821" s="316" t="s">
        <v>47</v>
      </c>
      <c r="F821" s="51" t="s">
        <v>105</v>
      </c>
      <c r="G821" s="736" t="s">
        <v>1074</v>
      </c>
      <c r="H821" s="736"/>
      <c r="I821" s="780" t="s">
        <v>207</v>
      </c>
      <c r="J821" s="781"/>
      <c r="K821" s="313">
        <v>50</v>
      </c>
      <c r="L821" s="738" t="s">
        <v>450</v>
      </c>
      <c r="M821" s="738"/>
      <c r="N821" s="807" t="s">
        <v>1068</v>
      </c>
      <c r="O821" s="807"/>
      <c r="P821" s="807"/>
    </row>
    <row r="822" spans="1:16" ht="45" customHeight="1" x14ac:dyDescent="0.25">
      <c r="A822" s="740" t="s">
        <v>51</v>
      </c>
      <c r="B822" s="741"/>
      <c r="C822" s="742" t="s">
        <v>1092</v>
      </c>
      <c r="D822" s="743"/>
      <c r="E822" s="743"/>
      <c r="F822" s="743"/>
      <c r="G822" s="743"/>
      <c r="H822" s="743"/>
      <c r="I822" s="743"/>
      <c r="J822" s="743"/>
      <c r="K822" s="743"/>
      <c r="L822" s="743"/>
      <c r="M822" s="743"/>
      <c r="N822" s="743"/>
      <c r="O822" s="743"/>
      <c r="P822" s="744"/>
    </row>
    <row r="823" spans="1:16" ht="15.75" x14ac:dyDescent="0.25">
      <c r="A823" s="718" t="s">
        <v>53</v>
      </c>
      <c r="B823" s="719"/>
      <c r="C823" s="719"/>
      <c r="D823" s="719"/>
      <c r="E823" s="719"/>
      <c r="F823" s="719"/>
      <c r="G823" s="720"/>
      <c r="H823" s="721" t="s">
        <v>54</v>
      </c>
      <c r="I823" s="719"/>
      <c r="J823" s="719"/>
      <c r="K823" s="719"/>
      <c r="L823" s="719"/>
      <c r="M823" s="719"/>
      <c r="N823" s="719"/>
      <c r="O823" s="719"/>
      <c r="P823" s="722"/>
    </row>
    <row r="824" spans="1:16" x14ac:dyDescent="0.25">
      <c r="A824" s="723" t="s">
        <v>1075</v>
      </c>
      <c r="B824" s="724"/>
      <c r="C824" s="724"/>
      <c r="D824" s="724"/>
      <c r="E824" s="724"/>
      <c r="F824" s="724"/>
      <c r="G824" s="724"/>
      <c r="H824" s="727" t="s">
        <v>1068</v>
      </c>
      <c r="I824" s="728"/>
      <c r="J824" s="728"/>
      <c r="K824" s="728"/>
      <c r="L824" s="728"/>
      <c r="M824" s="728"/>
      <c r="N824" s="728"/>
      <c r="O824" s="728"/>
      <c r="P824" s="729"/>
    </row>
    <row r="825" spans="1:16" x14ac:dyDescent="0.25">
      <c r="A825" s="725"/>
      <c r="B825" s="726"/>
      <c r="C825" s="726"/>
      <c r="D825" s="726"/>
      <c r="E825" s="726"/>
      <c r="F825" s="726"/>
      <c r="G825" s="726"/>
      <c r="H825" s="730"/>
      <c r="I825" s="731"/>
      <c r="J825" s="731"/>
      <c r="K825" s="731"/>
      <c r="L825" s="731"/>
      <c r="M825" s="731"/>
      <c r="N825" s="731"/>
      <c r="O825" s="731"/>
      <c r="P825" s="732"/>
    </row>
    <row r="826" spans="1:16" ht="15.75" x14ac:dyDescent="0.25">
      <c r="A826" s="23"/>
      <c r="B826" s="24"/>
      <c r="C826" s="24"/>
      <c r="D826" s="24"/>
      <c r="E826" s="24"/>
      <c r="F826" s="24"/>
      <c r="G826" s="24"/>
      <c r="H826" s="24"/>
      <c r="I826" s="24"/>
      <c r="J826" s="24"/>
      <c r="K826" s="24"/>
      <c r="L826" s="24"/>
      <c r="M826" s="24"/>
      <c r="N826" s="24"/>
      <c r="O826" s="24"/>
      <c r="P826" s="31"/>
    </row>
    <row r="827" spans="1:16" ht="15.75" x14ac:dyDescent="0.25">
      <c r="A827" s="32"/>
      <c r="B827" s="24"/>
      <c r="C827" s="19"/>
      <c r="D827" s="733" t="s">
        <v>57</v>
      </c>
      <c r="E827" s="734"/>
      <c r="F827" s="734"/>
      <c r="G827" s="734"/>
      <c r="H827" s="734"/>
      <c r="I827" s="734"/>
      <c r="J827" s="734"/>
      <c r="K827" s="734"/>
      <c r="L827" s="734"/>
      <c r="M827" s="734"/>
      <c r="N827" s="734"/>
      <c r="O827" s="734"/>
      <c r="P827" s="735"/>
    </row>
    <row r="828" spans="1:16" ht="15.75" x14ac:dyDescent="0.25">
      <c r="A828" s="23"/>
      <c r="B828" s="24"/>
      <c r="C828" s="24"/>
      <c r="D828" s="308" t="s">
        <v>58</v>
      </c>
      <c r="E828" s="308" t="s">
        <v>59</v>
      </c>
      <c r="F828" s="308" t="s">
        <v>60</v>
      </c>
      <c r="G828" s="308" t="s">
        <v>61</v>
      </c>
      <c r="H828" s="308" t="s">
        <v>62</v>
      </c>
      <c r="I828" s="308" t="s">
        <v>63</v>
      </c>
      <c r="J828" s="308" t="s">
        <v>64</v>
      </c>
      <c r="K828" s="308" t="s">
        <v>65</v>
      </c>
      <c r="L828" s="308" t="s">
        <v>66</v>
      </c>
      <c r="M828" s="308" t="s">
        <v>67</v>
      </c>
      <c r="N828" s="308" t="s">
        <v>68</v>
      </c>
      <c r="O828" s="733" t="s">
        <v>69</v>
      </c>
      <c r="P828" s="735"/>
    </row>
    <row r="829" spans="1:16" ht="15.75" x14ac:dyDescent="0.25">
      <c r="A829" s="709" t="s">
        <v>70</v>
      </c>
      <c r="B829" s="710"/>
      <c r="C829" s="711"/>
      <c r="D829" s="33"/>
      <c r="E829" s="33"/>
      <c r="F829" s="33"/>
      <c r="G829" s="33"/>
      <c r="H829" s="33"/>
      <c r="I829" s="33"/>
      <c r="J829" s="33"/>
      <c r="K829" s="33"/>
      <c r="L829" s="33"/>
      <c r="M829" s="33"/>
      <c r="N829" s="33"/>
      <c r="O829" s="712">
        <v>50</v>
      </c>
      <c r="P829" s="713"/>
    </row>
    <row r="830" spans="1:16" ht="15.75" x14ac:dyDescent="0.25">
      <c r="A830" s="709" t="s">
        <v>71</v>
      </c>
      <c r="B830" s="710"/>
      <c r="C830" s="711"/>
      <c r="D830" s="34"/>
      <c r="E830" s="34"/>
      <c r="F830" s="34"/>
      <c r="G830" s="34"/>
      <c r="H830" s="34"/>
      <c r="I830" s="34"/>
      <c r="J830" s="34"/>
      <c r="K830" s="34"/>
      <c r="L830" s="34"/>
      <c r="M830" s="34"/>
      <c r="N830" s="34"/>
      <c r="O830" s="714"/>
      <c r="P830" s="715"/>
    </row>
    <row r="831" spans="1:16" ht="15.75" customHeight="1" x14ac:dyDescent="0.25">
      <c r="A831" s="23"/>
      <c r="B831" s="24"/>
      <c r="C831" s="24"/>
      <c r="D831" s="24"/>
      <c r="E831" s="24"/>
      <c r="F831" s="24"/>
      <c r="G831" s="24"/>
      <c r="H831" s="24"/>
      <c r="I831" s="24"/>
      <c r="J831" s="24"/>
      <c r="K831" s="24"/>
      <c r="L831" s="24"/>
      <c r="M831" s="24"/>
      <c r="N831" s="24"/>
      <c r="O831" s="24"/>
      <c r="P831" s="31"/>
    </row>
    <row r="832" spans="1:16" ht="15.75" x14ac:dyDescent="0.25">
      <c r="A832" s="35" t="s">
        <v>72</v>
      </c>
      <c r="B832" s="35" t="s">
        <v>33</v>
      </c>
      <c r="C832" s="36"/>
      <c r="D832" s="37" t="s">
        <v>58</v>
      </c>
      <c r="E832" s="37" t="s">
        <v>59</v>
      </c>
      <c r="F832" s="37" t="s">
        <v>60</v>
      </c>
      <c r="G832" s="37" t="s">
        <v>61</v>
      </c>
      <c r="H832" s="37" t="s">
        <v>62</v>
      </c>
      <c r="I832" s="37" t="s">
        <v>63</v>
      </c>
      <c r="J832" s="37" t="s">
        <v>64</v>
      </c>
      <c r="K832" s="37" t="s">
        <v>65</v>
      </c>
      <c r="L832" s="37" t="s">
        <v>66</v>
      </c>
      <c r="M832" s="37" t="s">
        <v>67</v>
      </c>
      <c r="N832" s="37" t="s">
        <v>68</v>
      </c>
      <c r="O832" s="716" t="s">
        <v>69</v>
      </c>
      <c r="P832" s="717"/>
    </row>
    <row r="833" spans="1:16" ht="15.75" customHeight="1" x14ac:dyDescent="0.25">
      <c r="A833" s="804" t="s">
        <v>1093</v>
      </c>
      <c r="B833" s="806">
        <v>15</v>
      </c>
      <c r="C833" s="38" t="s">
        <v>70</v>
      </c>
      <c r="D833" s="38">
        <v>20</v>
      </c>
      <c r="E833" s="38">
        <v>40</v>
      </c>
      <c r="F833" s="38">
        <v>80</v>
      </c>
      <c r="G833" s="38">
        <v>100</v>
      </c>
      <c r="H833" s="38"/>
      <c r="I833" s="38"/>
      <c r="J833" s="38"/>
      <c r="K833" s="38"/>
      <c r="L833" s="38"/>
      <c r="M833" s="38"/>
      <c r="N833" s="38"/>
      <c r="O833" s="380"/>
      <c r="P833" s="381"/>
    </row>
    <row r="834" spans="1:16" ht="15.75" x14ac:dyDescent="0.25">
      <c r="A834" s="805"/>
      <c r="B834" s="806"/>
      <c r="C834" s="40" t="s">
        <v>71</v>
      </c>
      <c r="D834" s="40"/>
      <c r="E834" s="40"/>
      <c r="F834" s="41"/>
      <c r="G834" s="41"/>
      <c r="H834" s="41"/>
      <c r="I834" s="41"/>
      <c r="J834" s="41"/>
      <c r="K834" s="41"/>
      <c r="L834" s="41"/>
      <c r="M834" s="41"/>
      <c r="N834" s="40"/>
      <c r="O834" s="378"/>
      <c r="P834" s="379"/>
    </row>
    <row r="835" spans="1:16" ht="15.75" customHeight="1" x14ac:dyDescent="0.25">
      <c r="A835" s="804" t="s">
        <v>1094</v>
      </c>
      <c r="B835" s="806">
        <v>35</v>
      </c>
      <c r="C835" s="38" t="s">
        <v>70</v>
      </c>
      <c r="D835" s="38">
        <v>20</v>
      </c>
      <c r="E835" s="38">
        <v>40</v>
      </c>
      <c r="F835" s="38">
        <v>60</v>
      </c>
      <c r="G835" s="38">
        <v>80</v>
      </c>
      <c r="H835" s="38">
        <v>100</v>
      </c>
      <c r="I835" s="38"/>
      <c r="J835" s="38"/>
      <c r="K835" s="38"/>
      <c r="L835" s="38"/>
      <c r="M835" s="38"/>
      <c r="N835" s="38"/>
      <c r="O835" s="380"/>
      <c r="P835" s="381"/>
    </row>
    <row r="836" spans="1:16" ht="15.75" x14ac:dyDescent="0.25">
      <c r="A836" s="805"/>
      <c r="B836" s="806"/>
      <c r="C836" s="40" t="s">
        <v>71</v>
      </c>
      <c r="D836" s="40"/>
      <c r="E836" s="40"/>
      <c r="F836" s="41"/>
      <c r="G836" s="41"/>
      <c r="H836" s="41"/>
      <c r="I836" s="41"/>
      <c r="J836" s="41"/>
      <c r="K836" s="41"/>
      <c r="L836" s="41"/>
      <c r="M836" s="41"/>
      <c r="N836" s="40"/>
      <c r="O836" s="378"/>
      <c r="P836" s="379"/>
    </row>
    <row r="837" spans="1:16" ht="15.75" customHeight="1" x14ac:dyDescent="0.25">
      <c r="A837" s="804" t="s">
        <v>1095</v>
      </c>
      <c r="B837" s="806">
        <v>10</v>
      </c>
      <c r="C837" s="38" t="s">
        <v>70</v>
      </c>
      <c r="D837" s="38">
        <v>20</v>
      </c>
      <c r="E837" s="38">
        <v>40</v>
      </c>
      <c r="F837" s="38">
        <v>60</v>
      </c>
      <c r="G837" s="38">
        <v>80</v>
      </c>
      <c r="H837" s="38">
        <v>100</v>
      </c>
      <c r="I837" s="38"/>
      <c r="J837" s="38"/>
      <c r="K837" s="38"/>
      <c r="L837" s="38"/>
      <c r="M837" s="38"/>
      <c r="N837" s="38"/>
      <c r="O837" s="380"/>
      <c r="P837" s="381"/>
    </row>
    <row r="838" spans="1:16" ht="15.75" x14ac:dyDescent="0.25">
      <c r="A838" s="805"/>
      <c r="B838" s="806"/>
      <c r="C838" s="40" t="s">
        <v>71</v>
      </c>
      <c r="D838" s="40"/>
      <c r="E838" s="40"/>
      <c r="F838" s="41"/>
      <c r="G838" s="41"/>
      <c r="H838" s="41"/>
      <c r="I838" s="41"/>
      <c r="J838" s="41"/>
      <c r="K838" s="41"/>
      <c r="L838" s="41"/>
      <c r="M838" s="41"/>
      <c r="N838" s="40"/>
      <c r="O838" s="378"/>
      <c r="P838" s="379"/>
    </row>
    <row r="839" spans="1:16" ht="15.75" x14ac:dyDescent="0.25">
      <c r="A839" s="804" t="s">
        <v>1096</v>
      </c>
      <c r="B839" s="806">
        <v>40</v>
      </c>
      <c r="C839" s="38" t="s">
        <v>70</v>
      </c>
      <c r="D839" s="38"/>
      <c r="E839" s="38"/>
      <c r="F839" s="38"/>
      <c r="G839" s="38"/>
      <c r="H839" s="38"/>
      <c r="I839" s="38">
        <v>10</v>
      </c>
      <c r="J839" s="38">
        <v>20</v>
      </c>
      <c r="K839" s="38">
        <v>30</v>
      </c>
      <c r="L839" s="38">
        <v>40</v>
      </c>
      <c r="M839" s="38">
        <v>60</v>
      </c>
      <c r="N839" s="38">
        <v>80</v>
      </c>
      <c r="O839" s="380">
        <v>100</v>
      </c>
      <c r="P839" s="381"/>
    </row>
    <row r="840" spans="1:16" ht="15.75" x14ac:dyDescent="0.25">
      <c r="A840" s="805"/>
      <c r="B840" s="806"/>
      <c r="C840" s="40" t="s">
        <v>71</v>
      </c>
      <c r="D840" s="40"/>
      <c r="E840" s="40"/>
      <c r="F840" s="41"/>
      <c r="G840" s="41"/>
      <c r="H840" s="41"/>
      <c r="I840" s="41"/>
      <c r="J840" s="41"/>
      <c r="K840" s="41"/>
      <c r="L840" s="41"/>
      <c r="M840" s="41"/>
      <c r="N840" s="40"/>
      <c r="O840" s="378"/>
      <c r="P840" s="379"/>
    </row>
    <row r="841" spans="1:16" ht="15.75" thickBot="1" x14ac:dyDescent="0.3">
      <c r="A841" s="44"/>
      <c r="B841" s="21"/>
      <c r="C841" s="21"/>
      <c r="D841" s="21"/>
      <c r="E841" s="21"/>
      <c r="F841" s="21"/>
      <c r="G841" s="21"/>
      <c r="H841" s="21"/>
      <c r="I841" s="21"/>
      <c r="J841" s="21"/>
      <c r="K841" s="21"/>
      <c r="L841" s="21"/>
      <c r="M841" s="21"/>
      <c r="N841" s="21"/>
      <c r="O841" s="21"/>
      <c r="P841" s="45"/>
    </row>
    <row r="842" spans="1:16" ht="15.75" x14ac:dyDescent="0.25">
      <c r="A842" s="688" t="s">
        <v>82</v>
      </c>
      <c r="B842" s="689"/>
      <c r="C842" s="689"/>
      <c r="D842" s="689"/>
      <c r="E842" s="689"/>
      <c r="F842" s="689"/>
      <c r="G842" s="689"/>
      <c r="H842" s="689"/>
      <c r="I842" s="689"/>
      <c r="J842" s="689"/>
      <c r="K842" s="689"/>
      <c r="L842" s="689"/>
      <c r="M842" s="689"/>
      <c r="N842" s="689"/>
      <c r="O842" s="689"/>
      <c r="P842" s="690"/>
    </row>
    <row r="843" spans="1:16" ht="15.75" x14ac:dyDescent="0.25">
      <c r="A843" s="46" t="s">
        <v>83</v>
      </c>
      <c r="B843" s="682"/>
      <c r="C843" s="683"/>
      <c r="D843" s="683"/>
      <c r="E843" s="683"/>
      <c r="F843" s="683"/>
      <c r="G843" s="683"/>
      <c r="H843" s="683"/>
      <c r="I843" s="683"/>
      <c r="J843" s="683"/>
      <c r="K843" s="683"/>
      <c r="L843" s="683"/>
      <c r="M843" s="683"/>
      <c r="N843" s="683"/>
      <c r="O843" s="683"/>
      <c r="P843" s="684"/>
    </row>
    <row r="844" spans="1:16" ht="15.75" x14ac:dyDescent="0.25">
      <c r="A844" s="46" t="s">
        <v>84</v>
      </c>
      <c r="B844" s="682"/>
      <c r="C844" s="683"/>
      <c r="D844" s="683"/>
      <c r="E844" s="683"/>
      <c r="F844" s="683"/>
      <c r="G844" s="683"/>
      <c r="H844" s="683"/>
      <c r="I844" s="683"/>
      <c r="J844" s="683"/>
      <c r="K844" s="683"/>
      <c r="L844" s="683"/>
      <c r="M844" s="683"/>
      <c r="N844" s="683"/>
      <c r="O844" s="683"/>
      <c r="P844" s="684"/>
    </row>
    <row r="845" spans="1:16" ht="15.75" x14ac:dyDescent="0.25">
      <c r="A845" s="46" t="s">
        <v>85</v>
      </c>
      <c r="B845" s="682"/>
      <c r="C845" s="683"/>
      <c r="D845" s="683"/>
      <c r="E845" s="683"/>
      <c r="F845" s="683"/>
      <c r="G845" s="683"/>
      <c r="H845" s="683"/>
      <c r="I845" s="683"/>
      <c r="J845" s="683"/>
      <c r="K845" s="683"/>
      <c r="L845" s="683"/>
      <c r="M845" s="683"/>
      <c r="N845" s="683"/>
      <c r="O845" s="683"/>
      <c r="P845" s="684"/>
    </row>
    <row r="846" spans="1:16" ht="15.75" x14ac:dyDescent="0.25">
      <c r="A846" s="46" t="s">
        <v>86</v>
      </c>
      <c r="B846" s="682"/>
      <c r="C846" s="683"/>
      <c r="D846" s="683"/>
      <c r="E846" s="683"/>
      <c r="F846" s="683"/>
      <c r="G846" s="683"/>
      <c r="H846" s="683"/>
      <c r="I846" s="683"/>
      <c r="J846" s="683"/>
      <c r="K846" s="683"/>
      <c r="L846" s="683"/>
      <c r="M846" s="683"/>
      <c r="N846" s="683"/>
      <c r="O846" s="683"/>
      <c r="P846" s="684"/>
    </row>
    <row r="847" spans="1:16" ht="15.75" x14ac:dyDescent="0.25">
      <c r="A847" s="46" t="s">
        <v>87</v>
      </c>
      <c r="B847" s="682"/>
      <c r="C847" s="683"/>
      <c r="D847" s="683"/>
      <c r="E847" s="683"/>
      <c r="F847" s="683"/>
      <c r="G847" s="683"/>
      <c r="H847" s="683"/>
      <c r="I847" s="683"/>
      <c r="J847" s="683"/>
      <c r="K847" s="683"/>
      <c r="L847" s="683"/>
      <c r="M847" s="683"/>
      <c r="N847" s="683"/>
      <c r="O847" s="683"/>
      <c r="P847" s="684"/>
    </row>
    <row r="848" spans="1:16" ht="15.75" x14ac:dyDescent="0.25">
      <c r="A848" s="46" t="s">
        <v>88</v>
      </c>
      <c r="B848" s="682"/>
      <c r="C848" s="683"/>
      <c r="D848" s="683"/>
      <c r="E848" s="683"/>
      <c r="F848" s="683"/>
      <c r="G848" s="683"/>
      <c r="H848" s="683"/>
      <c r="I848" s="683"/>
      <c r="J848" s="683"/>
      <c r="K848" s="683"/>
      <c r="L848" s="683"/>
      <c r="M848" s="683"/>
      <c r="N848" s="683"/>
      <c r="O848" s="683"/>
      <c r="P848" s="684"/>
    </row>
    <row r="849" spans="1:16" ht="15.75" x14ac:dyDescent="0.25">
      <c r="A849" s="46" t="s">
        <v>89</v>
      </c>
      <c r="B849" s="682"/>
      <c r="C849" s="683"/>
      <c r="D849" s="683"/>
      <c r="E849" s="683"/>
      <c r="F849" s="683"/>
      <c r="G849" s="683"/>
      <c r="H849" s="683"/>
      <c r="I849" s="683"/>
      <c r="J849" s="683"/>
      <c r="K849" s="683"/>
      <c r="L849" s="683"/>
      <c r="M849" s="683"/>
      <c r="N849" s="683"/>
      <c r="O849" s="683"/>
      <c r="P849" s="684"/>
    </row>
    <row r="850" spans="1:16" ht="15.75" x14ac:dyDescent="0.25">
      <c r="A850" s="46" t="s">
        <v>90</v>
      </c>
      <c r="B850" s="682"/>
      <c r="C850" s="683"/>
      <c r="D850" s="683"/>
      <c r="E850" s="683"/>
      <c r="F850" s="683"/>
      <c r="G850" s="683"/>
      <c r="H850" s="683"/>
      <c r="I850" s="683"/>
      <c r="J850" s="683"/>
      <c r="K850" s="683"/>
      <c r="L850" s="683"/>
      <c r="M850" s="683"/>
      <c r="N850" s="683"/>
      <c r="O850" s="683"/>
      <c r="P850" s="684"/>
    </row>
    <row r="851" spans="1:16" ht="15.75" x14ac:dyDescent="0.25">
      <c r="A851" s="46" t="s">
        <v>91</v>
      </c>
      <c r="B851" s="682"/>
      <c r="C851" s="683"/>
      <c r="D851" s="683"/>
      <c r="E851" s="683"/>
      <c r="F851" s="683"/>
      <c r="G851" s="683"/>
      <c r="H851" s="683"/>
      <c r="I851" s="683"/>
      <c r="J851" s="683"/>
      <c r="K851" s="683"/>
      <c r="L851" s="683"/>
      <c r="M851" s="683"/>
      <c r="N851" s="683"/>
      <c r="O851" s="683"/>
      <c r="P851" s="684"/>
    </row>
    <row r="852" spans="1:16" ht="16.5" thickBot="1" x14ac:dyDescent="0.3">
      <c r="A852" s="47" t="s">
        <v>92</v>
      </c>
      <c r="B852" s="685"/>
      <c r="C852" s="686"/>
      <c r="D852" s="686"/>
      <c r="E852" s="686"/>
      <c r="F852" s="686"/>
      <c r="G852" s="686"/>
      <c r="H852" s="686"/>
      <c r="I852" s="686"/>
      <c r="J852" s="686"/>
      <c r="K852" s="686"/>
      <c r="L852" s="686"/>
      <c r="M852" s="686"/>
      <c r="N852" s="686"/>
      <c r="O852" s="686"/>
      <c r="P852" s="687"/>
    </row>
    <row r="857" spans="1:16" ht="15.75" x14ac:dyDescent="0.25">
      <c r="A857" s="9" t="s">
        <v>9</v>
      </c>
      <c r="B857" s="791" t="s">
        <v>1097</v>
      </c>
      <c r="C857" s="792"/>
      <c r="D857" s="792"/>
      <c r="E857" s="792"/>
      <c r="F857" s="792"/>
      <c r="G857" s="792"/>
      <c r="H857" s="792"/>
      <c r="I857" s="792"/>
      <c r="J857" s="792"/>
      <c r="K857" s="793"/>
      <c r="L857" s="794" t="s">
        <v>11</v>
      </c>
      <c r="M857" s="794"/>
      <c r="N857" s="794"/>
      <c r="O857" s="794"/>
      <c r="P857" s="10">
        <v>0.08</v>
      </c>
    </row>
    <row r="859" spans="1:16" ht="15.75" x14ac:dyDescent="0.25">
      <c r="A859" s="11" t="s">
        <v>1098</v>
      </c>
      <c r="B859" s="758" t="s">
        <v>1099</v>
      </c>
      <c r="C859" s="773"/>
      <c r="D859" s="773"/>
      <c r="E859" s="773"/>
      <c r="F859" s="773"/>
      <c r="G859" s="773"/>
      <c r="H859" s="773"/>
      <c r="I859" s="773"/>
      <c r="J859" s="773"/>
      <c r="K859" s="773"/>
      <c r="L859" s="774" t="s">
        <v>14</v>
      </c>
      <c r="M859" s="774"/>
      <c r="N859" s="774"/>
      <c r="O859" s="774"/>
      <c r="P859" s="12">
        <v>1</v>
      </c>
    </row>
    <row r="861" spans="1:16" ht="15.75" x14ac:dyDescent="0.25">
      <c r="A861" s="13" t="s">
        <v>15</v>
      </c>
      <c r="B861" s="755" t="s">
        <v>888</v>
      </c>
      <c r="C861" s="756"/>
      <c r="D861" s="756"/>
      <c r="E861" s="756"/>
      <c r="F861" s="757"/>
      <c r="G861" s="14" t="s">
        <v>17</v>
      </c>
      <c r="H861" s="790">
        <v>1350369912</v>
      </c>
      <c r="I861" s="756"/>
      <c r="J861" s="756"/>
      <c r="K861" s="756"/>
      <c r="L861" s="756"/>
      <c r="M861" s="756"/>
      <c r="N861" s="756"/>
      <c r="O861" s="756"/>
      <c r="P861" s="757"/>
    </row>
    <row r="862" spans="1:16" ht="15.75" x14ac:dyDescent="0.25">
      <c r="A862" s="13" t="s">
        <v>15</v>
      </c>
      <c r="B862" s="755"/>
      <c r="C862" s="756"/>
      <c r="D862" s="756"/>
      <c r="E862" s="756"/>
      <c r="F862" s="757"/>
      <c r="G862" s="14" t="s">
        <v>17</v>
      </c>
      <c r="H862" s="755"/>
      <c r="I862" s="756"/>
      <c r="J862" s="756"/>
      <c r="K862" s="756"/>
      <c r="L862" s="756"/>
      <c r="M862" s="756"/>
      <c r="N862" s="756"/>
      <c r="O862" s="756"/>
      <c r="P862" s="757"/>
    </row>
    <row r="863" spans="1:16" ht="15.75" x14ac:dyDescent="0.25">
      <c r="A863" s="15"/>
      <c r="B863" s="318"/>
      <c r="C863" s="318"/>
      <c r="D863" s="17"/>
      <c r="E863" s="17"/>
      <c r="F863" s="17"/>
      <c r="G863" s="17"/>
      <c r="H863" s="17"/>
      <c r="I863" s="17"/>
      <c r="J863" s="17"/>
      <c r="K863" s="17"/>
      <c r="L863" s="18"/>
      <c r="M863" s="18"/>
      <c r="N863" s="18"/>
      <c r="O863" s="18"/>
      <c r="P863" s="19"/>
    </row>
    <row r="864" spans="1:16" ht="15.75" x14ac:dyDescent="0.25">
      <c r="A864" s="11" t="s">
        <v>20</v>
      </c>
      <c r="B864" s="758" t="s">
        <v>1100</v>
      </c>
      <c r="C864" s="758"/>
      <c r="D864" s="758"/>
      <c r="E864" s="758"/>
      <c r="F864" s="758"/>
      <c r="G864" s="758"/>
      <c r="H864" s="758"/>
      <c r="I864" s="758"/>
      <c r="J864" s="758"/>
      <c r="K864" s="758"/>
      <c r="L864" s="758"/>
      <c r="M864" s="758"/>
      <c r="N864" s="758"/>
      <c r="O864" s="758"/>
      <c r="P864" s="758"/>
    </row>
    <row r="866" spans="1:16" ht="15.75" x14ac:dyDescent="0.25">
      <c r="A866" s="20" t="s">
        <v>22</v>
      </c>
      <c r="B866" s="21"/>
      <c r="C866" s="21"/>
      <c r="D866" s="21"/>
      <c r="E866" s="21"/>
      <c r="F866" s="21"/>
      <c r="G866" s="21"/>
      <c r="H866" s="21"/>
      <c r="I866" s="21"/>
      <c r="J866" s="21"/>
      <c r="K866" s="21"/>
      <c r="L866" s="21"/>
      <c r="M866" s="21"/>
      <c r="N866" s="21"/>
      <c r="O866" s="21"/>
    </row>
    <row r="867" spans="1:16" ht="15.75" x14ac:dyDescent="0.25">
      <c r="A867" s="20"/>
      <c r="B867" s="21"/>
      <c r="C867" s="21"/>
      <c r="D867" s="21"/>
      <c r="E867" s="21"/>
      <c r="F867" s="21"/>
      <c r="G867" s="21"/>
      <c r="H867" s="21"/>
      <c r="I867" s="21"/>
      <c r="J867" s="21"/>
      <c r="K867" s="21"/>
      <c r="L867" s="21"/>
      <c r="M867" s="21"/>
      <c r="N867" s="21"/>
      <c r="O867" s="21"/>
    </row>
    <row r="868" spans="1:16" x14ac:dyDescent="0.25">
      <c r="A868" s="759" t="s">
        <v>23</v>
      </c>
      <c r="B868" s="760"/>
      <c r="C868" s="760"/>
      <c r="D868" s="760"/>
      <c r="E868" s="761"/>
      <c r="F868" s="768" t="s">
        <v>24</v>
      </c>
      <c r="G868" s="768"/>
      <c r="H868" s="768"/>
      <c r="I868" s="768"/>
      <c r="J868" s="768" t="s">
        <v>25</v>
      </c>
      <c r="K868" s="769" t="s">
        <v>26</v>
      </c>
      <c r="L868" s="761"/>
      <c r="M868" s="768" t="s">
        <v>27</v>
      </c>
      <c r="N868" s="768"/>
      <c r="O868" s="768"/>
      <c r="P868" s="772" t="s">
        <v>25</v>
      </c>
    </row>
    <row r="869" spans="1:16" x14ac:dyDescent="0.25">
      <c r="A869" s="762"/>
      <c r="B869" s="763"/>
      <c r="C869" s="763"/>
      <c r="D869" s="763"/>
      <c r="E869" s="764"/>
      <c r="F869" s="768"/>
      <c r="G869" s="768"/>
      <c r="H869" s="768"/>
      <c r="I869" s="768"/>
      <c r="J869" s="768"/>
      <c r="K869" s="770"/>
      <c r="L869" s="764"/>
      <c r="M869" s="768"/>
      <c r="N869" s="768"/>
      <c r="O869" s="768"/>
      <c r="P869" s="772"/>
    </row>
    <row r="870" spans="1:16" x14ac:dyDescent="0.25">
      <c r="A870" s="762"/>
      <c r="B870" s="763"/>
      <c r="C870" s="763"/>
      <c r="D870" s="763"/>
      <c r="E870" s="764"/>
      <c r="F870" s="745" t="s">
        <v>1101</v>
      </c>
      <c r="G870" s="745"/>
      <c r="H870" s="745"/>
      <c r="I870" s="745"/>
      <c r="J870" s="304">
        <v>100</v>
      </c>
      <c r="K870" s="770"/>
      <c r="L870" s="764"/>
      <c r="M870" s="745" t="s">
        <v>1102</v>
      </c>
      <c r="N870" s="745"/>
      <c r="O870" s="745"/>
      <c r="P870" s="304">
        <v>100</v>
      </c>
    </row>
    <row r="871" spans="1:16" x14ac:dyDescent="0.25">
      <c r="A871" s="762"/>
      <c r="B871" s="763"/>
      <c r="C871" s="763"/>
      <c r="D871" s="763"/>
      <c r="E871" s="764"/>
      <c r="F871" s="745" t="s">
        <v>1103</v>
      </c>
      <c r="G871" s="745"/>
      <c r="H871" s="745"/>
      <c r="I871" s="745"/>
      <c r="J871" s="304">
        <v>100</v>
      </c>
      <c r="K871" s="770"/>
      <c r="L871" s="764"/>
      <c r="M871" s="745" t="s">
        <v>1104</v>
      </c>
      <c r="N871" s="745"/>
      <c r="O871" s="745"/>
      <c r="P871" s="304">
        <v>100</v>
      </c>
    </row>
    <row r="872" spans="1:16" x14ac:dyDescent="0.25">
      <c r="A872" s="762"/>
      <c r="B872" s="763"/>
      <c r="C872" s="763"/>
      <c r="D872" s="763"/>
      <c r="E872" s="764"/>
      <c r="F872" s="745" t="s">
        <v>1105</v>
      </c>
      <c r="G872" s="745"/>
      <c r="H872" s="745"/>
      <c r="I872" s="745"/>
      <c r="J872" s="304">
        <v>100</v>
      </c>
      <c r="K872" s="770"/>
      <c r="L872" s="764"/>
      <c r="M872" s="745" t="s">
        <v>1106</v>
      </c>
      <c r="N872" s="745"/>
      <c r="O872" s="745"/>
      <c r="P872" s="304">
        <v>100</v>
      </c>
    </row>
    <row r="873" spans="1:16" x14ac:dyDescent="0.25">
      <c r="A873" s="762"/>
      <c r="B873" s="763"/>
      <c r="C873" s="763"/>
      <c r="D873" s="763"/>
      <c r="E873" s="764"/>
      <c r="F873" s="745"/>
      <c r="G873" s="745"/>
      <c r="H873" s="745"/>
      <c r="I873" s="745"/>
      <c r="J873" s="304"/>
      <c r="K873" s="770"/>
      <c r="L873" s="764"/>
      <c r="M873" s="745" t="s">
        <v>1107</v>
      </c>
      <c r="N873" s="745"/>
      <c r="O873" s="745"/>
      <c r="P873" s="304">
        <v>100</v>
      </c>
    </row>
    <row r="874" spans="1:16" x14ac:dyDescent="0.25">
      <c r="A874" s="762"/>
      <c r="B874" s="763"/>
      <c r="C874" s="763"/>
      <c r="D874" s="763"/>
      <c r="E874" s="764"/>
      <c r="F874" s="745"/>
      <c r="G874" s="745"/>
      <c r="H874" s="745"/>
      <c r="I874" s="745"/>
      <c r="J874" s="314"/>
      <c r="K874" s="770"/>
      <c r="L874" s="764"/>
      <c r="M874" s="745" t="s">
        <v>1108</v>
      </c>
      <c r="N874" s="745"/>
      <c r="O874" s="745"/>
      <c r="P874" s="304">
        <v>100</v>
      </c>
    </row>
    <row r="875" spans="1:16" x14ac:dyDescent="0.25">
      <c r="A875" s="762"/>
      <c r="B875" s="763"/>
      <c r="C875" s="763"/>
      <c r="D875" s="763"/>
      <c r="E875" s="764"/>
      <c r="F875" s="745"/>
      <c r="G875" s="745"/>
      <c r="H875" s="745"/>
      <c r="I875" s="745"/>
      <c r="J875" s="314"/>
      <c r="K875" s="770"/>
      <c r="L875" s="764"/>
      <c r="M875" s="745" t="s">
        <v>1109</v>
      </c>
      <c r="N875" s="745"/>
      <c r="O875" s="745"/>
      <c r="P875" s="304">
        <v>100</v>
      </c>
    </row>
    <row r="876" spans="1:16" x14ac:dyDescent="0.25">
      <c r="A876" s="762"/>
      <c r="B876" s="763"/>
      <c r="C876" s="763"/>
      <c r="D876" s="763"/>
      <c r="E876" s="764"/>
      <c r="F876" s="745"/>
      <c r="G876" s="745"/>
      <c r="H876" s="745"/>
      <c r="I876" s="745"/>
      <c r="J876" s="314"/>
      <c r="K876" s="770"/>
      <c r="L876" s="764"/>
      <c r="M876" s="745"/>
      <c r="N876" s="745"/>
      <c r="O876" s="745"/>
      <c r="P876" s="22"/>
    </row>
    <row r="877" spans="1:16" x14ac:dyDescent="0.25">
      <c r="A877" s="765"/>
      <c r="B877" s="766"/>
      <c r="C877" s="766"/>
      <c r="D877" s="766"/>
      <c r="E877" s="767"/>
      <c r="F877" s="745"/>
      <c r="G877" s="745"/>
      <c r="H877" s="745"/>
      <c r="I877" s="745"/>
      <c r="J877" s="314"/>
      <c r="K877" s="771"/>
      <c r="L877" s="767"/>
      <c r="M877" s="745"/>
      <c r="N877" s="745"/>
      <c r="O877" s="745"/>
      <c r="P877" s="22"/>
    </row>
    <row r="878" spans="1:16" ht="15.75" x14ac:dyDescent="0.25">
      <c r="A878" s="23"/>
      <c r="B878" s="24"/>
      <c r="C878" s="18"/>
      <c r="D878" s="18"/>
      <c r="E878" s="18"/>
      <c r="F878" s="18"/>
      <c r="G878" s="18"/>
      <c r="H878" s="18"/>
      <c r="I878" s="18"/>
      <c r="J878" s="18"/>
      <c r="K878" s="18"/>
      <c r="L878" s="18"/>
      <c r="M878" s="18"/>
      <c r="N878" s="18"/>
      <c r="O878" s="18"/>
    </row>
    <row r="879" spans="1:16" ht="47.25" x14ac:dyDescent="0.25">
      <c r="A879" s="25" t="s">
        <v>32</v>
      </c>
      <c r="B879" s="308" t="s">
        <v>33</v>
      </c>
      <c r="C879" s="308" t="s">
        <v>34</v>
      </c>
      <c r="D879" s="308" t="s">
        <v>35</v>
      </c>
      <c r="E879" s="308" t="s">
        <v>36</v>
      </c>
      <c r="F879" s="308" t="s">
        <v>37</v>
      </c>
      <c r="G879" s="746" t="s">
        <v>38</v>
      </c>
      <c r="H879" s="746"/>
      <c r="I879" s="733" t="s">
        <v>39</v>
      </c>
      <c r="J879" s="741"/>
      <c r="K879" s="308" t="s">
        <v>40</v>
      </c>
      <c r="L879" s="746" t="s">
        <v>41</v>
      </c>
      <c r="M879" s="746"/>
      <c r="N879" s="747" t="s">
        <v>42</v>
      </c>
      <c r="O879" s="748"/>
      <c r="P879" s="749"/>
    </row>
    <row r="880" spans="1:16" ht="256.5" x14ac:dyDescent="0.25">
      <c r="A880" s="159" t="s">
        <v>219</v>
      </c>
      <c r="B880" s="144">
        <v>1</v>
      </c>
      <c r="C880" s="283" t="s">
        <v>1110</v>
      </c>
      <c r="D880" s="306" t="s">
        <v>104</v>
      </c>
      <c r="E880" s="316" t="s">
        <v>47</v>
      </c>
      <c r="F880" s="306" t="s">
        <v>423</v>
      </c>
      <c r="G880" s="800" t="s">
        <v>1111</v>
      </c>
      <c r="H880" s="800"/>
      <c r="I880" s="801" t="s">
        <v>1112</v>
      </c>
      <c r="J880" s="802"/>
      <c r="K880" s="307">
        <v>5</v>
      </c>
      <c r="L880" s="801" t="s">
        <v>208</v>
      </c>
      <c r="M880" s="802"/>
      <c r="N880" s="803" t="s">
        <v>1113</v>
      </c>
      <c r="O880" s="803"/>
      <c r="P880" s="803"/>
    </row>
    <row r="881" spans="1:16" ht="42.75" customHeight="1" x14ac:dyDescent="0.25">
      <c r="A881" s="740" t="s">
        <v>51</v>
      </c>
      <c r="B881" s="741"/>
      <c r="C881" s="742" t="s">
        <v>1114</v>
      </c>
      <c r="D881" s="743"/>
      <c r="E881" s="743"/>
      <c r="F881" s="743"/>
      <c r="G881" s="743"/>
      <c r="H881" s="743"/>
      <c r="I881" s="743"/>
      <c r="J881" s="743"/>
      <c r="K881" s="743"/>
      <c r="L881" s="743"/>
      <c r="M881" s="743"/>
      <c r="N881" s="743"/>
      <c r="O881" s="743"/>
      <c r="P881" s="744"/>
    </row>
    <row r="882" spans="1:16" ht="15.75" x14ac:dyDescent="0.25">
      <c r="A882" s="718" t="s">
        <v>53</v>
      </c>
      <c r="B882" s="719"/>
      <c r="C882" s="719"/>
      <c r="D882" s="719"/>
      <c r="E882" s="719"/>
      <c r="F882" s="719"/>
      <c r="G882" s="720"/>
      <c r="H882" s="721" t="s">
        <v>54</v>
      </c>
      <c r="I882" s="719"/>
      <c r="J882" s="719"/>
      <c r="K882" s="719"/>
      <c r="L882" s="719"/>
      <c r="M882" s="719"/>
      <c r="N882" s="719"/>
      <c r="O882" s="719"/>
      <c r="P882" s="722"/>
    </row>
    <row r="883" spans="1:16" x14ac:dyDescent="0.25">
      <c r="A883" s="723" t="s">
        <v>1115</v>
      </c>
      <c r="B883" s="724"/>
      <c r="C883" s="724"/>
      <c r="D883" s="724"/>
      <c r="E883" s="724"/>
      <c r="F883" s="724"/>
      <c r="G883" s="724"/>
      <c r="H883" s="727" t="s">
        <v>1116</v>
      </c>
      <c r="I883" s="728"/>
      <c r="J883" s="728"/>
      <c r="K883" s="728"/>
      <c r="L883" s="728"/>
      <c r="M883" s="728"/>
      <c r="N883" s="728"/>
      <c r="O883" s="728"/>
      <c r="P883" s="729"/>
    </row>
    <row r="884" spans="1:16" x14ac:dyDescent="0.25">
      <c r="A884" s="725"/>
      <c r="B884" s="726"/>
      <c r="C884" s="726"/>
      <c r="D884" s="726"/>
      <c r="E884" s="726"/>
      <c r="F884" s="726"/>
      <c r="G884" s="726"/>
      <c r="H884" s="730"/>
      <c r="I884" s="731"/>
      <c r="J884" s="731"/>
      <c r="K884" s="731"/>
      <c r="L884" s="731"/>
      <c r="M884" s="731"/>
      <c r="N884" s="731"/>
      <c r="O884" s="731"/>
      <c r="P884" s="732"/>
    </row>
    <row r="885" spans="1:16" ht="15.75" x14ac:dyDescent="0.25">
      <c r="A885" s="23"/>
      <c r="B885" s="24"/>
      <c r="C885" s="24"/>
      <c r="D885" s="24"/>
      <c r="E885" s="24"/>
      <c r="F885" s="24"/>
      <c r="G885" s="24"/>
      <c r="H885" s="24"/>
      <c r="I885" s="24"/>
      <c r="J885" s="24"/>
      <c r="K885" s="24"/>
      <c r="L885" s="24"/>
      <c r="M885" s="24"/>
      <c r="N885" s="24"/>
      <c r="O885" s="24"/>
      <c r="P885" s="31"/>
    </row>
    <row r="886" spans="1:16" ht="15.75" x14ac:dyDescent="0.25">
      <c r="A886" s="32"/>
      <c r="B886" s="24"/>
      <c r="C886" s="19"/>
      <c r="D886" s="733" t="s">
        <v>57</v>
      </c>
      <c r="E886" s="734"/>
      <c r="F886" s="734"/>
      <c r="G886" s="734"/>
      <c r="H886" s="734"/>
      <c r="I886" s="734"/>
      <c r="J886" s="734"/>
      <c r="K886" s="734"/>
      <c r="L886" s="734"/>
      <c r="M886" s="734"/>
      <c r="N886" s="734"/>
      <c r="O886" s="734"/>
      <c r="P886" s="735"/>
    </row>
    <row r="887" spans="1:16" ht="15.75" x14ac:dyDescent="0.25">
      <c r="A887" s="23"/>
      <c r="B887" s="24"/>
      <c r="C887" s="24"/>
      <c r="D887" s="308" t="s">
        <v>58</v>
      </c>
      <c r="E887" s="308" t="s">
        <v>59</v>
      </c>
      <c r="F887" s="308" t="s">
        <v>60</v>
      </c>
      <c r="G887" s="308" t="s">
        <v>61</v>
      </c>
      <c r="H887" s="308" t="s">
        <v>62</v>
      </c>
      <c r="I887" s="308" t="s">
        <v>63</v>
      </c>
      <c r="J887" s="308" t="s">
        <v>64</v>
      </c>
      <c r="K887" s="308" t="s">
        <v>65</v>
      </c>
      <c r="L887" s="308" t="s">
        <v>66</v>
      </c>
      <c r="M887" s="308" t="s">
        <v>67</v>
      </c>
      <c r="N887" s="308" t="s">
        <v>68</v>
      </c>
      <c r="O887" s="733" t="s">
        <v>69</v>
      </c>
      <c r="P887" s="735"/>
    </row>
    <row r="888" spans="1:16" ht="15.75" x14ac:dyDescent="0.25">
      <c r="A888" s="709" t="s">
        <v>70</v>
      </c>
      <c r="B888" s="710"/>
      <c r="C888" s="711"/>
      <c r="D888" s="33"/>
      <c r="E888" s="33"/>
      <c r="F888" s="33"/>
      <c r="G888" s="33"/>
      <c r="H888" s="33"/>
      <c r="I888" s="33"/>
      <c r="J888" s="33"/>
      <c r="K888" s="33"/>
      <c r="L888" s="33"/>
      <c r="M888" s="33"/>
      <c r="N888" s="33"/>
      <c r="O888" s="712">
        <v>5</v>
      </c>
      <c r="P888" s="713"/>
    </row>
    <row r="889" spans="1:16" ht="15.75" x14ac:dyDescent="0.25">
      <c r="A889" s="709" t="s">
        <v>71</v>
      </c>
      <c r="B889" s="710"/>
      <c r="C889" s="711"/>
      <c r="D889" s="34"/>
      <c r="E889" s="34"/>
      <c r="F889" s="34"/>
      <c r="G889" s="34"/>
      <c r="H889" s="34"/>
      <c r="I889" s="34"/>
      <c r="J889" s="34"/>
      <c r="K889" s="34"/>
      <c r="L889" s="34"/>
      <c r="M889" s="34"/>
      <c r="N889" s="34"/>
      <c r="O889" s="714"/>
      <c r="P889" s="715"/>
    </row>
    <row r="890" spans="1:16" ht="15.75" x14ac:dyDescent="0.25">
      <c r="A890" s="384"/>
      <c r="B890" s="385"/>
      <c r="C890" s="385"/>
      <c r="D890" s="386"/>
      <c r="E890" s="386"/>
      <c r="F890" s="386"/>
      <c r="G890" s="386"/>
      <c r="H890" s="386"/>
      <c r="I890" s="386"/>
      <c r="J890" s="386"/>
      <c r="K890" s="386"/>
      <c r="L890" s="386"/>
      <c r="M890" s="386"/>
      <c r="N890" s="386"/>
      <c r="O890" s="386"/>
      <c r="P890" s="387"/>
    </row>
    <row r="891" spans="1:16" ht="15.75" x14ac:dyDescent="0.25">
      <c r="A891" s="23"/>
      <c r="B891" s="24"/>
      <c r="C891" s="24"/>
      <c r="D891" s="24"/>
      <c r="E891" s="24"/>
      <c r="F891" s="24"/>
      <c r="G891" s="24"/>
      <c r="H891" s="24"/>
      <c r="I891" s="24"/>
      <c r="J891" s="24"/>
      <c r="K891" s="24"/>
      <c r="L891" s="24"/>
      <c r="M891" s="24"/>
      <c r="N891" s="24"/>
      <c r="O891" s="24"/>
      <c r="P891" s="31"/>
    </row>
    <row r="892" spans="1:16" ht="47.25" x14ac:dyDescent="0.25">
      <c r="A892" s="25" t="s">
        <v>32</v>
      </c>
      <c r="B892" s="308" t="s">
        <v>33</v>
      </c>
      <c r="C892" s="308" t="s">
        <v>34</v>
      </c>
      <c r="D892" s="308" t="s">
        <v>35</v>
      </c>
      <c r="E892" s="308" t="s">
        <v>36</v>
      </c>
      <c r="F892" s="308" t="s">
        <v>37</v>
      </c>
      <c r="G892" s="746" t="s">
        <v>38</v>
      </c>
      <c r="H892" s="746"/>
      <c r="I892" s="733" t="s">
        <v>39</v>
      </c>
      <c r="J892" s="741"/>
      <c r="K892" s="308" t="s">
        <v>40</v>
      </c>
      <c r="L892" s="746" t="s">
        <v>41</v>
      </c>
      <c r="M892" s="746"/>
      <c r="N892" s="747" t="s">
        <v>42</v>
      </c>
      <c r="O892" s="748"/>
      <c r="P892" s="749"/>
    </row>
    <row r="893" spans="1:16" ht="114" x14ac:dyDescent="0.25">
      <c r="A893" s="159" t="s">
        <v>219</v>
      </c>
      <c r="B893" s="144">
        <v>1</v>
      </c>
      <c r="C893" s="283" t="s">
        <v>1117</v>
      </c>
      <c r="D893" s="306" t="s">
        <v>104</v>
      </c>
      <c r="E893" s="316" t="s">
        <v>47</v>
      </c>
      <c r="F893" s="306" t="s">
        <v>423</v>
      </c>
      <c r="G893" s="800" t="s">
        <v>1111</v>
      </c>
      <c r="H893" s="800"/>
      <c r="I893" s="801" t="s">
        <v>1112</v>
      </c>
      <c r="J893" s="802"/>
      <c r="K893" s="307">
        <v>2</v>
      </c>
      <c r="L893" s="801" t="s">
        <v>208</v>
      </c>
      <c r="M893" s="802"/>
      <c r="N893" s="803" t="s">
        <v>1113</v>
      </c>
      <c r="O893" s="803"/>
      <c r="P893" s="803"/>
    </row>
    <row r="894" spans="1:16" ht="15.75" x14ac:dyDescent="0.25">
      <c r="A894" s="740" t="s">
        <v>51</v>
      </c>
      <c r="B894" s="741"/>
      <c r="C894" s="742" t="s">
        <v>1114</v>
      </c>
      <c r="D894" s="743"/>
      <c r="E894" s="743"/>
      <c r="F894" s="743"/>
      <c r="G894" s="743"/>
      <c r="H894" s="743"/>
      <c r="I894" s="743"/>
      <c r="J894" s="743"/>
      <c r="K894" s="743"/>
      <c r="L894" s="743"/>
      <c r="M894" s="743"/>
      <c r="N894" s="743"/>
      <c r="O894" s="743"/>
      <c r="P894" s="744"/>
    </row>
    <row r="895" spans="1:16" ht="15.75" x14ac:dyDescent="0.25">
      <c r="A895" s="718" t="s">
        <v>53</v>
      </c>
      <c r="B895" s="719"/>
      <c r="C895" s="719"/>
      <c r="D895" s="719"/>
      <c r="E895" s="719"/>
      <c r="F895" s="719"/>
      <c r="G895" s="720"/>
      <c r="H895" s="721" t="s">
        <v>54</v>
      </c>
      <c r="I895" s="719"/>
      <c r="J895" s="719"/>
      <c r="K895" s="719"/>
      <c r="L895" s="719"/>
      <c r="M895" s="719"/>
      <c r="N895" s="719"/>
      <c r="O895" s="719"/>
      <c r="P895" s="722"/>
    </row>
    <row r="896" spans="1:16" x14ac:dyDescent="0.25">
      <c r="A896" s="723" t="s">
        <v>1115</v>
      </c>
      <c r="B896" s="724"/>
      <c r="C896" s="724"/>
      <c r="D896" s="724"/>
      <c r="E896" s="724"/>
      <c r="F896" s="724"/>
      <c r="G896" s="724"/>
      <c r="H896" s="727" t="s">
        <v>1116</v>
      </c>
      <c r="I896" s="728"/>
      <c r="J896" s="728"/>
      <c r="K896" s="728"/>
      <c r="L896" s="728"/>
      <c r="M896" s="728"/>
      <c r="N896" s="728"/>
      <c r="O896" s="728"/>
      <c r="P896" s="729"/>
    </row>
    <row r="897" spans="1:16" x14ac:dyDescent="0.25">
      <c r="A897" s="725"/>
      <c r="B897" s="726"/>
      <c r="C897" s="726"/>
      <c r="D897" s="726"/>
      <c r="E897" s="726"/>
      <c r="F897" s="726"/>
      <c r="G897" s="726"/>
      <c r="H897" s="730"/>
      <c r="I897" s="731"/>
      <c r="J897" s="731"/>
      <c r="K897" s="731"/>
      <c r="L897" s="731"/>
      <c r="M897" s="731"/>
      <c r="N897" s="731"/>
      <c r="O897" s="731"/>
      <c r="P897" s="732"/>
    </row>
    <row r="898" spans="1:16" ht="15.75" x14ac:dyDescent="0.25">
      <c r="A898" s="23"/>
      <c r="B898" s="24"/>
      <c r="C898" s="24"/>
      <c r="D898" s="24"/>
      <c r="E898" s="24"/>
      <c r="F898" s="24"/>
      <c r="G898" s="24"/>
      <c r="H898" s="24"/>
      <c r="I898" s="24"/>
      <c r="J898" s="24"/>
      <c r="K898" s="24"/>
      <c r="L898" s="24"/>
      <c r="M898" s="24"/>
      <c r="N898" s="24"/>
      <c r="O898" s="24"/>
      <c r="P898" s="31"/>
    </row>
    <row r="899" spans="1:16" ht="15.75" x14ac:dyDescent="0.25">
      <c r="A899" s="32"/>
      <c r="B899" s="24"/>
      <c r="C899" s="19"/>
      <c r="D899" s="733" t="s">
        <v>57</v>
      </c>
      <c r="E899" s="734"/>
      <c r="F899" s="734"/>
      <c r="G899" s="734"/>
      <c r="H899" s="734"/>
      <c r="I899" s="734"/>
      <c r="J899" s="734"/>
      <c r="K899" s="734"/>
      <c r="L899" s="734"/>
      <c r="M899" s="734"/>
      <c r="N899" s="734"/>
      <c r="O899" s="734"/>
      <c r="P899" s="735"/>
    </row>
    <row r="900" spans="1:16" ht="15.75" x14ac:dyDescent="0.25">
      <c r="A900" s="23"/>
      <c r="B900" s="24"/>
      <c r="C900" s="24"/>
      <c r="D900" s="308" t="s">
        <v>58</v>
      </c>
      <c r="E900" s="308" t="s">
        <v>59</v>
      </c>
      <c r="F900" s="308" t="s">
        <v>60</v>
      </c>
      <c r="G900" s="308" t="s">
        <v>61</v>
      </c>
      <c r="H900" s="308" t="s">
        <v>62</v>
      </c>
      <c r="I900" s="308" t="s">
        <v>63</v>
      </c>
      <c r="J900" s="308" t="s">
        <v>64</v>
      </c>
      <c r="K900" s="308" t="s">
        <v>65</v>
      </c>
      <c r="L900" s="308" t="s">
        <v>66</v>
      </c>
      <c r="M900" s="308" t="s">
        <v>67</v>
      </c>
      <c r="N900" s="308" t="s">
        <v>68</v>
      </c>
      <c r="O900" s="733" t="s">
        <v>69</v>
      </c>
      <c r="P900" s="735"/>
    </row>
    <row r="901" spans="1:16" ht="15.75" x14ac:dyDescent="0.25">
      <c r="A901" s="709" t="s">
        <v>70</v>
      </c>
      <c r="B901" s="710"/>
      <c r="C901" s="711"/>
      <c r="D901" s="33"/>
      <c r="E901" s="33"/>
      <c r="F901" s="33"/>
      <c r="G901" s="33"/>
      <c r="H901" s="33"/>
      <c r="I901" s="33"/>
      <c r="J901" s="33"/>
      <c r="K901" s="33"/>
      <c r="L901" s="33"/>
      <c r="M901" s="33"/>
      <c r="N901" s="33"/>
      <c r="O901" s="712">
        <v>2</v>
      </c>
      <c r="P901" s="713"/>
    </row>
    <row r="902" spans="1:16" ht="15.75" x14ac:dyDescent="0.25">
      <c r="A902" s="709" t="s">
        <v>71</v>
      </c>
      <c r="B902" s="710"/>
      <c r="C902" s="711"/>
      <c r="D902" s="34"/>
      <c r="E902" s="34"/>
      <c r="F902" s="34"/>
      <c r="G902" s="34"/>
      <c r="H902" s="34"/>
      <c r="I902" s="34"/>
      <c r="J902" s="34"/>
      <c r="K902" s="34"/>
      <c r="L902" s="34"/>
      <c r="M902" s="34"/>
      <c r="N902" s="34"/>
      <c r="O902" s="714"/>
      <c r="P902" s="715"/>
    </row>
    <row r="903" spans="1:16" ht="15.75" x14ac:dyDescent="0.25">
      <c r="A903" s="385"/>
      <c r="B903" s="385"/>
      <c r="C903" s="385"/>
      <c r="D903" s="386"/>
      <c r="E903" s="386"/>
      <c r="F903" s="386"/>
      <c r="G903" s="386"/>
      <c r="H903" s="386"/>
      <c r="I903" s="386"/>
      <c r="J903" s="386"/>
      <c r="K903" s="386"/>
      <c r="L903" s="386"/>
      <c r="M903" s="386"/>
      <c r="N903" s="386"/>
      <c r="O903" s="386"/>
      <c r="P903" s="387"/>
    </row>
    <row r="904" spans="1:16" ht="15.75" x14ac:dyDescent="0.25">
      <c r="A904" s="385"/>
      <c r="B904" s="385"/>
      <c r="C904" s="385"/>
      <c r="D904" s="386"/>
      <c r="E904" s="386"/>
      <c r="F904" s="386"/>
      <c r="G904" s="386"/>
      <c r="H904" s="386"/>
      <c r="I904" s="386"/>
      <c r="J904" s="386"/>
      <c r="K904" s="386"/>
      <c r="L904" s="386"/>
      <c r="M904" s="386"/>
      <c r="N904" s="386"/>
      <c r="O904" s="386"/>
      <c r="P904" s="387"/>
    </row>
    <row r="905" spans="1:16" ht="15.75" x14ac:dyDescent="0.25">
      <c r="A905" s="35" t="s">
        <v>72</v>
      </c>
      <c r="B905" s="35" t="s">
        <v>33</v>
      </c>
      <c r="C905" s="36"/>
      <c r="D905" s="37" t="s">
        <v>58</v>
      </c>
      <c r="E905" s="37" t="s">
        <v>59</v>
      </c>
      <c r="F905" s="37" t="s">
        <v>60</v>
      </c>
      <c r="G905" s="37" t="s">
        <v>61</v>
      </c>
      <c r="H905" s="37" t="s">
        <v>62</v>
      </c>
      <c r="I905" s="37" t="s">
        <v>63</v>
      </c>
      <c r="J905" s="37" t="s">
        <v>64</v>
      </c>
      <c r="K905" s="37" t="s">
        <v>65</v>
      </c>
      <c r="L905" s="37" t="s">
        <v>66</v>
      </c>
      <c r="M905" s="37" t="s">
        <v>67</v>
      </c>
      <c r="N905" s="37" t="s">
        <v>68</v>
      </c>
      <c r="O905" s="716" t="s">
        <v>69</v>
      </c>
      <c r="P905" s="717"/>
    </row>
    <row r="906" spans="1:16" ht="15.75" x14ac:dyDescent="0.25">
      <c r="A906" s="795" t="s">
        <v>1118</v>
      </c>
      <c r="B906" s="315">
        <v>40</v>
      </c>
      <c r="C906" s="38" t="s">
        <v>70</v>
      </c>
      <c r="D906" s="38"/>
      <c r="E906" s="38"/>
      <c r="F906" s="38">
        <v>20</v>
      </c>
      <c r="G906" s="38"/>
      <c r="H906" s="38"/>
      <c r="I906" s="38">
        <v>50</v>
      </c>
      <c r="J906" s="38"/>
      <c r="K906" s="38"/>
      <c r="L906" s="38"/>
      <c r="M906" s="38">
        <v>80</v>
      </c>
      <c r="N906" s="38"/>
      <c r="O906" s="380">
        <v>100</v>
      </c>
      <c r="P906" s="381"/>
    </row>
    <row r="907" spans="1:16" ht="15.75" x14ac:dyDescent="0.25">
      <c r="A907" s="796"/>
      <c r="B907" s="388"/>
      <c r="C907" s="40" t="s">
        <v>71</v>
      </c>
      <c r="D907" s="40"/>
      <c r="E907" s="40"/>
      <c r="F907" s="41"/>
      <c r="G907" s="41"/>
      <c r="H907" s="41"/>
      <c r="I907" s="41"/>
      <c r="J907" s="41"/>
      <c r="K907" s="41"/>
      <c r="L907" s="41"/>
      <c r="M907" s="41"/>
      <c r="N907" s="40"/>
      <c r="O907" s="378"/>
      <c r="P907" s="379"/>
    </row>
    <row r="908" spans="1:16" ht="15.75" x14ac:dyDescent="0.25">
      <c r="A908" s="795" t="s">
        <v>1119</v>
      </c>
      <c r="B908" s="315">
        <v>15</v>
      </c>
      <c r="C908" s="38" t="s">
        <v>70</v>
      </c>
      <c r="D908" s="38"/>
      <c r="E908" s="38"/>
      <c r="F908" s="38">
        <v>20</v>
      </c>
      <c r="G908" s="38"/>
      <c r="H908" s="38"/>
      <c r="I908" s="38">
        <v>50</v>
      </c>
      <c r="J908" s="38"/>
      <c r="K908" s="38"/>
      <c r="L908" s="38"/>
      <c r="M908" s="38">
        <v>80</v>
      </c>
      <c r="N908" s="38"/>
      <c r="O908" s="380">
        <v>100</v>
      </c>
      <c r="P908" s="381"/>
    </row>
    <row r="909" spans="1:16" ht="15.75" x14ac:dyDescent="0.25">
      <c r="A909" s="796"/>
      <c r="B909" s="388"/>
      <c r="C909" s="40" t="s">
        <v>71</v>
      </c>
      <c r="D909" s="40"/>
      <c r="E909" s="40"/>
      <c r="F909" s="41"/>
      <c r="G909" s="41"/>
      <c r="H909" s="41"/>
      <c r="I909" s="41"/>
      <c r="J909" s="41"/>
      <c r="K909" s="41"/>
      <c r="L909" s="41"/>
      <c r="M909" s="41"/>
      <c r="N909" s="40"/>
      <c r="O909" s="378"/>
      <c r="P909" s="379"/>
    </row>
    <row r="910" spans="1:16" ht="15.75" x14ac:dyDescent="0.25">
      <c r="A910" s="795" t="s">
        <v>1120</v>
      </c>
      <c r="B910" s="798">
        <v>20</v>
      </c>
      <c r="C910" s="38" t="s">
        <v>70</v>
      </c>
      <c r="D910" s="38"/>
      <c r="E910" s="38"/>
      <c r="F910" s="38">
        <v>20</v>
      </c>
      <c r="G910" s="38"/>
      <c r="H910" s="38"/>
      <c r="I910" s="38">
        <v>50</v>
      </c>
      <c r="J910" s="38"/>
      <c r="K910" s="38"/>
      <c r="L910" s="38"/>
      <c r="M910" s="38">
        <v>80</v>
      </c>
      <c r="N910" s="38"/>
      <c r="O910" s="380">
        <v>100</v>
      </c>
      <c r="P910" s="381"/>
    </row>
    <row r="911" spans="1:16" ht="15.75" x14ac:dyDescent="0.25">
      <c r="A911" s="797"/>
      <c r="B911" s="799"/>
      <c r="C911" s="40" t="s">
        <v>71</v>
      </c>
      <c r="D911" s="40"/>
      <c r="E911" s="40"/>
      <c r="F911" s="41"/>
      <c r="G911" s="41"/>
      <c r="H911" s="41"/>
      <c r="I911" s="41"/>
      <c r="J911" s="41"/>
      <c r="K911" s="41"/>
      <c r="L911" s="41"/>
      <c r="M911" s="41"/>
      <c r="N911" s="40"/>
      <c r="O911" s="378"/>
      <c r="P911" s="379"/>
    </row>
    <row r="912" spans="1:16" ht="15.75" x14ac:dyDescent="0.25">
      <c r="A912" s="795" t="s">
        <v>1121</v>
      </c>
      <c r="B912" s="315">
        <v>10</v>
      </c>
      <c r="C912" s="38" t="s">
        <v>70</v>
      </c>
      <c r="D912" s="38"/>
      <c r="E912" s="38"/>
      <c r="F912" s="38">
        <v>20</v>
      </c>
      <c r="G912" s="38"/>
      <c r="H912" s="38"/>
      <c r="I912" s="38">
        <v>50</v>
      </c>
      <c r="J912" s="38"/>
      <c r="K912" s="38"/>
      <c r="L912" s="38"/>
      <c r="M912" s="38">
        <v>80</v>
      </c>
      <c r="N912" s="38"/>
      <c r="O912" s="380"/>
      <c r="P912" s="381"/>
    </row>
    <row r="913" spans="1:16" ht="15.75" x14ac:dyDescent="0.25">
      <c r="A913" s="797"/>
      <c r="B913" s="388"/>
      <c r="C913" s="40" t="s">
        <v>71</v>
      </c>
      <c r="D913" s="40"/>
      <c r="E913" s="40"/>
      <c r="F913" s="41"/>
      <c r="G913" s="41"/>
      <c r="H913" s="41"/>
      <c r="I913" s="41"/>
      <c r="J913" s="41"/>
      <c r="K913" s="41"/>
      <c r="L913" s="41"/>
      <c r="M913" s="41"/>
      <c r="N913" s="40"/>
      <c r="O913" s="378"/>
      <c r="P913" s="379"/>
    </row>
    <row r="914" spans="1:16" ht="15.75" x14ac:dyDescent="0.25">
      <c r="A914" s="795" t="s">
        <v>1122</v>
      </c>
      <c r="B914" s="315">
        <v>10</v>
      </c>
      <c r="C914" s="38" t="s">
        <v>70</v>
      </c>
      <c r="D914" s="38"/>
      <c r="E914" s="38"/>
      <c r="F914" s="38">
        <v>20</v>
      </c>
      <c r="G914" s="38"/>
      <c r="H914" s="38"/>
      <c r="I914" s="38">
        <v>50</v>
      </c>
      <c r="J914" s="38"/>
      <c r="K914" s="38"/>
      <c r="L914" s="38"/>
      <c r="M914" s="38">
        <v>80</v>
      </c>
      <c r="N914" s="38"/>
      <c r="O914" s="380"/>
      <c r="P914" s="381"/>
    </row>
    <row r="915" spans="1:16" ht="15.75" x14ac:dyDescent="0.25">
      <c r="A915" s="797"/>
      <c r="B915" s="388"/>
      <c r="C915" s="40" t="s">
        <v>71</v>
      </c>
      <c r="D915" s="40"/>
      <c r="E915" s="40"/>
      <c r="F915" s="41"/>
      <c r="G915" s="41"/>
      <c r="H915" s="41"/>
      <c r="I915" s="41"/>
      <c r="J915" s="41"/>
      <c r="K915" s="41"/>
      <c r="L915" s="41"/>
      <c r="M915" s="41"/>
      <c r="N915" s="40"/>
      <c r="O915" s="378"/>
      <c r="P915" s="379"/>
    </row>
    <row r="916" spans="1:16" ht="15.75" x14ac:dyDescent="0.25">
      <c r="A916" s="795" t="s">
        <v>1123</v>
      </c>
      <c r="B916" s="315">
        <v>5</v>
      </c>
      <c r="C916" s="38" t="s">
        <v>70</v>
      </c>
      <c r="D916" s="38"/>
      <c r="E916" s="38"/>
      <c r="F916" s="38">
        <v>20</v>
      </c>
      <c r="G916" s="38"/>
      <c r="H916" s="38"/>
      <c r="I916" s="38">
        <v>50</v>
      </c>
      <c r="J916" s="38"/>
      <c r="K916" s="38"/>
      <c r="L916" s="38"/>
      <c r="M916" s="38">
        <v>80</v>
      </c>
      <c r="N916" s="38"/>
      <c r="O916" s="380">
        <v>100</v>
      </c>
      <c r="P916" s="381"/>
    </row>
    <row r="917" spans="1:16" ht="15.75" x14ac:dyDescent="0.25">
      <c r="A917" s="796"/>
      <c r="B917" s="388"/>
      <c r="C917" s="40" t="s">
        <v>71</v>
      </c>
      <c r="D917" s="40"/>
      <c r="E917" s="40"/>
      <c r="F917" s="41"/>
      <c r="G917" s="41"/>
      <c r="H917" s="41"/>
      <c r="I917" s="41"/>
      <c r="J917" s="41"/>
      <c r="K917" s="41"/>
      <c r="L917" s="41"/>
      <c r="M917" s="41"/>
      <c r="N917" s="40"/>
      <c r="O917" s="378"/>
      <c r="P917" s="379"/>
    </row>
    <row r="918" spans="1:16" ht="15.75" thickBot="1" x14ac:dyDescent="0.3">
      <c r="A918" s="44"/>
      <c r="B918" s="21"/>
      <c r="C918" s="21"/>
      <c r="D918" s="21"/>
      <c r="E918" s="21"/>
      <c r="F918" s="21"/>
      <c r="G918" s="21"/>
      <c r="H918" s="21"/>
      <c r="I918" s="21"/>
      <c r="J918" s="21"/>
      <c r="K918" s="21"/>
      <c r="L918" s="21"/>
      <c r="M918" s="21"/>
      <c r="N918" s="21"/>
      <c r="O918" s="21"/>
      <c r="P918" s="45"/>
    </row>
    <row r="919" spans="1:16" ht="15.75" x14ac:dyDescent="0.25">
      <c r="A919" s="688" t="s">
        <v>82</v>
      </c>
      <c r="B919" s="689"/>
      <c r="C919" s="689"/>
      <c r="D919" s="689"/>
      <c r="E919" s="689"/>
      <c r="F919" s="689"/>
      <c r="G919" s="689"/>
      <c r="H919" s="689"/>
      <c r="I919" s="689"/>
      <c r="J919" s="689"/>
      <c r="K919" s="689"/>
      <c r="L919" s="689"/>
      <c r="M919" s="689"/>
      <c r="N919" s="689"/>
      <c r="O919" s="689"/>
      <c r="P919" s="690"/>
    </row>
    <row r="920" spans="1:16" ht="15.75" x14ac:dyDescent="0.25">
      <c r="A920" s="46" t="s">
        <v>83</v>
      </c>
      <c r="B920" s="682"/>
      <c r="C920" s="683"/>
      <c r="D920" s="683"/>
      <c r="E920" s="683"/>
      <c r="F920" s="683"/>
      <c r="G920" s="683"/>
      <c r="H920" s="683"/>
      <c r="I920" s="683"/>
      <c r="J920" s="683"/>
      <c r="K920" s="683"/>
      <c r="L920" s="683"/>
      <c r="M920" s="683"/>
      <c r="N920" s="683"/>
      <c r="O920" s="683"/>
      <c r="P920" s="684"/>
    </row>
    <row r="921" spans="1:16" ht="15.75" x14ac:dyDescent="0.25">
      <c r="A921" s="46" t="s">
        <v>84</v>
      </c>
      <c r="B921" s="682"/>
      <c r="C921" s="683"/>
      <c r="D921" s="683"/>
      <c r="E921" s="683"/>
      <c r="F921" s="683"/>
      <c r="G921" s="683"/>
      <c r="H921" s="683"/>
      <c r="I921" s="683"/>
      <c r="J921" s="683"/>
      <c r="K921" s="683"/>
      <c r="L921" s="683"/>
      <c r="M921" s="683"/>
      <c r="N921" s="683"/>
      <c r="O921" s="683"/>
      <c r="P921" s="684"/>
    </row>
    <row r="922" spans="1:16" ht="15.75" x14ac:dyDescent="0.25">
      <c r="A922" s="46" t="s">
        <v>85</v>
      </c>
      <c r="B922" s="682"/>
      <c r="C922" s="683"/>
      <c r="D922" s="683"/>
      <c r="E922" s="683"/>
      <c r="F922" s="683"/>
      <c r="G922" s="683"/>
      <c r="H922" s="683"/>
      <c r="I922" s="683"/>
      <c r="J922" s="683"/>
      <c r="K922" s="683"/>
      <c r="L922" s="683"/>
      <c r="M922" s="683"/>
      <c r="N922" s="683"/>
      <c r="O922" s="683"/>
      <c r="P922" s="684"/>
    </row>
    <row r="923" spans="1:16" ht="15.75" x14ac:dyDescent="0.25">
      <c r="A923" s="46" t="s">
        <v>86</v>
      </c>
      <c r="B923" s="682"/>
      <c r="C923" s="683"/>
      <c r="D923" s="683"/>
      <c r="E923" s="683"/>
      <c r="F923" s="683"/>
      <c r="G923" s="683"/>
      <c r="H923" s="683"/>
      <c r="I923" s="683"/>
      <c r="J923" s="683"/>
      <c r="K923" s="683"/>
      <c r="L923" s="683"/>
      <c r="M923" s="683"/>
      <c r="N923" s="683"/>
      <c r="O923" s="683"/>
      <c r="P923" s="684"/>
    </row>
    <row r="924" spans="1:16" ht="15.75" x14ac:dyDescent="0.25">
      <c r="A924" s="46" t="s">
        <v>87</v>
      </c>
      <c r="B924" s="682"/>
      <c r="C924" s="683"/>
      <c r="D924" s="683"/>
      <c r="E924" s="683"/>
      <c r="F924" s="683"/>
      <c r="G924" s="683"/>
      <c r="H924" s="683"/>
      <c r="I924" s="683"/>
      <c r="J924" s="683"/>
      <c r="K924" s="683"/>
      <c r="L924" s="683"/>
      <c r="M924" s="683"/>
      <c r="N924" s="683"/>
      <c r="O924" s="683"/>
      <c r="P924" s="684"/>
    </row>
    <row r="925" spans="1:16" ht="15.75" x14ac:dyDescent="0.25">
      <c r="A925" s="46" t="s">
        <v>88</v>
      </c>
      <c r="B925" s="682"/>
      <c r="C925" s="683"/>
      <c r="D925" s="683"/>
      <c r="E925" s="683"/>
      <c r="F925" s="683"/>
      <c r="G925" s="683"/>
      <c r="H925" s="683"/>
      <c r="I925" s="683"/>
      <c r="J925" s="683"/>
      <c r="K925" s="683"/>
      <c r="L925" s="683"/>
      <c r="M925" s="683"/>
      <c r="N925" s="683"/>
      <c r="O925" s="683"/>
      <c r="P925" s="684"/>
    </row>
    <row r="926" spans="1:16" ht="15.75" x14ac:dyDescent="0.25">
      <c r="A926" s="46" t="s">
        <v>89</v>
      </c>
      <c r="B926" s="682"/>
      <c r="C926" s="683"/>
      <c r="D926" s="683"/>
      <c r="E926" s="683"/>
      <c r="F926" s="683"/>
      <c r="G926" s="683"/>
      <c r="H926" s="683"/>
      <c r="I926" s="683"/>
      <c r="J926" s="683"/>
      <c r="K926" s="683"/>
      <c r="L926" s="683"/>
      <c r="M926" s="683"/>
      <c r="N926" s="683"/>
      <c r="O926" s="683"/>
      <c r="P926" s="684"/>
    </row>
    <row r="927" spans="1:16" ht="15.75" x14ac:dyDescent="0.25">
      <c r="A927" s="46" t="s">
        <v>90</v>
      </c>
      <c r="B927" s="682"/>
      <c r="C927" s="683"/>
      <c r="D927" s="683"/>
      <c r="E927" s="683"/>
      <c r="F927" s="683"/>
      <c r="G927" s="683"/>
      <c r="H927" s="683"/>
      <c r="I927" s="683"/>
      <c r="J927" s="683"/>
      <c r="K927" s="683"/>
      <c r="L927" s="683"/>
      <c r="M927" s="683"/>
      <c r="N927" s="683"/>
      <c r="O927" s="683"/>
      <c r="P927" s="684"/>
    </row>
    <row r="928" spans="1:16" ht="15.75" x14ac:dyDescent="0.25">
      <c r="A928" s="46" t="s">
        <v>91</v>
      </c>
      <c r="B928" s="682"/>
      <c r="C928" s="683"/>
      <c r="D928" s="683"/>
      <c r="E928" s="683"/>
      <c r="F928" s="683"/>
      <c r="G928" s="683"/>
      <c r="H928" s="683"/>
      <c r="I928" s="683"/>
      <c r="J928" s="683"/>
      <c r="K928" s="683"/>
      <c r="L928" s="683"/>
      <c r="M928" s="683"/>
      <c r="N928" s="683"/>
      <c r="O928" s="683"/>
      <c r="P928" s="684"/>
    </row>
    <row r="929" spans="1:16" ht="16.5" thickBot="1" x14ac:dyDescent="0.3">
      <c r="A929" s="47" t="s">
        <v>92</v>
      </c>
      <c r="B929" s="685"/>
      <c r="C929" s="686"/>
      <c r="D929" s="686"/>
      <c r="E929" s="686"/>
      <c r="F929" s="686"/>
      <c r="G929" s="686"/>
      <c r="H929" s="686"/>
      <c r="I929" s="686"/>
      <c r="J929" s="686"/>
      <c r="K929" s="686"/>
      <c r="L929" s="686"/>
      <c r="M929" s="686"/>
      <c r="N929" s="686"/>
      <c r="O929" s="686"/>
      <c r="P929" s="687"/>
    </row>
    <row r="935" spans="1:16" ht="15.75" x14ac:dyDescent="0.25">
      <c r="A935" s="9" t="s">
        <v>9</v>
      </c>
      <c r="B935" s="791" t="s">
        <v>1124</v>
      </c>
      <c r="C935" s="792"/>
      <c r="D935" s="792"/>
      <c r="E935" s="792"/>
      <c r="F935" s="792"/>
      <c r="G935" s="792"/>
      <c r="H935" s="792"/>
      <c r="I935" s="792"/>
      <c r="J935" s="792"/>
      <c r="K935" s="793"/>
      <c r="L935" s="794" t="s">
        <v>11</v>
      </c>
      <c r="M935" s="794"/>
      <c r="N935" s="794"/>
      <c r="O935" s="794"/>
      <c r="P935" s="10">
        <v>0.08</v>
      </c>
    </row>
    <row r="937" spans="1:16" ht="43.5" customHeight="1" x14ac:dyDescent="0.25">
      <c r="A937" s="11" t="s">
        <v>1125</v>
      </c>
      <c r="B937" s="758" t="s">
        <v>1126</v>
      </c>
      <c r="C937" s="773"/>
      <c r="D937" s="773"/>
      <c r="E937" s="773"/>
      <c r="F937" s="773"/>
      <c r="G937" s="773"/>
      <c r="H937" s="773"/>
      <c r="I937" s="773"/>
      <c r="J937" s="773"/>
      <c r="K937" s="773"/>
      <c r="L937" s="774" t="s">
        <v>14</v>
      </c>
      <c r="M937" s="774"/>
      <c r="N937" s="774"/>
      <c r="O937" s="774"/>
      <c r="P937" s="12">
        <v>0.65</v>
      </c>
    </row>
    <row r="939" spans="1:16" ht="15.75" x14ac:dyDescent="0.25">
      <c r="A939" s="13" t="s">
        <v>15</v>
      </c>
      <c r="B939" s="755" t="s">
        <v>888</v>
      </c>
      <c r="C939" s="756"/>
      <c r="D939" s="756"/>
      <c r="E939" s="756"/>
      <c r="F939" s="757"/>
      <c r="G939" s="14" t="s">
        <v>17</v>
      </c>
      <c r="H939" s="790">
        <v>152945949.65000001</v>
      </c>
      <c r="I939" s="756"/>
      <c r="J939" s="756"/>
      <c r="K939" s="756"/>
      <c r="L939" s="756"/>
      <c r="M939" s="756"/>
      <c r="N939" s="756"/>
      <c r="O939" s="756"/>
      <c r="P939" s="757"/>
    </row>
    <row r="940" spans="1:16" ht="15.75" x14ac:dyDescent="0.25">
      <c r="A940" s="13" t="s">
        <v>15</v>
      </c>
      <c r="B940" s="755"/>
      <c r="C940" s="756"/>
      <c r="D940" s="756"/>
      <c r="E940" s="756"/>
      <c r="F940" s="757"/>
      <c r="G940" s="14" t="s">
        <v>17</v>
      </c>
      <c r="H940" s="755"/>
      <c r="I940" s="756"/>
      <c r="J940" s="756"/>
      <c r="K940" s="756"/>
      <c r="L940" s="756"/>
      <c r="M940" s="756"/>
      <c r="N940" s="756"/>
      <c r="O940" s="756"/>
      <c r="P940" s="757"/>
    </row>
    <row r="941" spans="1:16" ht="15.75" x14ac:dyDescent="0.25">
      <c r="A941" s="15"/>
      <c r="B941" s="318"/>
      <c r="C941" s="318"/>
      <c r="D941" s="17"/>
      <c r="E941" s="17"/>
      <c r="F941" s="17"/>
      <c r="G941" s="17"/>
      <c r="H941" s="17"/>
      <c r="I941" s="17"/>
      <c r="J941" s="17"/>
      <c r="K941" s="17"/>
      <c r="L941" s="18"/>
      <c r="M941" s="18"/>
      <c r="N941" s="18"/>
      <c r="O941" s="18"/>
      <c r="P941" s="19"/>
    </row>
    <row r="942" spans="1:16" ht="15.75" x14ac:dyDescent="0.25">
      <c r="A942" s="11" t="s">
        <v>20</v>
      </c>
      <c r="B942" s="758" t="s">
        <v>1127</v>
      </c>
      <c r="C942" s="758"/>
      <c r="D942" s="758"/>
      <c r="E942" s="758"/>
      <c r="F942" s="758"/>
      <c r="G942" s="758"/>
      <c r="H942" s="758"/>
      <c r="I942" s="758"/>
      <c r="J942" s="758"/>
      <c r="K942" s="758"/>
      <c r="L942" s="758"/>
      <c r="M942" s="758"/>
      <c r="N942" s="758"/>
      <c r="O942" s="758"/>
      <c r="P942" s="758"/>
    </row>
    <row r="944" spans="1:16" ht="15.75" x14ac:dyDescent="0.25">
      <c r="A944" s="20" t="s">
        <v>22</v>
      </c>
      <c r="B944" s="21"/>
      <c r="C944" s="21"/>
      <c r="D944" s="21"/>
      <c r="E944" s="21"/>
      <c r="F944" s="21"/>
      <c r="G944" s="21"/>
      <c r="H944" s="21"/>
      <c r="I944" s="21"/>
      <c r="J944" s="21"/>
      <c r="K944" s="21"/>
      <c r="L944" s="21"/>
      <c r="M944" s="21"/>
      <c r="N944" s="21"/>
      <c r="O944" s="21"/>
    </row>
    <row r="945" spans="1:20" ht="15.75" x14ac:dyDescent="0.25">
      <c r="A945" s="20"/>
      <c r="B945" s="21"/>
      <c r="C945" s="21"/>
      <c r="D945" s="21"/>
      <c r="E945" s="21"/>
      <c r="F945" s="21"/>
      <c r="G945" s="21"/>
      <c r="H945" s="21"/>
      <c r="I945" s="21"/>
      <c r="J945" s="21"/>
      <c r="K945" s="21"/>
      <c r="L945" s="21"/>
      <c r="M945" s="21"/>
      <c r="N945" s="21"/>
      <c r="O945" s="21"/>
    </row>
    <row r="946" spans="1:20" x14ac:dyDescent="0.25">
      <c r="A946" s="759" t="s">
        <v>23</v>
      </c>
      <c r="B946" s="760"/>
      <c r="C946" s="760"/>
      <c r="D946" s="760"/>
      <c r="E946" s="761"/>
      <c r="F946" s="768" t="s">
        <v>24</v>
      </c>
      <c r="G946" s="768"/>
      <c r="H946" s="768"/>
      <c r="I946" s="768"/>
      <c r="J946" s="768" t="s">
        <v>25</v>
      </c>
      <c r="K946" s="769" t="s">
        <v>26</v>
      </c>
      <c r="L946" s="761"/>
      <c r="M946" s="768" t="s">
        <v>27</v>
      </c>
      <c r="N946" s="768"/>
      <c r="O946" s="768"/>
      <c r="P946" s="772" t="s">
        <v>25</v>
      </c>
    </row>
    <row r="947" spans="1:20" x14ac:dyDescent="0.25">
      <c r="A947" s="762"/>
      <c r="B947" s="763"/>
      <c r="C947" s="763"/>
      <c r="D947" s="763"/>
      <c r="E947" s="764"/>
      <c r="F947" s="768"/>
      <c r="G947" s="768"/>
      <c r="H947" s="768"/>
      <c r="I947" s="768"/>
      <c r="J947" s="768"/>
      <c r="K947" s="770"/>
      <c r="L947" s="764"/>
      <c r="M947" s="768"/>
      <c r="N947" s="768"/>
      <c r="O947" s="768"/>
      <c r="P947" s="772"/>
    </row>
    <row r="948" spans="1:20" x14ac:dyDescent="0.25">
      <c r="A948" s="762"/>
      <c r="B948" s="763"/>
      <c r="C948" s="763"/>
      <c r="D948" s="763"/>
      <c r="E948" s="764"/>
      <c r="F948" s="787" t="s">
        <v>1128</v>
      </c>
      <c r="G948" s="788"/>
      <c r="H948" s="788"/>
      <c r="I948" s="789"/>
      <c r="J948" s="305">
        <v>80</v>
      </c>
      <c r="K948" s="770"/>
      <c r="L948" s="764"/>
      <c r="M948" s="751" t="s">
        <v>1129</v>
      </c>
      <c r="N948" s="752"/>
      <c r="O948" s="753"/>
      <c r="P948" s="304">
        <v>90</v>
      </c>
      <c r="T948" s="353"/>
    </row>
    <row r="949" spans="1:20" x14ac:dyDescent="0.25">
      <c r="A949" s="762"/>
      <c r="B949" s="763"/>
      <c r="C949" s="763"/>
      <c r="D949" s="763"/>
      <c r="E949" s="764"/>
      <c r="F949" s="787" t="s">
        <v>1130</v>
      </c>
      <c r="G949" s="788"/>
      <c r="H949" s="788"/>
      <c r="I949" s="789"/>
      <c r="J949" s="389">
        <v>55</v>
      </c>
      <c r="K949" s="770"/>
      <c r="L949" s="764"/>
      <c r="M949" s="750" t="s">
        <v>1131</v>
      </c>
      <c r="N949" s="750"/>
      <c r="O949" s="750"/>
      <c r="P949" s="304">
        <v>100</v>
      </c>
    </row>
    <row r="950" spans="1:20" ht="15.75" x14ac:dyDescent="0.25">
      <c r="A950" s="762"/>
      <c r="B950" s="763"/>
      <c r="C950" s="763"/>
      <c r="D950" s="763"/>
      <c r="E950" s="764"/>
      <c r="F950" s="390" t="s">
        <v>1132</v>
      </c>
      <c r="G950" s="391"/>
      <c r="H950" s="391"/>
      <c r="I950" s="391"/>
      <c r="J950" s="305">
        <v>90</v>
      </c>
      <c r="K950" s="770"/>
      <c r="L950" s="764"/>
      <c r="M950" s="750" t="s">
        <v>1133</v>
      </c>
      <c r="N950" s="750"/>
      <c r="O950" s="750"/>
      <c r="P950" s="304">
        <v>100</v>
      </c>
    </row>
    <row r="951" spans="1:20" x14ac:dyDescent="0.25">
      <c r="A951" s="762"/>
      <c r="B951" s="763"/>
      <c r="C951" s="763"/>
      <c r="D951" s="763"/>
      <c r="E951" s="764"/>
      <c r="F951" s="782" t="s">
        <v>1134</v>
      </c>
      <c r="G951" s="783"/>
      <c r="H951" s="783"/>
      <c r="I951" s="784"/>
      <c r="J951" s="305">
        <v>40</v>
      </c>
      <c r="K951" s="770"/>
      <c r="L951" s="764"/>
      <c r="M951" s="751" t="s">
        <v>1135</v>
      </c>
      <c r="N951" s="785"/>
      <c r="O951" s="786"/>
      <c r="P951" s="304">
        <v>65</v>
      </c>
    </row>
    <row r="952" spans="1:20" x14ac:dyDescent="0.25">
      <c r="A952" s="762"/>
      <c r="B952" s="763"/>
      <c r="C952" s="763"/>
      <c r="D952" s="763"/>
      <c r="E952" s="764"/>
      <c r="F952" s="745"/>
      <c r="G952" s="745"/>
      <c r="H952" s="745"/>
      <c r="I952" s="745"/>
      <c r="J952" s="314"/>
      <c r="K952" s="770"/>
      <c r="L952" s="764"/>
      <c r="M952" s="745"/>
      <c r="N952" s="745"/>
      <c r="O952" s="745"/>
      <c r="P952" s="22"/>
    </row>
    <row r="953" spans="1:20" x14ac:dyDescent="0.25">
      <c r="A953" s="762"/>
      <c r="B953" s="763"/>
      <c r="C953" s="763"/>
      <c r="D953" s="763"/>
      <c r="E953" s="764"/>
      <c r="F953" s="745"/>
      <c r="G953" s="745"/>
      <c r="H953" s="745"/>
      <c r="I953" s="745"/>
      <c r="J953" s="314"/>
      <c r="K953" s="770"/>
      <c r="L953" s="764"/>
      <c r="M953" s="745"/>
      <c r="N953" s="745"/>
      <c r="O953" s="745"/>
      <c r="P953" s="22"/>
    </row>
    <row r="954" spans="1:20" x14ac:dyDescent="0.25">
      <c r="A954" s="762"/>
      <c r="B954" s="763"/>
      <c r="C954" s="763"/>
      <c r="D954" s="763"/>
      <c r="E954" s="764"/>
      <c r="F954" s="745"/>
      <c r="G954" s="745"/>
      <c r="H954" s="745"/>
      <c r="I954" s="745"/>
      <c r="J954" s="314"/>
      <c r="K954" s="770"/>
      <c r="L954" s="764"/>
      <c r="M954" s="745"/>
      <c r="N954" s="745"/>
      <c r="O954" s="745"/>
      <c r="P954" s="22"/>
    </row>
    <row r="955" spans="1:20" x14ac:dyDescent="0.25">
      <c r="A955" s="765"/>
      <c r="B955" s="766"/>
      <c r="C955" s="766"/>
      <c r="D955" s="766"/>
      <c r="E955" s="767"/>
      <c r="F955" s="745"/>
      <c r="G955" s="745"/>
      <c r="H955" s="745"/>
      <c r="I955" s="745"/>
      <c r="J955" s="314"/>
      <c r="K955" s="771"/>
      <c r="L955" s="767"/>
      <c r="M955" s="745"/>
      <c r="N955" s="745"/>
      <c r="O955" s="745"/>
      <c r="P955" s="22"/>
    </row>
    <row r="956" spans="1:20" ht="15.75" x14ac:dyDescent="0.25">
      <c r="A956" s="23"/>
      <c r="B956" s="24"/>
      <c r="C956" s="18"/>
      <c r="D956" s="18"/>
      <c r="E956" s="18"/>
      <c r="F956" s="18"/>
      <c r="G956" s="18"/>
      <c r="H956" s="18"/>
      <c r="I956" s="18"/>
      <c r="J956" s="18"/>
      <c r="K956" s="18"/>
      <c r="L956" s="18"/>
      <c r="M956" s="18"/>
      <c r="N956" s="18"/>
      <c r="O956" s="18"/>
    </row>
    <row r="957" spans="1:20" ht="47.25" x14ac:dyDescent="0.25">
      <c r="A957" s="25" t="s">
        <v>32</v>
      </c>
      <c r="B957" s="308" t="s">
        <v>33</v>
      </c>
      <c r="C957" s="308" t="s">
        <v>34</v>
      </c>
      <c r="D957" s="308" t="s">
        <v>35</v>
      </c>
      <c r="E957" s="308" t="s">
        <v>36</v>
      </c>
      <c r="F957" s="308" t="s">
        <v>37</v>
      </c>
      <c r="G957" s="746" t="s">
        <v>38</v>
      </c>
      <c r="H957" s="746"/>
      <c r="I957" s="733" t="s">
        <v>39</v>
      </c>
      <c r="J957" s="741"/>
      <c r="K957" s="308" t="s">
        <v>40</v>
      </c>
      <c r="L957" s="746" t="s">
        <v>41</v>
      </c>
      <c r="M957" s="746"/>
      <c r="N957" s="747" t="s">
        <v>42</v>
      </c>
      <c r="O957" s="748"/>
      <c r="P957" s="749"/>
    </row>
    <row r="958" spans="1:20" ht="30" x14ac:dyDescent="0.25">
      <c r="A958" s="49" t="s">
        <v>219</v>
      </c>
      <c r="B958" s="392">
        <v>1</v>
      </c>
      <c r="C958" s="393" t="s">
        <v>1127</v>
      </c>
      <c r="D958" s="28" t="s">
        <v>104</v>
      </c>
      <c r="E958" s="316" t="s">
        <v>47</v>
      </c>
      <c r="F958" s="28" t="s">
        <v>423</v>
      </c>
      <c r="G958" s="736" t="s">
        <v>1136</v>
      </c>
      <c r="H958" s="736"/>
      <c r="I958" s="780" t="s">
        <v>1127</v>
      </c>
      <c r="J958" s="781"/>
      <c r="K958" s="394">
        <v>1</v>
      </c>
      <c r="L958" s="738" t="s">
        <v>450</v>
      </c>
      <c r="M958" s="738"/>
      <c r="N958" s="739" t="s">
        <v>1137</v>
      </c>
      <c r="O958" s="739"/>
      <c r="P958" s="739"/>
    </row>
    <row r="959" spans="1:20" ht="35.25" customHeight="1" x14ac:dyDescent="0.25">
      <c r="A959" s="740" t="s">
        <v>51</v>
      </c>
      <c r="B959" s="741"/>
      <c r="C959" s="742" t="s">
        <v>1138</v>
      </c>
      <c r="D959" s="743"/>
      <c r="E959" s="743"/>
      <c r="F959" s="743"/>
      <c r="G959" s="743"/>
      <c r="H959" s="743"/>
      <c r="I959" s="743"/>
      <c r="J959" s="743"/>
      <c r="K959" s="743"/>
      <c r="L959" s="743"/>
      <c r="M959" s="743"/>
      <c r="N959" s="743"/>
      <c r="O959" s="743"/>
      <c r="P959" s="744"/>
    </row>
    <row r="960" spans="1:20" ht="15.75" x14ac:dyDescent="0.25">
      <c r="A960" s="718" t="s">
        <v>53</v>
      </c>
      <c r="B960" s="719"/>
      <c r="C960" s="719"/>
      <c r="D960" s="719"/>
      <c r="E960" s="719"/>
      <c r="F960" s="719"/>
      <c r="G960" s="720"/>
      <c r="H960" s="721" t="s">
        <v>54</v>
      </c>
      <c r="I960" s="719"/>
      <c r="J960" s="719"/>
      <c r="K960" s="719"/>
      <c r="L960" s="719"/>
      <c r="M960" s="719"/>
      <c r="N960" s="719"/>
      <c r="O960" s="719"/>
      <c r="P960" s="722"/>
    </row>
    <row r="961" spans="1:16" x14ac:dyDescent="0.25">
      <c r="A961" s="723" t="s">
        <v>1139</v>
      </c>
      <c r="B961" s="724"/>
      <c r="C961" s="724"/>
      <c r="D961" s="724"/>
      <c r="E961" s="724"/>
      <c r="F961" s="724"/>
      <c r="G961" s="724"/>
      <c r="H961" s="727" t="s">
        <v>1140</v>
      </c>
      <c r="I961" s="728"/>
      <c r="J961" s="728"/>
      <c r="K961" s="728"/>
      <c r="L961" s="728"/>
      <c r="M961" s="728"/>
      <c r="N961" s="728"/>
      <c r="O961" s="728"/>
      <c r="P961" s="729"/>
    </row>
    <row r="962" spans="1:16" x14ac:dyDescent="0.25">
      <c r="A962" s="725"/>
      <c r="B962" s="726"/>
      <c r="C962" s="726"/>
      <c r="D962" s="726"/>
      <c r="E962" s="726"/>
      <c r="F962" s="726"/>
      <c r="G962" s="726"/>
      <c r="H962" s="730"/>
      <c r="I962" s="731"/>
      <c r="J962" s="731"/>
      <c r="K962" s="731"/>
      <c r="L962" s="731"/>
      <c r="M962" s="731"/>
      <c r="N962" s="731"/>
      <c r="O962" s="731"/>
      <c r="P962" s="732"/>
    </row>
    <row r="963" spans="1:16" ht="15.75" x14ac:dyDescent="0.25">
      <c r="A963" s="23"/>
      <c r="B963" s="24"/>
      <c r="C963" s="24"/>
      <c r="D963" s="24"/>
      <c r="E963" s="24"/>
      <c r="F963" s="24"/>
      <c r="G963" s="24"/>
      <c r="H963" s="24"/>
      <c r="I963" s="24"/>
      <c r="J963" s="24"/>
      <c r="K963" s="24"/>
      <c r="L963" s="24"/>
      <c r="M963" s="24"/>
      <c r="N963" s="24"/>
      <c r="O963" s="24"/>
      <c r="P963" s="31"/>
    </row>
    <row r="964" spans="1:16" ht="15.75" x14ac:dyDescent="0.25">
      <c r="A964" s="32"/>
      <c r="B964" s="24"/>
      <c r="C964" s="19"/>
      <c r="D964" s="733" t="s">
        <v>57</v>
      </c>
      <c r="E964" s="734"/>
      <c r="F964" s="734"/>
      <c r="G964" s="734"/>
      <c r="H964" s="734"/>
      <c r="I964" s="734"/>
      <c r="J964" s="734"/>
      <c r="K964" s="734"/>
      <c r="L964" s="734"/>
      <c r="M964" s="734"/>
      <c r="N964" s="734"/>
      <c r="O964" s="734"/>
      <c r="P964" s="735"/>
    </row>
    <row r="965" spans="1:16" ht="15.75" x14ac:dyDescent="0.25">
      <c r="A965" s="23"/>
      <c r="B965" s="24"/>
      <c r="C965" s="24"/>
      <c r="D965" s="308" t="s">
        <v>58</v>
      </c>
      <c r="E965" s="308" t="s">
        <v>59</v>
      </c>
      <c r="F965" s="308" t="s">
        <v>60</v>
      </c>
      <c r="G965" s="308" t="s">
        <v>61</v>
      </c>
      <c r="H965" s="308" t="s">
        <v>62</v>
      </c>
      <c r="I965" s="308" t="s">
        <v>63</v>
      </c>
      <c r="J965" s="308" t="s">
        <v>64</v>
      </c>
      <c r="K965" s="308" t="s">
        <v>65</v>
      </c>
      <c r="L965" s="308" t="s">
        <v>66</v>
      </c>
      <c r="M965" s="308" t="s">
        <v>67</v>
      </c>
      <c r="N965" s="308" t="s">
        <v>68</v>
      </c>
      <c r="O965" s="733" t="s">
        <v>69</v>
      </c>
      <c r="P965" s="735"/>
    </row>
    <row r="966" spans="1:16" ht="15.75" x14ac:dyDescent="0.25">
      <c r="A966" s="709" t="s">
        <v>70</v>
      </c>
      <c r="B966" s="710"/>
      <c r="C966" s="711"/>
      <c r="D966" s="33"/>
      <c r="E966" s="33"/>
      <c r="F966" s="33"/>
      <c r="G966" s="33"/>
      <c r="H966" s="33"/>
      <c r="I966" s="33"/>
      <c r="J966" s="33"/>
      <c r="K966" s="33"/>
      <c r="L966" s="33"/>
      <c r="M966" s="33"/>
      <c r="N966" s="33"/>
      <c r="O966" s="712">
        <v>1</v>
      </c>
      <c r="P966" s="713"/>
    </row>
    <row r="967" spans="1:16" ht="15.75" x14ac:dyDescent="0.25">
      <c r="A967" s="709" t="s">
        <v>71</v>
      </c>
      <c r="B967" s="710"/>
      <c r="C967" s="711"/>
      <c r="D967" s="34"/>
      <c r="E967" s="34"/>
      <c r="F967" s="34"/>
      <c r="G967" s="34"/>
      <c r="H967" s="34"/>
      <c r="I967" s="34"/>
      <c r="J967" s="34"/>
      <c r="K967" s="34"/>
      <c r="L967" s="34"/>
      <c r="M967" s="34"/>
      <c r="N967" s="34"/>
      <c r="O967" s="714"/>
      <c r="P967" s="715"/>
    </row>
    <row r="968" spans="1:16" ht="15.75" x14ac:dyDescent="0.25">
      <c r="A968" s="23"/>
      <c r="B968" s="24"/>
      <c r="C968" s="24"/>
      <c r="D968" s="24"/>
      <c r="E968" s="24"/>
      <c r="F968" s="24"/>
      <c r="G968" s="24"/>
      <c r="H968" s="24"/>
      <c r="I968" s="24"/>
      <c r="J968" s="24"/>
      <c r="K968" s="24"/>
      <c r="L968" s="24"/>
      <c r="M968" s="24"/>
      <c r="N968" s="24"/>
      <c r="O968" s="24"/>
      <c r="P968" s="31"/>
    </row>
    <row r="969" spans="1:16" ht="15.75" x14ac:dyDescent="0.25">
      <c r="A969" s="35" t="s">
        <v>72</v>
      </c>
      <c r="B969" s="35" t="s">
        <v>33</v>
      </c>
      <c r="C969" s="36"/>
      <c r="D969" s="37" t="s">
        <v>58</v>
      </c>
      <c r="E969" s="37" t="s">
        <v>59</v>
      </c>
      <c r="F969" s="37" t="s">
        <v>60</v>
      </c>
      <c r="G969" s="37" t="s">
        <v>61</v>
      </c>
      <c r="H969" s="37" t="s">
        <v>62</v>
      </c>
      <c r="I969" s="37" t="s">
        <v>63</v>
      </c>
      <c r="J969" s="37" t="s">
        <v>64</v>
      </c>
      <c r="K969" s="37" t="s">
        <v>65</v>
      </c>
      <c r="L969" s="37" t="s">
        <v>66</v>
      </c>
      <c r="M969" s="37" t="s">
        <v>67</v>
      </c>
      <c r="N969" s="37" t="s">
        <v>68</v>
      </c>
      <c r="O969" s="716" t="s">
        <v>69</v>
      </c>
      <c r="P969" s="717"/>
    </row>
    <row r="970" spans="1:16" ht="15.75" x14ac:dyDescent="0.25">
      <c r="A970" s="691" t="s">
        <v>1141</v>
      </c>
      <c r="B970" s="775">
        <v>10</v>
      </c>
      <c r="C970" s="38" t="s">
        <v>70</v>
      </c>
      <c r="D970" s="38">
        <v>10</v>
      </c>
      <c r="E970" s="38">
        <v>30</v>
      </c>
      <c r="F970" s="38">
        <v>50</v>
      </c>
      <c r="G970" s="38">
        <v>70</v>
      </c>
      <c r="H970" s="38">
        <v>80</v>
      </c>
      <c r="I970" s="38">
        <v>90</v>
      </c>
      <c r="J970" s="38">
        <v>100</v>
      </c>
      <c r="K970" s="38"/>
      <c r="L970" s="38"/>
      <c r="M970" s="38"/>
      <c r="N970" s="38"/>
      <c r="O970" s="380"/>
      <c r="P970" s="381"/>
    </row>
    <row r="971" spans="1:16" ht="15.75" x14ac:dyDescent="0.25">
      <c r="A971" s="777"/>
      <c r="B971" s="776"/>
      <c r="C971" s="40" t="s">
        <v>71</v>
      </c>
      <c r="D971" s="40"/>
      <c r="E971" s="40"/>
      <c r="F971" s="41"/>
      <c r="G971" s="41"/>
      <c r="H971" s="41"/>
      <c r="I971" s="41"/>
      <c r="J971" s="41"/>
      <c r="K971" s="41"/>
      <c r="L971" s="41"/>
      <c r="M971" s="41"/>
      <c r="N971" s="40"/>
      <c r="O971" s="378"/>
      <c r="P971" s="379"/>
    </row>
    <row r="972" spans="1:16" ht="15.75" x14ac:dyDescent="0.25">
      <c r="A972" s="778" t="s">
        <v>1142</v>
      </c>
      <c r="B972" s="775">
        <v>10</v>
      </c>
      <c r="C972" s="38" t="s">
        <v>70</v>
      </c>
      <c r="D972" s="38">
        <v>10</v>
      </c>
      <c r="E972" s="38">
        <v>20</v>
      </c>
      <c r="F972" s="38"/>
      <c r="G972" s="38">
        <v>25</v>
      </c>
      <c r="H972" s="38">
        <v>40</v>
      </c>
      <c r="I972" s="38">
        <v>50</v>
      </c>
      <c r="J972" s="38">
        <v>60</v>
      </c>
      <c r="K972" s="38">
        <v>70</v>
      </c>
      <c r="L972" s="38">
        <v>80</v>
      </c>
      <c r="M972" s="38">
        <v>100</v>
      </c>
      <c r="N972" s="38"/>
      <c r="O972" s="380"/>
      <c r="P972" s="381"/>
    </row>
    <row r="973" spans="1:16" ht="15.75" x14ac:dyDescent="0.25">
      <c r="A973" s="779"/>
      <c r="B973" s="776"/>
      <c r="C973" s="40" t="s">
        <v>71</v>
      </c>
      <c r="D973" s="40"/>
      <c r="E973" s="40"/>
      <c r="F973" s="41"/>
      <c r="G973" s="41"/>
      <c r="H973" s="41"/>
      <c r="I973" s="41"/>
      <c r="J973" s="41"/>
      <c r="K973" s="41"/>
      <c r="L973" s="41"/>
      <c r="M973" s="41"/>
      <c r="N973" s="40"/>
      <c r="O973" s="378"/>
      <c r="P973" s="379"/>
    </row>
    <row r="974" spans="1:16" ht="15.75" x14ac:dyDescent="0.25">
      <c r="A974" s="691" t="s">
        <v>1143</v>
      </c>
      <c r="B974" s="775">
        <v>20</v>
      </c>
      <c r="C974" s="38" t="s">
        <v>70</v>
      </c>
      <c r="D974" s="38"/>
      <c r="E974" s="38">
        <v>10</v>
      </c>
      <c r="F974" s="38">
        <v>35</v>
      </c>
      <c r="G974" s="38"/>
      <c r="H974" s="38">
        <v>60</v>
      </c>
      <c r="I974" s="38"/>
      <c r="J974" s="38">
        <v>85</v>
      </c>
      <c r="K974" s="38"/>
      <c r="L974" s="38">
        <v>100</v>
      </c>
      <c r="M974" s="38"/>
      <c r="N974" s="38"/>
      <c r="O974" s="380"/>
      <c r="P974" s="381"/>
    </row>
    <row r="975" spans="1:16" ht="15.75" x14ac:dyDescent="0.25">
      <c r="A975" s="692"/>
      <c r="B975" s="776"/>
      <c r="C975" s="40" t="s">
        <v>71</v>
      </c>
      <c r="D975" s="40"/>
      <c r="E975" s="40"/>
      <c r="F975" s="41"/>
      <c r="G975" s="41"/>
      <c r="H975" s="41"/>
      <c r="I975" s="41"/>
      <c r="J975" s="41"/>
      <c r="K975" s="41"/>
      <c r="L975" s="41"/>
      <c r="M975" s="41"/>
      <c r="N975" s="40"/>
      <c r="O975" s="378"/>
      <c r="P975" s="379"/>
    </row>
    <row r="976" spans="1:16" ht="15.75" x14ac:dyDescent="0.25">
      <c r="A976" s="691" t="s">
        <v>1144</v>
      </c>
      <c r="B976" s="775">
        <v>20</v>
      </c>
      <c r="C976" s="38" t="s">
        <v>70</v>
      </c>
      <c r="D976" s="38"/>
      <c r="E976" s="38">
        <v>5</v>
      </c>
      <c r="F976" s="38"/>
      <c r="G976" s="38">
        <v>20</v>
      </c>
      <c r="H976" s="38"/>
      <c r="I976" s="38">
        <v>35</v>
      </c>
      <c r="J976" s="38"/>
      <c r="K976" s="38">
        <v>50</v>
      </c>
      <c r="L976" s="38"/>
      <c r="M976" s="38">
        <v>70</v>
      </c>
      <c r="N976" s="38">
        <v>100</v>
      </c>
      <c r="O976" s="380"/>
      <c r="P976" s="381"/>
    </row>
    <row r="977" spans="1:16" ht="15.75" x14ac:dyDescent="0.25">
      <c r="A977" s="692"/>
      <c r="B977" s="776"/>
      <c r="C977" s="40" t="s">
        <v>71</v>
      </c>
      <c r="D977" s="40"/>
      <c r="E977" s="40"/>
      <c r="F977" s="41"/>
      <c r="G977" s="41"/>
      <c r="H977" s="41"/>
      <c r="I977" s="41"/>
      <c r="J977" s="41"/>
      <c r="K977" s="41"/>
      <c r="L977" s="41"/>
      <c r="M977" s="41"/>
      <c r="N977" s="40"/>
      <c r="O977" s="378"/>
      <c r="P977" s="379"/>
    </row>
    <row r="978" spans="1:16" ht="15.75" x14ac:dyDescent="0.25">
      <c r="A978" s="691" t="s">
        <v>1145</v>
      </c>
      <c r="B978" s="775">
        <v>20</v>
      </c>
      <c r="C978" s="38" t="s">
        <v>70</v>
      </c>
      <c r="D978" s="38"/>
      <c r="E978" s="38">
        <v>5</v>
      </c>
      <c r="F978" s="38">
        <v>15</v>
      </c>
      <c r="G978" s="38">
        <v>20</v>
      </c>
      <c r="H978" s="38"/>
      <c r="I978" s="38"/>
      <c r="J978" s="38">
        <v>40</v>
      </c>
      <c r="K978" s="38">
        <v>50</v>
      </c>
      <c r="L978" s="38"/>
      <c r="M978" s="38">
        <v>70</v>
      </c>
      <c r="N978" s="38">
        <v>80</v>
      </c>
      <c r="O978" s="380">
        <v>100</v>
      </c>
      <c r="P978" s="381"/>
    </row>
    <row r="979" spans="1:16" ht="15.75" x14ac:dyDescent="0.25">
      <c r="A979" s="692"/>
      <c r="B979" s="776"/>
      <c r="C979" s="40" t="s">
        <v>71</v>
      </c>
      <c r="D979" s="40"/>
      <c r="E979" s="40"/>
      <c r="F979" s="41"/>
      <c r="G979" s="41"/>
      <c r="H979" s="41"/>
      <c r="I979" s="41"/>
      <c r="J979" s="41"/>
      <c r="K979" s="41"/>
      <c r="L979" s="41"/>
      <c r="M979" s="41"/>
      <c r="N979" s="40"/>
      <c r="O979" s="378"/>
      <c r="P979" s="379"/>
    </row>
    <row r="980" spans="1:16" ht="15.75" x14ac:dyDescent="0.25">
      <c r="A980" s="691" t="s">
        <v>1146</v>
      </c>
      <c r="B980" s="775">
        <v>5</v>
      </c>
      <c r="C980" s="38" t="s">
        <v>70</v>
      </c>
      <c r="D980" s="38"/>
      <c r="E980" s="38"/>
      <c r="F980" s="38"/>
      <c r="G980" s="38"/>
      <c r="H980" s="38"/>
      <c r="I980" s="38"/>
      <c r="J980" s="38"/>
      <c r="K980" s="38"/>
      <c r="L980" s="38"/>
      <c r="M980" s="38">
        <v>25</v>
      </c>
      <c r="N980" s="38">
        <v>50</v>
      </c>
      <c r="O980" s="380">
        <v>100</v>
      </c>
      <c r="P980" s="381"/>
    </row>
    <row r="981" spans="1:16" ht="15.75" x14ac:dyDescent="0.25">
      <c r="A981" s="692"/>
      <c r="B981" s="776"/>
      <c r="C981" s="40" t="s">
        <v>71</v>
      </c>
      <c r="D981" s="40"/>
      <c r="E981" s="40"/>
      <c r="F981" s="41"/>
      <c r="G981" s="41"/>
      <c r="H981" s="41"/>
      <c r="I981" s="41"/>
      <c r="J981" s="41"/>
      <c r="K981" s="41"/>
      <c r="L981" s="41"/>
      <c r="M981" s="41"/>
      <c r="N981" s="40"/>
      <c r="O981" s="378"/>
      <c r="P981" s="379"/>
    </row>
    <row r="982" spans="1:16" ht="15.75" x14ac:dyDescent="0.25">
      <c r="A982" s="695" t="s">
        <v>1014</v>
      </c>
      <c r="B982" s="775">
        <v>10</v>
      </c>
      <c r="C982" s="38" t="s">
        <v>70</v>
      </c>
      <c r="D982" s="38"/>
      <c r="E982" s="38"/>
      <c r="F982" s="38"/>
      <c r="G982" s="38"/>
      <c r="H982" s="38"/>
      <c r="I982" s="38"/>
      <c r="J982" s="38">
        <v>5</v>
      </c>
      <c r="K982" s="38">
        <v>10</v>
      </c>
      <c r="L982" s="38">
        <v>20</v>
      </c>
      <c r="M982" s="38">
        <v>30</v>
      </c>
      <c r="N982" s="38">
        <v>50</v>
      </c>
      <c r="O982" s="380">
        <v>100</v>
      </c>
      <c r="P982" s="381"/>
    </row>
    <row r="983" spans="1:16" ht="15.75" x14ac:dyDescent="0.25">
      <c r="A983" s="696"/>
      <c r="B983" s="776"/>
      <c r="C983" s="40" t="s">
        <v>71</v>
      </c>
      <c r="D983" s="40"/>
      <c r="E983" s="40"/>
      <c r="F983" s="41"/>
      <c r="G983" s="41"/>
      <c r="H983" s="41"/>
      <c r="I983" s="41"/>
      <c r="J983" s="41"/>
      <c r="K983" s="41"/>
      <c r="L983" s="41"/>
      <c r="M983" s="41"/>
      <c r="N983" s="40"/>
      <c r="O983" s="378"/>
      <c r="P983" s="379"/>
    </row>
    <row r="984" spans="1:16" ht="15.75" x14ac:dyDescent="0.25">
      <c r="A984" s="695" t="s">
        <v>1147</v>
      </c>
      <c r="B984" s="775">
        <v>5</v>
      </c>
      <c r="C984" s="38" t="s">
        <v>70</v>
      </c>
      <c r="D984" s="38">
        <v>10</v>
      </c>
      <c r="E984" s="38">
        <v>20</v>
      </c>
      <c r="F984" s="38">
        <v>30</v>
      </c>
      <c r="G984" s="38">
        <v>50</v>
      </c>
      <c r="H984" s="38">
        <v>70</v>
      </c>
      <c r="I984" s="38">
        <v>80</v>
      </c>
      <c r="J984" s="38"/>
      <c r="K984" s="38"/>
      <c r="L984" s="38"/>
      <c r="M984" s="38">
        <v>90</v>
      </c>
      <c r="N984" s="38">
        <v>100</v>
      </c>
      <c r="O984" s="380"/>
      <c r="P984" s="381"/>
    </row>
    <row r="985" spans="1:16" ht="15.75" x14ac:dyDescent="0.25">
      <c r="A985" s="696"/>
      <c r="B985" s="776"/>
      <c r="C985" s="40" t="s">
        <v>71</v>
      </c>
      <c r="D985" s="40"/>
      <c r="E985" s="40"/>
      <c r="F985" s="41"/>
      <c r="G985" s="41"/>
      <c r="H985" s="41"/>
      <c r="I985" s="41"/>
      <c r="J985" s="41"/>
      <c r="K985" s="41"/>
      <c r="L985" s="41"/>
      <c r="M985" s="41"/>
      <c r="N985" s="40"/>
      <c r="O985" s="378"/>
      <c r="P985" s="379"/>
    </row>
    <row r="986" spans="1:16" ht="15.75" thickBot="1" x14ac:dyDescent="0.3">
      <c r="A986" s="44"/>
      <c r="B986" s="21"/>
      <c r="C986" s="21"/>
      <c r="D986" s="21"/>
      <c r="E986" s="21"/>
      <c r="F986" s="21"/>
      <c r="G986" s="21"/>
      <c r="H986" s="21"/>
      <c r="I986" s="21"/>
      <c r="J986" s="21"/>
      <c r="K986" s="21"/>
      <c r="L986" s="21"/>
      <c r="M986" s="21"/>
      <c r="N986" s="21"/>
      <c r="O986" s="21"/>
      <c r="P986" s="45"/>
    </row>
    <row r="987" spans="1:16" ht="15.75" x14ac:dyDescent="0.25">
      <c r="A987" s="688" t="s">
        <v>82</v>
      </c>
      <c r="B987" s="689"/>
      <c r="C987" s="689"/>
      <c r="D987" s="689"/>
      <c r="E987" s="689"/>
      <c r="F987" s="689"/>
      <c r="G987" s="689"/>
      <c r="H987" s="689"/>
      <c r="I987" s="689"/>
      <c r="J987" s="689"/>
      <c r="K987" s="689"/>
      <c r="L987" s="689"/>
      <c r="M987" s="689"/>
      <c r="N987" s="689"/>
      <c r="O987" s="689"/>
      <c r="P987" s="690"/>
    </row>
    <row r="988" spans="1:16" ht="15.75" x14ac:dyDescent="0.25">
      <c r="A988" s="46" t="s">
        <v>83</v>
      </c>
      <c r="B988" s="682"/>
      <c r="C988" s="683"/>
      <c r="D988" s="683"/>
      <c r="E988" s="683"/>
      <c r="F988" s="683"/>
      <c r="G988" s="683"/>
      <c r="H988" s="683"/>
      <c r="I988" s="683"/>
      <c r="J988" s="683"/>
      <c r="K988" s="683"/>
      <c r="L988" s="683"/>
      <c r="M988" s="683"/>
      <c r="N988" s="683"/>
      <c r="O988" s="683"/>
      <c r="P988" s="684"/>
    </row>
    <row r="989" spans="1:16" ht="15.75" x14ac:dyDescent="0.25">
      <c r="A989" s="46" t="s">
        <v>84</v>
      </c>
      <c r="B989" s="682"/>
      <c r="C989" s="683"/>
      <c r="D989" s="683"/>
      <c r="E989" s="683"/>
      <c r="F989" s="683"/>
      <c r="G989" s="683"/>
      <c r="H989" s="683"/>
      <c r="I989" s="683"/>
      <c r="J989" s="683"/>
      <c r="K989" s="683"/>
      <c r="L989" s="683"/>
      <c r="M989" s="683"/>
      <c r="N989" s="683"/>
      <c r="O989" s="683"/>
      <c r="P989" s="684"/>
    </row>
    <row r="990" spans="1:16" ht="15.75" x14ac:dyDescent="0.25">
      <c r="A990" s="46" t="s">
        <v>85</v>
      </c>
      <c r="B990" s="682"/>
      <c r="C990" s="683"/>
      <c r="D990" s="683"/>
      <c r="E990" s="683"/>
      <c r="F990" s="683"/>
      <c r="G990" s="683"/>
      <c r="H990" s="683"/>
      <c r="I990" s="683"/>
      <c r="J990" s="683"/>
      <c r="K990" s="683"/>
      <c r="L990" s="683"/>
      <c r="M990" s="683"/>
      <c r="N990" s="683"/>
      <c r="O990" s="683"/>
      <c r="P990" s="684"/>
    </row>
    <row r="991" spans="1:16" ht="15.75" x14ac:dyDescent="0.25">
      <c r="A991" s="46" t="s">
        <v>86</v>
      </c>
      <c r="B991" s="682"/>
      <c r="C991" s="683"/>
      <c r="D991" s="683"/>
      <c r="E991" s="683"/>
      <c r="F991" s="683"/>
      <c r="G991" s="683"/>
      <c r="H991" s="683"/>
      <c r="I991" s="683"/>
      <c r="J991" s="683"/>
      <c r="K991" s="683"/>
      <c r="L991" s="683"/>
      <c r="M991" s="683"/>
      <c r="N991" s="683"/>
      <c r="O991" s="683"/>
      <c r="P991" s="684"/>
    </row>
    <row r="992" spans="1:16" ht="15.75" x14ac:dyDescent="0.25">
      <c r="A992" s="46" t="s">
        <v>87</v>
      </c>
      <c r="B992" s="682"/>
      <c r="C992" s="683"/>
      <c r="D992" s="683"/>
      <c r="E992" s="683"/>
      <c r="F992" s="683"/>
      <c r="G992" s="683"/>
      <c r="H992" s="683"/>
      <c r="I992" s="683"/>
      <c r="J992" s="683"/>
      <c r="K992" s="683"/>
      <c r="L992" s="683"/>
      <c r="M992" s="683"/>
      <c r="N992" s="683"/>
      <c r="O992" s="683"/>
      <c r="P992" s="684"/>
    </row>
    <row r="993" spans="1:16" ht="15.75" x14ac:dyDescent="0.25">
      <c r="A993" s="46" t="s">
        <v>88</v>
      </c>
      <c r="B993" s="682"/>
      <c r="C993" s="683"/>
      <c r="D993" s="683"/>
      <c r="E993" s="683"/>
      <c r="F993" s="683"/>
      <c r="G993" s="683"/>
      <c r="H993" s="683"/>
      <c r="I993" s="683"/>
      <c r="J993" s="683"/>
      <c r="K993" s="683"/>
      <c r="L993" s="683"/>
      <c r="M993" s="683"/>
      <c r="N993" s="683"/>
      <c r="O993" s="683"/>
      <c r="P993" s="684"/>
    </row>
    <row r="994" spans="1:16" ht="15.75" x14ac:dyDescent="0.25">
      <c r="A994" s="46" t="s">
        <v>89</v>
      </c>
      <c r="B994" s="682"/>
      <c r="C994" s="683"/>
      <c r="D994" s="683"/>
      <c r="E994" s="683"/>
      <c r="F994" s="683"/>
      <c r="G994" s="683"/>
      <c r="H994" s="683"/>
      <c r="I994" s="683"/>
      <c r="J994" s="683"/>
      <c r="K994" s="683"/>
      <c r="L994" s="683"/>
      <c r="M994" s="683"/>
      <c r="N994" s="683"/>
      <c r="O994" s="683"/>
      <c r="P994" s="684"/>
    </row>
    <row r="995" spans="1:16" ht="15.75" x14ac:dyDescent="0.25">
      <c r="A995" s="46" t="s">
        <v>90</v>
      </c>
      <c r="B995" s="682"/>
      <c r="C995" s="683"/>
      <c r="D995" s="683"/>
      <c r="E995" s="683"/>
      <c r="F995" s="683"/>
      <c r="G995" s="683"/>
      <c r="H995" s="683"/>
      <c r="I995" s="683"/>
      <c r="J995" s="683"/>
      <c r="K995" s="683"/>
      <c r="L995" s="683"/>
      <c r="M995" s="683"/>
      <c r="N995" s="683"/>
      <c r="O995" s="683"/>
      <c r="P995" s="684"/>
    </row>
    <row r="996" spans="1:16" ht="15.75" x14ac:dyDescent="0.25">
      <c r="A996" s="46" t="s">
        <v>91</v>
      </c>
      <c r="B996" s="682"/>
      <c r="C996" s="683"/>
      <c r="D996" s="683"/>
      <c r="E996" s="683"/>
      <c r="F996" s="683"/>
      <c r="G996" s="683"/>
      <c r="H996" s="683"/>
      <c r="I996" s="683"/>
      <c r="J996" s="683"/>
      <c r="K996" s="683"/>
      <c r="L996" s="683"/>
      <c r="M996" s="683"/>
      <c r="N996" s="683"/>
      <c r="O996" s="683"/>
      <c r="P996" s="684"/>
    </row>
    <row r="997" spans="1:16" ht="16.5" thickBot="1" x14ac:dyDescent="0.3">
      <c r="A997" s="47" t="s">
        <v>92</v>
      </c>
      <c r="B997" s="685"/>
      <c r="C997" s="686"/>
      <c r="D997" s="686"/>
      <c r="E997" s="686"/>
      <c r="F997" s="686"/>
      <c r="G997" s="686"/>
      <c r="H997" s="686"/>
      <c r="I997" s="686"/>
      <c r="J997" s="686"/>
      <c r="K997" s="686"/>
      <c r="L997" s="686"/>
      <c r="M997" s="686"/>
      <c r="N997" s="686"/>
      <c r="O997" s="686"/>
      <c r="P997" s="687"/>
    </row>
    <row r="1000" spans="1:16" ht="15.75" x14ac:dyDescent="0.25">
      <c r="A1000" s="11" t="s">
        <v>1148</v>
      </c>
      <c r="B1000" s="758" t="s">
        <v>1149</v>
      </c>
      <c r="C1000" s="773"/>
      <c r="D1000" s="773"/>
      <c r="E1000" s="773"/>
      <c r="F1000" s="773"/>
      <c r="G1000" s="773"/>
      <c r="H1000" s="773"/>
      <c r="I1000" s="773"/>
      <c r="J1000" s="773"/>
      <c r="K1000" s="773"/>
      <c r="L1000" s="774" t="s">
        <v>14</v>
      </c>
      <c r="M1000" s="774"/>
      <c r="N1000" s="774"/>
      <c r="O1000" s="774"/>
      <c r="P1000" s="12">
        <v>0.35</v>
      </c>
    </row>
    <row r="1002" spans="1:16" ht="15.75" x14ac:dyDescent="0.25">
      <c r="A1002" s="13" t="s">
        <v>15</v>
      </c>
      <c r="B1002" s="755" t="s">
        <v>910</v>
      </c>
      <c r="C1002" s="756"/>
      <c r="D1002" s="756"/>
      <c r="E1002" s="756"/>
      <c r="F1002" s="757"/>
      <c r="G1002" s="14" t="s">
        <v>17</v>
      </c>
      <c r="H1002" s="755">
        <v>82355511.349999994</v>
      </c>
      <c r="I1002" s="756"/>
      <c r="J1002" s="756"/>
      <c r="K1002" s="756"/>
      <c r="L1002" s="756"/>
      <c r="M1002" s="756"/>
      <c r="N1002" s="756"/>
      <c r="O1002" s="756"/>
      <c r="P1002" s="757"/>
    </row>
    <row r="1003" spans="1:16" ht="15.75" x14ac:dyDescent="0.25">
      <c r="A1003" s="13" t="s">
        <v>15</v>
      </c>
      <c r="B1003" s="755"/>
      <c r="C1003" s="756"/>
      <c r="D1003" s="756"/>
      <c r="E1003" s="756"/>
      <c r="F1003" s="757"/>
      <c r="G1003" s="14" t="s">
        <v>17</v>
      </c>
      <c r="H1003" s="755"/>
      <c r="I1003" s="756"/>
      <c r="J1003" s="756"/>
      <c r="K1003" s="756"/>
      <c r="L1003" s="756"/>
      <c r="M1003" s="756"/>
      <c r="N1003" s="756"/>
      <c r="O1003" s="756"/>
      <c r="P1003" s="757"/>
    </row>
    <row r="1004" spans="1:16" ht="15.75" x14ac:dyDescent="0.25">
      <c r="A1004" s="15"/>
      <c r="B1004" s="318"/>
      <c r="C1004" s="318"/>
      <c r="D1004" s="17"/>
      <c r="E1004" s="17"/>
      <c r="F1004" s="17"/>
      <c r="G1004" s="17"/>
      <c r="H1004" s="17"/>
      <c r="I1004" s="17"/>
      <c r="J1004" s="17"/>
      <c r="K1004" s="17"/>
      <c r="L1004" s="18"/>
      <c r="M1004" s="18"/>
      <c r="N1004" s="18"/>
      <c r="O1004" s="18"/>
      <c r="P1004" s="19"/>
    </row>
    <row r="1005" spans="1:16" ht="15.75" x14ac:dyDescent="0.25">
      <c r="A1005" s="11" t="s">
        <v>20</v>
      </c>
      <c r="B1005" s="758" t="s">
        <v>1150</v>
      </c>
      <c r="C1005" s="758"/>
      <c r="D1005" s="758"/>
      <c r="E1005" s="758"/>
      <c r="F1005" s="758"/>
      <c r="G1005" s="758"/>
      <c r="H1005" s="758"/>
      <c r="I1005" s="758"/>
      <c r="J1005" s="758"/>
      <c r="K1005" s="758"/>
      <c r="L1005" s="758"/>
      <c r="M1005" s="758"/>
      <c r="N1005" s="758"/>
      <c r="O1005" s="758"/>
      <c r="P1005" s="758"/>
    </row>
    <row r="1007" spans="1:16" ht="15.75" x14ac:dyDescent="0.25">
      <c r="A1007" s="20" t="s">
        <v>22</v>
      </c>
      <c r="B1007" s="21"/>
      <c r="C1007" s="21"/>
      <c r="D1007" s="21"/>
      <c r="E1007" s="21"/>
      <c r="F1007" s="21"/>
      <c r="G1007" s="21"/>
      <c r="H1007" s="21"/>
      <c r="I1007" s="21"/>
      <c r="J1007" s="21"/>
      <c r="K1007" s="21"/>
      <c r="L1007" s="21"/>
      <c r="M1007" s="21"/>
      <c r="N1007" s="21"/>
      <c r="O1007" s="21"/>
    </row>
    <row r="1008" spans="1:16" ht="15.75" x14ac:dyDescent="0.25">
      <c r="A1008" s="20"/>
      <c r="B1008" s="21"/>
      <c r="C1008" s="21"/>
      <c r="D1008" s="21"/>
      <c r="E1008" s="21"/>
      <c r="F1008" s="21"/>
      <c r="G1008" s="21"/>
      <c r="H1008" s="21"/>
      <c r="I1008" s="21"/>
      <c r="J1008" s="21"/>
      <c r="K1008" s="21"/>
      <c r="L1008" s="21"/>
      <c r="M1008" s="21"/>
      <c r="N1008" s="21"/>
      <c r="O1008" s="21"/>
    </row>
    <row r="1009" spans="1:16" x14ac:dyDescent="0.25">
      <c r="A1009" s="759" t="s">
        <v>23</v>
      </c>
      <c r="B1009" s="760"/>
      <c r="C1009" s="760"/>
      <c r="D1009" s="760"/>
      <c r="E1009" s="761"/>
      <c r="F1009" s="768" t="s">
        <v>24</v>
      </c>
      <c r="G1009" s="768"/>
      <c r="H1009" s="768"/>
      <c r="I1009" s="768"/>
      <c r="J1009" s="768" t="s">
        <v>25</v>
      </c>
      <c r="K1009" s="769" t="s">
        <v>26</v>
      </c>
      <c r="L1009" s="761"/>
      <c r="M1009" s="768" t="s">
        <v>27</v>
      </c>
      <c r="N1009" s="768"/>
      <c r="O1009" s="768"/>
      <c r="P1009" s="772" t="s">
        <v>25</v>
      </c>
    </row>
    <row r="1010" spans="1:16" x14ac:dyDescent="0.25">
      <c r="A1010" s="762"/>
      <c r="B1010" s="763"/>
      <c r="C1010" s="763"/>
      <c r="D1010" s="763"/>
      <c r="E1010" s="764"/>
      <c r="F1010" s="768"/>
      <c r="G1010" s="768"/>
      <c r="H1010" s="768"/>
      <c r="I1010" s="768"/>
      <c r="J1010" s="768"/>
      <c r="K1010" s="770"/>
      <c r="L1010" s="764"/>
      <c r="M1010" s="768"/>
      <c r="N1010" s="768"/>
      <c r="O1010" s="768"/>
      <c r="P1010" s="772"/>
    </row>
    <row r="1011" spans="1:16" x14ac:dyDescent="0.25">
      <c r="A1011" s="762"/>
      <c r="B1011" s="763"/>
      <c r="C1011" s="763"/>
      <c r="D1011" s="763"/>
      <c r="E1011" s="764"/>
      <c r="F1011" s="751" t="s">
        <v>1151</v>
      </c>
      <c r="G1011" s="752" t="s">
        <v>1151</v>
      </c>
      <c r="H1011" s="752"/>
      <c r="I1011" s="753"/>
      <c r="J1011" s="304">
        <v>50</v>
      </c>
      <c r="K1011" s="770"/>
      <c r="L1011" s="764"/>
      <c r="M1011" s="750" t="s">
        <v>1152</v>
      </c>
      <c r="N1011" s="750"/>
      <c r="O1011" s="750"/>
      <c r="P1011" s="304">
        <v>35</v>
      </c>
    </row>
    <row r="1012" spans="1:16" x14ac:dyDescent="0.25">
      <c r="A1012" s="762"/>
      <c r="B1012" s="763"/>
      <c r="C1012" s="763"/>
      <c r="D1012" s="763"/>
      <c r="E1012" s="764"/>
      <c r="F1012" s="751" t="s">
        <v>1153</v>
      </c>
      <c r="G1012" s="752"/>
      <c r="H1012" s="752"/>
      <c r="I1012" s="753"/>
      <c r="J1012" s="317">
        <v>35</v>
      </c>
      <c r="K1012" s="770"/>
      <c r="L1012" s="764"/>
      <c r="M1012" s="750" t="s">
        <v>1154</v>
      </c>
      <c r="N1012" s="750"/>
      <c r="O1012" s="750"/>
      <c r="P1012" s="304">
        <v>100</v>
      </c>
    </row>
    <row r="1013" spans="1:16" x14ac:dyDescent="0.25">
      <c r="A1013" s="762"/>
      <c r="B1013" s="763"/>
      <c r="C1013" s="763"/>
      <c r="D1013" s="763"/>
      <c r="E1013" s="764"/>
      <c r="F1013" s="751" t="s">
        <v>1128</v>
      </c>
      <c r="G1013" s="752"/>
      <c r="H1013" s="752"/>
      <c r="I1013" s="753"/>
      <c r="J1013" s="305">
        <v>20</v>
      </c>
      <c r="K1013" s="770"/>
      <c r="L1013" s="764"/>
      <c r="M1013" s="745"/>
      <c r="N1013" s="754"/>
      <c r="O1013" s="754"/>
      <c r="P1013" s="22"/>
    </row>
    <row r="1014" spans="1:16" x14ac:dyDescent="0.25">
      <c r="A1014" s="762"/>
      <c r="B1014" s="763"/>
      <c r="C1014" s="763"/>
      <c r="D1014" s="763"/>
      <c r="E1014" s="764"/>
      <c r="F1014" s="745"/>
      <c r="G1014" s="745"/>
      <c r="H1014" s="745"/>
      <c r="I1014" s="745"/>
      <c r="J1014" s="314"/>
      <c r="K1014" s="770"/>
      <c r="L1014" s="764"/>
      <c r="M1014" s="745"/>
      <c r="N1014" s="745"/>
      <c r="O1014" s="745"/>
      <c r="P1014" s="22"/>
    </row>
    <row r="1015" spans="1:16" x14ac:dyDescent="0.25">
      <c r="A1015" s="762"/>
      <c r="B1015" s="763"/>
      <c r="C1015" s="763"/>
      <c r="D1015" s="763"/>
      <c r="E1015" s="764"/>
      <c r="F1015" s="745"/>
      <c r="G1015" s="745"/>
      <c r="H1015" s="745"/>
      <c r="I1015" s="745"/>
      <c r="J1015" s="314"/>
      <c r="K1015" s="770"/>
      <c r="L1015" s="764"/>
      <c r="M1015" s="745"/>
      <c r="N1015" s="745"/>
      <c r="O1015" s="745"/>
      <c r="P1015" s="22"/>
    </row>
    <row r="1016" spans="1:16" x14ac:dyDescent="0.25">
      <c r="A1016" s="762"/>
      <c r="B1016" s="763"/>
      <c r="C1016" s="763"/>
      <c r="D1016" s="763"/>
      <c r="E1016" s="764"/>
      <c r="F1016" s="745"/>
      <c r="G1016" s="745"/>
      <c r="H1016" s="745"/>
      <c r="I1016" s="745"/>
      <c r="J1016" s="314"/>
      <c r="K1016" s="770"/>
      <c r="L1016" s="764"/>
      <c r="M1016" s="745"/>
      <c r="N1016" s="745"/>
      <c r="O1016" s="745"/>
      <c r="P1016" s="22"/>
    </row>
    <row r="1017" spans="1:16" x14ac:dyDescent="0.25">
      <c r="A1017" s="762"/>
      <c r="B1017" s="763"/>
      <c r="C1017" s="763"/>
      <c r="D1017" s="763"/>
      <c r="E1017" s="764"/>
      <c r="F1017" s="745"/>
      <c r="G1017" s="745"/>
      <c r="H1017" s="745"/>
      <c r="I1017" s="745"/>
      <c r="J1017" s="314"/>
      <c r="K1017" s="770"/>
      <c r="L1017" s="764"/>
      <c r="M1017" s="745"/>
      <c r="N1017" s="745"/>
      <c r="O1017" s="745"/>
      <c r="P1017" s="22"/>
    </row>
    <row r="1018" spans="1:16" x14ac:dyDescent="0.25">
      <c r="A1018" s="765"/>
      <c r="B1018" s="766"/>
      <c r="C1018" s="766"/>
      <c r="D1018" s="766"/>
      <c r="E1018" s="767"/>
      <c r="F1018" s="745"/>
      <c r="G1018" s="745"/>
      <c r="H1018" s="745"/>
      <c r="I1018" s="745"/>
      <c r="J1018" s="314"/>
      <c r="K1018" s="771"/>
      <c r="L1018" s="767"/>
      <c r="M1018" s="745"/>
      <c r="N1018" s="745"/>
      <c r="O1018" s="745"/>
      <c r="P1018" s="22"/>
    </row>
    <row r="1019" spans="1:16" ht="15.75" x14ac:dyDescent="0.25">
      <c r="A1019" s="23"/>
      <c r="B1019" s="24"/>
      <c r="C1019" s="18"/>
      <c r="D1019" s="18"/>
      <c r="E1019" s="18"/>
      <c r="F1019" s="18"/>
      <c r="G1019" s="18"/>
      <c r="H1019" s="18"/>
      <c r="I1019" s="18"/>
      <c r="J1019" s="18"/>
      <c r="K1019" s="18"/>
      <c r="L1019" s="18"/>
      <c r="M1019" s="18"/>
      <c r="N1019" s="18"/>
      <c r="O1019" s="18"/>
    </row>
    <row r="1020" spans="1:16" ht="47.25" x14ac:dyDescent="0.25">
      <c r="A1020" s="25" t="s">
        <v>32</v>
      </c>
      <c r="B1020" s="308" t="s">
        <v>33</v>
      </c>
      <c r="C1020" s="308" t="s">
        <v>34</v>
      </c>
      <c r="D1020" s="308" t="s">
        <v>35</v>
      </c>
      <c r="E1020" s="308" t="s">
        <v>36</v>
      </c>
      <c r="F1020" s="308" t="s">
        <v>37</v>
      </c>
      <c r="G1020" s="746" t="s">
        <v>38</v>
      </c>
      <c r="H1020" s="746"/>
      <c r="I1020" s="733" t="s">
        <v>39</v>
      </c>
      <c r="J1020" s="741"/>
      <c r="K1020" s="308" t="s">
        <v>40</v>
      </c>
      <c r="L1020" s="746" t="s">
        <v>41</v>
      </c>
      <c r="M1020" s="746"/>
      <c r="N1020" s="747" t="s">
        <v>42</v>
      </c>
      <c r="O1020" s="748"/>
      <c r="P1020" s="749"/>
    </row>
    <row r="1021" spans="1:16" ht="30" x14ac:dyDescent="0.25">
      <c r="A1021" s="49" t="s">
        <v>219</v>
      </c>
      <c r="B1021" s="392">
        <v>1</v>
      </c>
      <c r="C1021" s="393" t="s">
        <v>1127</v>
      </c>
      <c r="D1021" s="28" t="s">
        <v>104</v>
      </c>
      <c r="E1021" s="316" t="s">
        <v>47</v>
      </c>
      <c r="F1021" s="28" t="s">
        <v>423</v>
      </c>
      <c r="G1021" s="736" t="s">
        <v>1155</v>
      </c>
      <c r="H1021" s="736"/>
      <c r="I1021" s="682" t="s">
        <v>1150</v>
      </c>
      <c r="J1021" s="737"/>
      <c r="K1021" s="394">
        <v>1</v>
      </c>
      <c r="L1021" s="738" t="s">
        <v>450</v>
      </c>
      <c r="M1021" s="738"/>
      <c r="N1021" s="739" t="s">
        <v>1137</v>
      </c>
      <c r="O1021" s="739"/>
      <c r="P1021" s="739"/>
    </row>
    <row r="1022" spans="1:16" ht="15.75" x14ac:dyDescent="0.25">
      <c r="A1022" s="740" t="s">
        <v>51</v>
      </c>
      <c r="B1022" s="741"/>
      <c r="C1022" s="742"/>
      <c r="D1022" s="743"/>
      <c r="E1022" s="743"/>
      <c r="F1022" s="743"/>
      <c r="G1022" s="743"/>
      <c r="H1022" s="743"/>
      <c r="I1022" s="743"/>
      <c r="J1022" s="743"/>
      <c r="K1022" s="743"/>
      <c r="L1022" s="743"/>
      <c r="M1022" s="743"/>
      <c r="N1022" s="743"/>
      <c r="O1022" s="743"/>
      <c r="P1022" s="744"/>
    </row>
    <row r="1023" spans="1:16" ht="15.75" x14ac:dyDescent="0.25">
      <c r="A1023" s="718" t="s">
        <v>53</v>
      </c>
      <c r="B1023" s="719"/>
      <c r="C1023" s="719"/>
      <c r="D1023" s="719"/>
      <c r="E1023" s="719"/>
      <c r="F1023" s="719"/>
      <c r="G1023" s="720"/>
      <c r="H1023" s="721" t="s">
        <v>54</v>
      </c>
      <c r="I1023" s="719"/>
      <c r="J1023" s="719"/>
      <c r="K1023" s="719"/>
      <c r="L1023" s="719"/>
      <c r="M1023" s="719"/>
      <c r="N1023" s="719"/>
      <c r="O1023" s="719"/>
      <c r="P1023" s="722"/>
    </row>
    <row r="1024" spans="1:16" x14ac:dyDescent="0.25">
      <c r="A1024" s="723" t="s">
        <v>1139</v>
      </c>
      <c r="B1024" s="724"/>
      <c r="C1024" s="724"/>
      <c r="D1024" s="724"/>
      <c r="E1024" s="724"/>
      <c r="F1024" s="724"/>
      <c r="G1024" s="724"/>
      <c r="H1024" s="727" t="s">
        <v>1156</v>
      </c>
      <c r="I1024" s="728"/>
      <c r="J1024" s="728"/>
      <c r="K1024" s="728"/>
      <c r="L1024" s="728"/>
      <c r="M1024" s="728"/>
      <c r="N1024" s="728"/>
      <c r="O1024" s="728"/>
      <c r="P1024" s="729"/>
    </row>
    <row r="1025" spans="1:16" x14ac:dyDescent="0.25">
      <c r="A1025" s="725"/>
      <c r="B1025" s="726"/>
      <c r="C1025" s="726"/>
      <c r="D1025" s="726"/>
      <c r="E1025" s="726"/>
      <c r="F1025" s="726"/>
      <c r="G1025" s="726"/>
      <c r="H1025" s="730"/>
      <c r="I1025" s="731"/>
      <c r="J1025" s="731"/>
      <c r="K1025" s="731"/>
      <c r="L1025" s="731"/>
      <c r="M1025" s="731"/>
      <c r="N1025" s="731"/>
      <c r="O1025" s="731"/>
      <c r="P1025" s="732"/>
    </row>
    <row r="1026" spans="1:16" ht="15.75" x14ac:dyDescent="0.25">
      <c r="A1026" s="23"/>
      <c r="B1026" s="24"/>
      <c r="C1026" s="24"/>
      <c r="D1026" s="24"/>
      <c r="E1026" s="24"/>
      <c r="F1026" s="24"/>
      <c r="G1026" s="24"/>
      <c r="H1026" s="24"/>
      <c r="I1026" s="24"/>
      <c r="J1026" s="24"/>
      <c r="K1026" s="24"/>
      <c r="L1026" s="24"/>
      <c r="M1026" s="24"/>
      <c r="N1026" s="24"/>
      <c r="O1026" s="24"/>
      <c r="P1026" s="31"/>
    </row>
    <row r="1027" spans="1:16" ht="15.75" x14ac:dyDescent="0.25">
      <c r="A1027" s="32"/>
      <c r="B1027" s="24"/>
      <c r="C1027" s="19"/>
      <c r="D1027" s="733" t="s">
        <v>57</v>
      </c>
      <c r="E1027" s="734"/>
      <c r="F1027" s="734"/>
      <c r="G1027" s="734"/>
      <c r="H1027" s="734"/>
      <c r="I1027" s="734"/>
      <c r="J1027" s="734"/>
      <c r="K1027" s="734"/>
      <c r="L1027" s="734"/>
      <c r="M1027" s="734"/>
      <c r="N1027" s="734"/>
      <c r="O1027" s="734"/>
      <c r="P1027" s="735"/>
    </row>
    <row r="1028" spans="1:16" ht="15.75" x14ac:dyDescent="0.25">
      <c r="A1028" s="23"/>
      <c r="B1028" s="24"/>
      <c r="C1028" s="24"/>
      <c r="D1028" s="308" t="s">
        <v>58</v>
      </c>
      <c r="E1028" s="308" t="s">
        <v>59</v>
      </c>
      <c r="F1028" s="308" t="s">
        <v>60</v>
      </c>
      <c r="G1028" s="308" t="s">
        <v>61</v>
      </c>
      <c r="H1028" s="308" t="s">
        <v>62</v>
      </c>
      <c r="I1028" s="308" t="s">
        <v>63</v>
      </c>
      <c r="J1028" s="308" t="s">
        <v>64</v>
      </c>
      <c r="K1028" s="308" t="s">
        <v>65</v>
      </c>
      <c r="L1028" s="308" t="s">
        <v>66</v>
      </c>
      <c r="M1028" s="308" t="s">
        <v>67</v>
      </c>
      <c r="N1028" s="308" t="s">
        <v>68</v>
      </c>
      <c r="O1028" s="733" t="s">
        <v>69</v>
      </c>
      <c r="P1028" s="735"/>
    </row>
    <row r="1029" spans="1:16" ht="15.75" x14ac:dyDescent="0.25">
      <c r="A1029" s="709" t="s">
        <v>70</v>
      </c>
      <c r="B1029" s="710"/>
      <c r="C1029" s="711"/>
      <c r="D1029" s="33"/>
      <c r="E1029" s="33"/>
      <c r="F1029" s="33"/>
      <c r="G1029" s="33"/>
      <c r="H1029" s="33"/>
      <c r="I1029" s="33"/>
      <c r="J1029" s="33"/>
      <c r="K1029" s="33"/>
      <c r="L1029" s="33"/>
      <c r="M1029" s="33"/>
      <c r="N1029" s="33"/>
      <c r="O1029" s="712">
        <v>1</v>
      </c>
      <c r="P1029" s="713"/>
    </row>
    <row r="1030" spans="1:16" ht="15.75" x14ac:dyDescent="0.25">
      <c r="A1030" s="709" t="s">
        <v>71</v>
      </c>
      <c r="B1030" s="710"/>
      <c r="C1030" s="711"/>
      <c r="D1030" s="34"/>
      <c r="E1030" s="34"/>
      <c r="F1030" s="34"/>
      <c r="G1030" s="34"/>
      <c r="H1030" s="34"/>
      <c r="I1030" s="34"/>
      <c r="J1030" s="34"/>
      <c r="K1030" s="34"/>
      <c r="L1030" s="34"/>
      <c r="M1030" s="34"/>
      <c r="N1030" s="34"/>
      <c r="O1030" s="714"/>
      <c r="P1030" s="715"/>
    </row>
    <row r="1031" spans="1:16" ht="15.75" x14ac:dyDescent="0.25">
      <c r="A1031" s="23"/>
      <c r="B1031" s="24"/>
      <c r="C1031" s="24"/>
      <c r="D1031" s="24"/>
      <c r="E1031" s="24"/>
      <c r="F1031" s="24"/>
      <c r="G1031" s="24"/>
      <c r="H1031" s="24"/>
      <c r="I1031" s="24"/>
      <c r="J1031" s="24"/>
      <c r="K1031" s="24"/>
      <c r="L1031" s="24"/>
      <c r="M1031" s="24"/>
      <c r="N1031" s="24"/>
      <c r="O1031" s="24"/>
      <c r="P1031" s="31"/>
    </row>
    <row r="1032" spans="1:16" ht="15.75" x14ac:dyDescent="0.25">
      <c r="A1032" s="35" t="s">
        <v>72</v>
      </c>
      <c r="B1032" s="35" t="s">
        <v>33</v>
      </c>
      <c r="C1032" s="36"/>
      <c r="D1032" s="37" t="s">
        <v>58</v>
      </c>
      <c r="E1032" s="37" t="s">
        <v>59</v>
      </c>
      <c r="F1032" s="37" t="s">
        <v>60</v>
      </c>
      <c r="G1032" s="37" t="s">
        <v>61</v>
      </c>
      <c r="H1032" s="37" t="s">
        <v>62</v>
      </c>
      <c r="I1032" s="37" t="s">
        <v>63</v>
      </c>
      <c r="J1032" s="37" t="s">
        <v>64</v>
      </c>
      <c r="K1032" s="37" t="s">
        <v>65</v>
      </c>
      <c r="L1032" s="37" t="s">
        <v>66</v>
      </c>
      <c r="M1032" s="37" t="s">
        <v>67</v>
      </c>
      <c r="N1032" s="37" t="s">
        <v>68</v>
      </c>
      <c r="O1032" s="716" t="s">
        <v>69</v>
      </c>
      <c r="P1032" s="717"/>
    </row>
    <row r="1033" spans="1:16" ht="15.75" x14ac:dyDescent="0.25">
      <c r="A1033" s="707" t="s">
        <v>1157</v>
      </c>
      <c r="B1033" s="705">
        <v>10</v>
      </c>
      <c r="C1033" s="38" t="s">
        <v>70</v>
      </c>
      <c r="D1033" s="38">
        <v>20</v>
      </c>
      <c r="E1033" s="38">
        <v>60</v>
      </c>
      <c r="F1033" s="38">
        <v>100</v>
      </c>
      <c r="G1033" s="38"/>
      <c r="H1033" s="38"/>
      <c r="I1033" s="38"/>
      <c r="J1033" s="38"/>
      <c r="K1033" s="38"/>
      <c r="L1033" s="38"/>
      <c r="M1033" s="38"/>
      <c r="N1033" s="38"/>
      <c r="O1033" s="380"/>
      <c r="P1033" s="381"/>
    </row>
    <row r="1034" spans="1:16" ht="15.75" x14ac:dyDescent="0.25">
      <c r="A1034" s="708"/>
      <c r="B1034" s="706"/>
      <c r="C1034" s="40" t="s">
        <v>71</v>
      </c>
      <c r="D1034" s="40"/>
      <c r="E1034" s="40"/>
      <c r="F1034" s="41"/>
      <c r="G1034" s="41"/>
      <c r="H1034" s="41"/>
      <c r="I1034" s="41"/>
      <c r="J1034" s="41"/>
      <c r="K1034" s="41"/>
      <c r="L1034" s="41"/>
      <c r="M1034" s="41"/>
      <c r="N1034" s="40"/>
      <c r="O1034" s="378"/>
      <c r="P1034" s="379"/>
    </row>
    <row r="1035" spans="1:16" ht="15.75" x14ac:dyDescent="0.25">
      <c r="A1035" s="707" t="s">
        <v>1158</v>
      </c>
      <c r="B1035" s="705">
        <v>10</v>
      </c>
      <c r="C1035" s="38" t="s">
        <v>70</v>
      </c>
      <c r="D1035" s="38">
        <v>5</v>
      </c>
      <c r="E1035" s="38">
        <v>50</v>
      </c>
      <c r="F1035" s="38">
        <v>70</v>
      </c>
      <c r="G1035" s="38">
        <v>80</v>
      </c>
      <c r="H1035" s="38">
        <v>100</v>
      </c>
      <c r="I1035" s="38"/>
      <c r="J1035" s="38"/>
      <c r="K1035" s="38"/>
      <c r="L1035" s="38"/>
      <c r="M1035" s="38"/>
      <c r="N1035" s="38"/>
      <c r="O1035" s="380"/>
      <c r="P1035" s="381"/>
    </row>
    <row r="1036" spans="1:16" ht="15.75" x14ac:dyDescent="0.25">
      <c r="A1036" s="708"/>
      <c r="B1036" s="706"/>
      <c r="C1036" s="40" t="s">
        <v>71</v>
      </c>
      <c r="D1036" s="40"/>
      <c r="E1036" s="40"/>
      <c r="F1036" s="41"/>
      <c r="G1036" s="41"/>
      <c r="H1036" s="41"/>
      <c r="I1036" s="41"/>
      <c r="J1036" s="41"/>
      <c r="K1036" s="41"/>
      <c r="L1036" s="41"/>
      <c r="M1036" s="41"/>
      <c r="N1036" s="40"/>
      <c r="O1036" s="378"/>
      <c r="P1036" s="379"/>
    </row>
    <row r="1037" spans="1:16" ht="15.75" x14ac:dyDescent="0.25">
      <c r="A1037" s="707" t="s">
        <v>1159</v>
      </c>
      <c r="B1037" s="705">
        <v>5</v>
      </c>
      <c r="C1037" s="38" t="s">
        <v>70</v>
      </c>
      <c r="D1037" s="38">
        <v>5</v>
      </c>
      <c r="E1037" s="38">
        <v>70</v>
      </c>
      <c r="F1037" s="38">
        <v>100</v>
      </c>
      <c r="G1037" s="38"/>
      <c r="H1037" s="38"/>
      <c r="I1037" s="38"/>
      <c r="J1037" s="38"/>
      <c r="K1037" s="38"/>
      <c r="L1037" s="38"/>
      <c r="M1037" s="38"/>
      <c r="N1037" s="38"/>
      <c r="O1037" s="380"/>
      <c r="P1037" s="381"/>
    </row>
    <row r="1038" spans="1:16" ht="15.75" x14ac:dyDescent="0.25">
      <c r="A1038" s="708"/>
      <c r="B1038" s="706"/>
      <c r="C1038" s="40" t="s">
        <v>71</v>
      </c>
      <c r="D1038" s="40"/>
      <c r="E1038" s="40"/>
      <c r="F1038" s="41"/>
      <c r="G1038" s="41"/>
      <c r="H1038" s="41"/>
      <c r="I1038" s="41"/>
      <c r="J1038" s="41"/>
      <c r="K1038" s="41"/>
      <c r="L1038" s="41"/>
      <c r="M1038" s="41"/>
      <c r="N1038" s="40"/>
      <c r="O1038" s="378"/>
      <c r="P1038" s="379"/>
    </row>
    <row r="1039" spans="1:16" ht="15.75" x14ac:dyDescent="0.25">
      <c r="A1039" s="707" t="s">
        <v>1160</v>
      </c>
      <c r="B1039" s="705">
        <v>10</v>
      </c>
      <c r="C1039" s="38" t="s">
        <v>70</v>
      </c>
      <c r="D1039" s="38"/>
      <c r="E1039" s="38">
        <v>50</v>
      </c>
      <c r="F1039" s="38"/>
      <c r="G1039" s="38"/>
      <c r="H1039" s="38"/>
      <c r="I1039" s="38">
        <v>100</v>
      </c>
      <c r="J1039" s="38"/>
      <c r="K1039" s="38"/>
      <c r="L1039" s="38"/>
      <c r="M1039" s="38"/>
      <c r="N1039" s="38"/>
      <c r="O1039" s="380"/>
      <c r="P1039" s="381"/>
    </row>
    <row r="1040" spans="1:16" ht="15.75" x14ac:dyDescent="0.25">
      <c r="A1040" s="708"/>
      <c r="B1040" s="706"/>
      <c r="C1040" s="40" t="s">
        <v>71</v>
      </c>
      <c r="D1040" s="40"/>
      <c r="E1040" s="40"/>
      <c r="F1040" s="41"/>
      <c r="G1040" s="41"/>
      <c r="H1040" s="41"/>
      <c r="I1040" s="41"/>
      <c r="J1040" s="41"/>
      <c r="K1040" s="41"/>
      <c r="L1040" s="41"/>
      <c r="M1040" s="41"/>
      <c r="N1040" s="40"/>
      <c r="O1040" s="378"/>
      <c r="P1040" s="379"/>
    </row>
    <row r="1041" spans="1:16" ht="15.75" x14ac:dyDescent="0.25">
      <c r="A1041" s="703" t="s">
        <v>1161</v>
      </c>
      <c r="B1041" s="705">
        <v>25</v>
      </c>
      <c r="C1041" s="38" t="s">
        <v>70</v>
      </c>
      <c r="D1041" s="38"/>
      <c r="E1041" s="38">
        <v>10</v>
      </c>
      <c r="F1041" s="38">
        <v>30</v>
      </c>
      <c r="G1041" s="38">
        <v>50</v>
      </c>
      <c r="H1041" s="38"/>
      <c r="I1041" s="38">
        <v>70</v>
      </c>
      <c r="J1041" s="38"/>
      <c r="K1041" s="38">
        <v>80</v>
      </c>
      <c r="L1041" s="38"/>
      <c r="M1041" s="38">
        <v>90</v>
      </c>
      <c r="N1041" s="38">
        <v>100</v>
      </c>
      <c r="O1041" s="380"/>
      <c r="P1041" s="381"/>
    </row>
    <row r="1042" spans="1:16" ht="15.75" x14ac:dyDescent="0.25">
      <c r="A1042" s="704"/>
      <c r="B1042" s="706"/>
      <c r="C1042" s="40" t="s">
        <v>71</v>
      </c>
      <c r="D1042" s="40"/>
      <c r="E1042" s="40"/>
      <c r="F1042" s="41"/>
      <c r="G1042" s="41"/>
      <c r="H1042" s="41"/>
      <c r="I1042" s="41"/>
      <c r="J1042" s="41"/>
      <c r="K1042" s="41"/>
      <c r="L1042" s="41"/>
      <c r="M1042" s="41"/>
      <c r="N1042" s="40"/>
      <c r="O1042" s="378"/>
      <c r="P1042" s="379"/>
    </row>
    <row r="1043" spans="1:16" ht="15.75" x14ac:dyDescent="0.25">
      <c r="A1043" s="691" t="s">
        <v>1162</v>
      </c>
      <c r="B1043" s="693">
        <v>20</v>
      </c>
      <c r="C1043" s="38" t="s">
        <v>70</v>
      </c>
      <c r="D1043" s="38">
        <v>5</v>
      </c>
      <c r="E1043" s="38">
        <v>10</v>
      </c>
      <c r="F1043" s="38"/>
      <c r="G1043" s="38">
        <v>25</v>
      </c>
      <c r="H1043" s="38"/>
      <c r="I1043" s="38">
        <v>35</v>
      </c>
      <c r="J1043" s="38"/>
      <c r="K1043" s="38">
        <v>40</v>
      </c>
      <c r="L1043" s="38"/>
      <c r="M1043" s="38">
        <v>60</v>
      </c>
      <c r="N1043" s="38">
        <v>80</v>
      </c>
      <c r="O1043" s="380">
        <v>100</v>
      </c>
      <c r="P1043" s="381"/>
    </row>
    <row r="1044" spans="1:16" ht="15.75" x14ac:dyDescent="0.25">
      <c r="A1044" s="692"/>
      <c r="B1044" s="694"/>
      <c r="C1044" s="40" t="s">
        <v>71</v>
      </c>
      <c r="D1044" s="40"/>
      <c r="E1044" s="40"/>
      <c r="F1044" s="41"/>
      <c r="G1044" s="41"/>
      <c r="H1044" s="41"/>
      <c r="I1044" s="41"/>
      <c r="J1044" s="41"/>
      <c r="K1044" s="41"/>
      <c r="L1044" s="41"/>
      <c r="M1044" s="41"/>
      <c r="N1044" s="40"/>
      <c r="O1044" s="378"/>
      <c r="P1044" s="379"/>
    </row>
    <row r="1045" spans="1:16" ht="15.75" x14ac:dyDescent="0.25">
      <c r="A1045" s="691" t="s">
        <v>1163</v>
      </c>
      <c r="B1045" s="693">
        <v>5</v>
      </c>
      <c r="C1045" s="38" t="s">
        <v>70</v>
      </c>
      <c r="D1045" s="38"/>
      <c r="E1045" s="38"/>
      <c r="F1045" s="38"/>
      <c r="G1045" s="38"/>
      <c r="H1045" s="38"/>
      <c r="I1045" s="38"/>
      <c r="J1045" s="38"/>
      <c r="K1045" s="38"/>
      <c r="L1045" s="38"/>
      <c r="M1045" s="38">
        <v>30</v>
      </c>
      <c r="N1045" s="38">
        <v>70</v>
      </c>
      <c r="O1045" s="380">
        <v>100</v>
      </c>
      <c r="P1045" s="381"/>
    </row>
    <row r="1046" spans="1:16" ht="15.75" x14ac:dyDescent="0.25">
      <c r="A1046" s="692"/>
      <c r="B1046" s="694"/>
      <c r="C1046" s="40" t="s">
        <v>71</v>
      </c>
      <c r="D1046" s="40"/>
      <c r="E1046" s="40"/>
      <c r="F1046" s="41"/>
      <c r="G1046" s="41"/>
      <c r="H1046" s="41"/>
      <c r="I1046" s="41"/>
      <c r="J1046" s="41"/>
      <c r="K1046" s="41"/>
      <c r="L1046" s="41"/>
      <c r="M1046" s="41"/>
      <c r="N1046" s="40"/>
      <c r="O1046" s="378"/>
      <c r="P1046" s="379"/>
    </row>
    <row r="1047" spans="1:16" ht="15.75" x14ac:dyDescent="0.25">
      <c r="A1047" s="691" t="s">
        <v>1014</v>
      </c>
      <c r="B1047" s="693">
        <v>10</v>
      </c>
      <c r="C1047" s="38" t="s">
        <v>70</v>
      </c>
      <c r="D1047" s="38"/>
      <c r="E1047" s="38"/>
      <c r="F1047" s="38"/>
      <c r="G1047" s="38"/>
      <c r="H1047" s="38"/>
      <c r="I1047" s="38"/>
      <c r="J1047" s="38"/>
      <c r="K1047" s="38"/>
      <c r="L1047" s="38"/>
      <c r="M1047" s="38">
        <v>25</v>
      </c>
      <c r="N1047" s="38">
        <v>50</v>
      </c>
      <c r="O1047" s="380">
        <v>100</v>
      </c>
      <c r="P1047" s="381"/>
    </row>
    <row r="1048" spans="1:16" ht="15.75" x14ac:dyDescent="0.25">
      <c r="A1048" s="692"/>
      <c r="B1048" s="694"/>
      <c r="C1048" s="40" t="s">
        <v>71</v>
      </c>
      <c r="D1048" s="40"/>
      <c r="E1048" s="40"/>
      <c r="F1048" s="41"/>
      <c r="G1048" s="41"/>
      <c r="H1048" s="41"/>
      <c r="I1048" s="41"/>
      <c r="J1048" s="41"/>
      <c r="K1048" s="41"/>
      <c r="L1048" s="41"/>
      <c r="M1048" s="41"/>
      <c r="N1048" s="40"/>
      <c r="O1048" s="378"/>
      <c r="P1048" s="379"/>
    </row>
    <row r="1049" spans="1:16" ht="15.75" x14ac:dyDescent="0.25">
      <c r="A1049" s="695" t="s">
        <v>1164</v>
      </c>
      <c r="B1049" s="697">
        <v>5</v>
      </c>
      <c r="C1049" s="38" t="s">
        <v>70</v>
      </c>
      <c r="D1049" s="38">
        <v>5</v>
      </c>
      <c r="E1049" s="38">
        <v>20</v>
      </c>
      <c r="F1049" s="38">
        <v>30</v>
      </c>
      <c r="G1049" s="38">
        <v>50</v>
      </c>
      <c r="H1049" s="38">
        <v>70</v>
      </c>
      <c r="I1049" s="38">
        <v>80</v>
      </c>
      <c r="J1049" s="38"/>
      <c r="K1049" s="38"/>
      <c r="L1049" s="38"/>
      <c r="M1049" s="38">
        <v>90</v>
      </c>
      <c r="N1049" s="38">
        <v>100</v>
      </c>
      <c r="O1049" s="380"/>
      <c r="P1049" s="381"/>
    </row>
    <row r="1050" spans="1:16" ht="15.75" x14ac:dyDescent="0.25">
      <c r="A1050" s="696"/>
      <c r="B1050" s="698"/>
      <c r="C1050" s="40" t="s">
        <v>71</v>
      </c>
      <c r="D1050" s="40"/>
      <c r="E1050" s="40"/>
      <c r="F1050" s="41"/>
      <c r="G1050" s="41"/>
      <c r="H1050" s="41"/>
      <c r="I1050" s="41"/>
      <c r="J1050" s="41"/>
      <c r="K1050" s="41"/>
      <c r="L1050" s="41"/>
      <c r="M1050" s="41"/>
      <c r="N1050" s="40"/>
      <c r="O1050" s="378"/>
      <c r="P1050" s="379"/>
    </row>
    <row r="1051" spans="1:16" ht="15.75" x14ac:dyDescent="0.25">
      <c r="A1051" s="699"/>
      <c r="B1051" s="701"/>
      <c r="C1051" s="38" t="s">
        <v>70</v>
      </c>
      <c r="D1051" s="38"/>
      <c r="E1051" s="38"/>
      <c r="F1051" s="38"/>
      <c r="G1051" s="38"/>
      <c r="H1051" s="38"/>
      <c r="I1051" s="38"/>
      <c r="J1051" s="38"/>
      <c r="K1051" s="38"/>
      <c r="L1051" s="38"/>
      <c r="M1051" s="38"/>
      <c r="N1051" s="38"/>
      <c r="O1051" s="380"/>
      <c r="P1051" s="381"/>
    </row>
    <row r="1052" spans="1:16" ht="15.75" x14ac:dyDescent="0.25">
      <c r="A1052" s="700"/>
      <c r="B1052" s="702"/>
      <c r="C1052" s="40" t="s">
        <v>71</v>
      </c>
      <c r="D1052" s="40"/>
      <c r="E1052" s="40"/>
      <c r="F1052" s="41"/>
      <c r="G1052" s="41"/>
      <c r="H1052" s="41"/>
      <c r="I1052" s="41"/>
      <c r="J1052" s="41"/>
      <c r="K1052" s="41"/>
      <c r="L1052" s="41"/>
      <c r="M1052" s="41"/>
      <c r="N1052" s="40"/>
      <c r="O1052" s="378"/>
      <c r="P1052" s="379"/>
    </row>
    <row r="1053" spans="1:16" ht="15.75" thickBot="1" x14ac:dyDescent="0.3">
      <c r="A1053" s="44"/>
      <c r="B1053" s="21"/>
      <c r="C1053" s="21"/>
      <c r="D1053" s="21"/>
      <c r="E1053" s="21"/>
      <c r="F1053" s="21"/>
      <c r="G1053" s="21"/>
      <c r="H1053" s="21"/>
      <c r="I1053" s="21"/>
      <c r="J1053" s="21"/>
      <c r="K1053" s="21"/>
      <c r="L1053" s="21"/>
      <c r="M1053" s="21"/>
      <c r="N1053" s="21"/>
      <c r="O1053" s="21"/>
      <c r="P1053" s="45"/>
    </row>
    <row r="1054" spans="1:16" ht="15.75" x14ac:dyDescent="0.25">
      <c r="A1054" s="688" t="s">
        <v>82</v>
      </c>
      <c r="B1054" s="689"/>
      <c r="C1054" s="689"/>
      <c r="D1054" s="689"/>
      <c r="E1054" s="689"/>
      <c r="F1054" s="689"/>
      <c r="G1054" s="689"/>
      <c r="H1054" s="689"/>
      <c r="I1054" s="689"/>
      <c r="J1054" s="689"/>
      <c r="K1054" s="689"/>
      <c r="L1054" s="689"/>
      <c r="M1054" s="689"/>
      <c r="N1054" s="689"/>
      <c r="O1054" s="689"/>
      <c r="P1054" s="690"/>
    </row>
    <row r="1055" spans="1:16" ht="15.75" x14ac:dyDescent="0.25">
      <c r="A1055" s="46" t="s">
        <v>83</v>
      </c>
      <c r="B1055" s="682"/>
      <c r="C1055" s="683"/>
      <c r="D1055" s="683"/>
      <c r="E1055" s="683"/>
      <c r="F1055" s="683"/>
      <c r="G1055" s="683"/>
      <c r="H1055" s="683"/>
      <c r="I1055" s="683"/>
      <c r="J1055" s="683"/>
      <c r="K1055" s="683"/>
      <c r="L1055" s="683"/>
      <c r="M1055" s="683"/>
      <c r="N1055" s="683"/>
      <c r="O1055" s="683"/>
      <c r="P1055" s="684"/>
    </row>
    <row r="1056" spans="1:16" ht="15.75" x14ac:dyDescent="0.25">
      <c r="A1056" s="46" t="s">
        <v>84</v>
      </c>
      <c r="B1056" s="682"/>
      <c r="C1056" s="683"/>
      <c r="D1056" s="683"/>
      <c r="E1056" s="683"/>
      <c r="F1056" s="683"/>
      <c r="G1056" s="683"/>
      <c r="H1056" s="683"/>
      <c r="I1056" s="683"/>
      <c r="J1056" s="683"/>
      <c r="K1056" s="683"/>
      <c r="L1056" s="683"/>
      <c r="M1056" s="683"/>
      <c r="N1056" s="683"/>
      <c r="O1056" s="683"/>
      <c r="P1056" s="684"/>
    </row>
    <row r="1057" spans="1:16" ht="15.75" x14ac:dyDescent="0.25">
      <c r="A1057" s="46" t="s">
        <v>85</v>
      </c>
      <c r="B1057" s="682"/>
      <c r="C1057" s="683"/>
      <c r="D1057" s="683"/>
      <c r="E1057" s="683"/>
      <c r="F1057" s="683"/>
      <c r="G1057" s="683"/>
      <c r="H1057" s="683"/>
      <c r="I1057" s="683"/>
      <c r="J1057" s="683"/>
      <c r="K1057" s="683"/>
      <c r="L1057" s="683"/>
      <c r="M1057" s="683"/>
      <c r="N1057" s="683"/>
      <c r="O1057" s="683"/>
      <c r="P1057" s="684"/>
    </row>
    <row r="1058" spans="1:16" ht="15.75" x14ac:dyDescent="0.25">
      <c r="A1058" s="46" t="s">
        <v>86</v>
      </c>
      <c r="B1058" s="682"/>
      <c r="C1058" s="683"/>
      <c r="D1058" s="683"/>
      <c r="E1058" s="683"/>
      <c r="F1058" s="683"/>
      <c r="G1058" s="683"/>
      <c r="H1058" s="683"/>
      <c r="I1058" s="683"/>
      <c r="J1058" s="683"/>
      <c r="K1058" s="683"/>
      <c r="L1058" s="683"/>
      <c r="M1058" s="683"/>
      <c r="N1058" s="683"/>
      <c r="O1058" s="683"/>
      <c r="P1058" s="684"/>
    </row>
    <row r="1059" spans="1:16" ht="15.75" x14ac:dyDescent="0.25">
      <c r="A1059" s="46" t="s">
        <v>87</v>
      </c>
      <c r="B1059" s="682"/>
      <c r="C1059" s="683"/>
      <c r="D1059" s="683"/>
      <c r="E1059" s="683"/>
      <c r="F1059" s="683"/>
      <c r="G1059" s="683"/>
      <c r="H1059" s="683"/>
      <c r="I1059" s="683"/>
      <c r="J1059" s="683"/>
      <c r="K1059" s="683"/>
      <c r="L1059" s="683"/>
      <c r="M1059" s="683"/>
      <c r="N1059" s="683"/>
      <c r="O1059" s="683"/>
      <c r="P1059" s="684"/>
    </row>
    <row r="1060" spans="1:16" ht="15.75" x14ac:dyDescent="0.25">
      <c r="A1060" s="46" t="s">
        <v>88</v>
      </c>
      <c r="B1060" s="682"/>
      <c r="C1060" s="683"/>
      <c r="D1060" s="683"/>
      <c r="E1060" s="683"/>
      <c r="F1060" s="683"/>
      <c r="G1060" s="683"/>
      <c r="H1060" s="683"/>
      <c r="I1060" s="683"/>
      <c r="J1060" s="683"/>
      <c r="K1060" s="683"/>
      <c r="L1060" s="683"/>
      <c r="M1060" s="683"/>
      <c r="N1060" s="683"/>
      <c r="O1060" s="683"/>
      <c r="P1060" s="684"/>
    </row>
    <row r="1061" spans="1:16" ht="15.75" x14ac:dyDescent="0.25">
      <c r="A1061" s="46" t="s">
        <v>89</v>
      </c>
      <c r="B1061" s="682"/>
      <c r="C1061" s="683"/>
      <c r="D1061" s="683"/>
      <c r="E1061" s="683"/>
      <c r="F1061" s="683"/>
      <c r="G1061" s="683"/>
      <c r="H1061" s="683"/>
      <c r="I1061" s="683"/>
      <c r="J1061" s="683"/>
      <c r="K1061" s="683"/>
      <c r="L1061" s="683"/>
      <c r="M1061" s="683"/>
      <c r="N1061" s="683"/>
      <c r="O1061" s="683"/>
      <c r="P1061" s="684"/>
    </row>
    <row r="1062" spans="1:16" ht="15.75" x14ac:dyDescent="0.25">
      <c r="A1062" s="46" t="s">
        <v>90</v>
      </c>
      <c r="B1062" s="682"/>
      <c r="C1062" s="683"/>
      <c r="D1062" s="683"/>
      <c r="E1062" s="683"/>
      <c r="F1062" s="683"/>
      <c r="G1062" s="683"/>
      <c r="H1062" s="683"/>
      <c r="I1062" s="683"/>
      <c r="J1062" s="683"/>
      <c r="K1062" s="683"/>
      <c r="L1062" s="683"/>
      <c r="M1062" s="683"/>
      <c r="N1062" s="683"/>
      <c r="O1062" s="683"/>
      <c r="P1062" s="684"/>
    </row>
    <row r="1063" spans="1:16" ht="15.75" x14ac:dyDescent="0.25">
      <c r="A1063" s="46" t="s">
        <v>91</v>
      </c>
      <c r="B1063" s="682"/>
      <c r="C1063" s="683"/>
      <c r="D1063" s="683"/>
      <c r="E1063" s="683"/>
      <c r="F1063" s="683"/>
      <c r="G1063" s="683"/>
      <c r="H1063" s="683"/>
      <c r="I1063" s="683"/>
      <c r="J1063" s="683"/>
      <c r="K1063" s="683"/>
      <c r="L1063" s="683"/>
      <c r="M1063" s="683"/>
      <c r="N1063" s="683"/>
      <c r="O1063" s="683"/>
      <c r="P1063" s="684"/>
    </row>
    <row r="1064" spans="1:16" ht="16.5" thickBot="1" x14ac:dyDescent="0.3">
      <c r="A1064" s="47" t="s">
        <v>92</v>
      </c>
      <c r="B1064" s="685"/>
      <c r="C1064" s="686"/>
      <c r="D1064" s="686"/>
      <c r="E1064" s="686"/>
      <c r="F1064" s="686"/>
      <c r="G1064" s="686"/>
      <c r="H1064" s="686"/>
      <c r="I1064" s="686"/>
      <c r="J1064" s="686"/>
      <c r="K1064" s="686"/>
      <c r="L1064" s="686"/>
      <c r="M1064" s="686"/>
      <c r="N1064" s="686"/>
      <c r="O1064" s="686"/>
      <c r="P1064" s="687"/>
    </row>
  </sheetData>
  <mergeCells count="1417">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G34:H34"/>
    <mergeCell ref="I34:J34"/>
    <mergeCell ref="L34:M34"/>
    <mergeCell ref="N34:P34"/>
    <mergeCell ref="A35:B35"/>
    <mergeCell ref="C35:P35"/>
    <mergeCell ref="F30:I30"/>
    <mergeCell ref="M30:O30"/>
    <mergeCell ref="F31:I31"/>
    <mergeCell ref="M31:O31"/>
    <mergeCell ref="G33:H33"/>
    <mergeCell ref="I33:J33"/>
    <mergeCell ref="L33:M33"/>
    <mergeCell ref="N33:P33"/>
    <mergeCell ref="F27:I27"/>
    <mergeCell ref="M27:O27"/>
    <mergeCell ref="F28:I28"/>
    <mergeCell ref="M28:O28"/>
    <mergeCell ref="F29:I29"/>
    <mergeCell ref="M29:O29"/>
    <mergeCell ref="A48:A49"/>
    <mergeCell ref="B48:B49"/>
    <mergeCell ref="O48:P48"/>
    <mergeCell ref="O49:P49"/>
    <mergeCell ref="A50:A51"/>
    <mergeCell ref="B50:B51"/>
    <mergeCell ref="O50:P50"/>
    <mergeCell ref="O51:P51"/>
    <mergeCell ref="O42:P42"/>
    <mergeCell ref="O43:P43"/>
    <mergeCell ref="O45:P45"/>
    <mergeCell ref="A46:A47"/>
    <mergeCell ref="B46:B47"/>
    <mergeCell ref="O46:P46"/>
    <mergeCell ref="O47:P47"/>
    <mergeCell ref="A36:G36"/>
    <mergeCell ref="H36:P36"/>
    <mergeCell ref="A37:G38"/>
    <mergeCell ref="H37:P38"/>
    <mergeCell ref="D40:P40"/>
    <mergeCell ref="O41:P41"/>
    <mergeCell ref="A60:A61"/>
    <mergeCell ref="B60:B61"/>
    <mergeCell ref="O60:P60"/>
    <mergeCell ref="O61:P61"/>
    <mergeCell ref="A62:A63"/>
    <mergeCell ref="B62:B63"/>
    <mergeCell ref="O62:P62"/>
    <mergeCell ref="O63:P63"/>
    <mergeCell ref="A56:A57"/>
    <mergeCell ref="B56:B57"/>
    <mergeCell ref="O56:P56"/>
    <mergeCell ref="O57:P57"/>
    <mergeCell ref="A58:A59"/>
    <mergeCell ref="B58:B59"/>
    <mergeCell ref="O58:P58"/>
    <mergeCell ref="O59:P59"/>
    <mergeCell ref="A52:A53"/>
    <mergeCell ref="B52:B53"/>
    <mergeCell ref="O52:P52"/>
    <mergeCell ref="O53:P53"/>
    <mergeCell ref="A54:A55"/>
    <mergeCell ref="B54:B55"/>
    <mergeCell ref="O54:P54"/>
    <mergeCell ref="O55:P55"/>
    <mergeCell ref="B75:P75"/>
    <mergeCell ref="B76:P76"/>
    <mergeCell ref="B77:P77"/>
    <mergeCell ref="B81:K81"/>
    <mergeCell ref="L81:O81"/>
    <mergeCell ref="B82:F82"/>
    <mergeCell ref="H82:P82"/>
    <mergeCell ref="B69:P69"/>
    <mergeCell ref="B70:P70"/>
    <mergeCell ref="B71:P71"/>
    <mergeCell ref="B72:P72"/>
    <mergeCell ref="B73:P73"/>
    <mergeCell ref="B74:P74"/>
    <mergeCell ref="A64:A65"/>
    <mergeCell ref="B64:B65"/>
    <mergeCell ref="O64:P64"/>
    <mergeCell ref="O65:P65"/>
    <mergeCell ref="A67:P67"/>
    <mergeCell ref="B68:P68"/>
    <mergeCell ref="F95:I95"/>
    <mergeCell ref="M95:O95"/>
    <mergeCell ref="F96:I96"/>
    <mergeCell ref="M96:O96"/>
    <mergeCell ref="F97:I97"/>
    <mergeCell ref="M97:O97"/>
    <mergeCell ref="M91:O91"/>
    <mergeCell ref="F92:I92"/>
    <mergeCell ref="M92:O92"/>
    <mergeCell ref="F93:I93"/>
    <mergeCell ref="M93:O93"/>
    <mergeCell ref="F94:I94"/>
    <mergeCell ref="M94:O94"/>
    <mergeCell ref="B83:F83"/>
    <mergeCell ref="H83:P83"/>
    <mergeCell ref="B85:P85"/>
    <mergeCell ref="A89:E98"/>
    <mergeCell ref="F89:I90"/>
    <mergeCell ref="J89:J90"/>
    <mergeCell ref="K89:L98"/>
    <mergeCell ref="M89:O90"/>
    <mergeCell ref="P89:P90"/>
    <mergeCell ref="F91:I91"/>
    <mergeCell ref="A103:G103"/>
    <mergeCell ref="H103:P103"/>
    <mergeCell ref="A104:G105"/>
    <mergeCell ref="H104:P105"/>
    <mergeCell ref="D107:P107"/>
    <mergeCell ref="O108:P108"/>
    <mergeCell ref="G101:H101"/>
    <mergeCell ref="I101:J101"/>
    <mergeCell ref="L101:M101"/>
    <mergeCell ref="N101:P101"/>
    <mergeCell ref="A102:B102"/>
    <mergeCell ref="C102:P102"/>
    <mergeCell ref="F98:I98"/>
    <mergeCell ref="M98:O98"/>
    <mergeCell ref="G100:H100"/>
    <mergeCell ref="I100:J100"/>
    <mergeCell ref="L100:M100"/>
    <mergeCell ref="N100:P100"/>
    <mergeCell ref="A119:A120"/>
    <mergeCell ref="B119:B120"/>
    <mergeCell ref="O119:P119"/>
    <mergeCell ref="O120:P120"/>
    <mergeCell ref="A121:A122"/>
    <mergeCell ref="B121:B122"/>
    <mergeCell ref="O121:P121"/>
    <mergeCell ref="O122:P122"/>
    <mergeCell ref="A115:A116"/>
    <mergeCell ref="B115:B116"/>
    <mergeCell ref="O115:P115"/>
    <mergeCell ref="O116:P116"/>
    <mergeCell ref="A117:A118"/>
    <mergeCell ref="B117:B118"/>
    <mergeCell ref="O117:P117"/>
    <mergeCell ref="O118:P118"/>
    <mergeCell ref="O109:P109"/>
    <mergeCell ref="O110:P110"/>
    <mergeCell ref="O112:P112"/>
    <mergeCell ref="A113:A114"/>
    <mergeCell ref="B113:B114"/>
    <mergeCell ref="O113:P113"/>
    <mergeCell ref="O114:P114"/>
    <mergeCell ref="B134:P134"/>
    <mergeCell ref="B135:P135"/>
    <mergeCell ref="B136:P136"/>
    <mergeCell ref="B137:P137"/>
    <mergeCell ref="B138:P138"/>
    <mergeCell ref="B141:K141"/>
    <mergeCell ref="L141:O141"/>
    <mergeCell ref="A128:P128"/>
    <mergeCell ref="B129:P129"/>
    <mergeCell ref="B130:P130"/>
    <mergeCell ref="B131:P131"/>
    <mergeCell ref="B132:P132"/>
    <mergeCell ref="B133:P133"/>
    <mergeCell ref="A123:A124"/>
    <mergeCell ref="B123:B124"/>
    <mergeCell ref="O123:P123"/>
    <mergeCell ref="O124:P124"/>
    <mergeCell ref="A125:A126"/>
    <mergeCell ref="B125:B126"/>
    <mergeCell ref="O125:P125"/>
    <mergeCell ref="O126:P126"/>
    <mergeCell ref="F155:I155"/>
    <mergeCell ref="M155:O155"/>
    <mergeCell ref="F156:I156"/>
    <mergeCell ref="M156:O156"/>
    <mergeCell ref="F157:I157"/>
    <mergeCell ref="M157:O157"/>
    <mergeCell ref="P150:P151"/>
    <mergeCell ref="F152:I152"/>
    <mergeCell ref="M152:O152"/>
    <mergeCell ref="F153:I153"/>
    <mergeCell ref="M153:O153"/>
    <mergeCell ref="F154:I154"/>
    <mergeCell ref="M154:O154"/>
    <mergeCell ref="B143:F143"/>
    <mergeCell ref="H143:P143"/>
    <mergeCell ref="B144:F144"/>
    <mergeCell ref="H144:P144"/>
    <mergeCell ref="B146:P146"/>
    <mergeCell ref="A150:E159"/>
    <mergeCell ref="F150:I151"/>
    <mergeCell ref="J150:J151"/>
    <mergeCell ref="K150:L159"/>
    <mergeCell ref="M150:O151"/>
    <mergeCell ref="A164:G164"/>
    <mergeCell ref="H164:P164"/>
    <mergeCell ref="A165:G166"/>
    <mergeCell ref="H165:P166"/>
    <mergeCell ref="D168:P168"/>
    <mergeCell ref="O169:P169"/>
    <mergeCell ref="G162:H162"/>
    <mergeCell ref="I162:J162"/>
    <mergeCell ref="L162:M162"/>
    <mergeCell ref="N162:P162"/>
    <mergeCell ref="A163:B163"/>
    <mergeCell ref="C163:P163"/>
    <mergeCell ref="F158:I158"/>
    <mergeCell ref="M158:O158"/>
    <mergeCell ref="F159:I159"/>
    <mergeCell ref="M159:O159"/>
    <mergeCell ref="G161:H161"/>
    <mergeCell ref="I161:J161"/>
    <mergeCell ref="L161:M161"/>
    <mergeCell ref="N161:P161"/>
    <mergeCell ref="A181:P181"/>
    <mergeCell ref="B182:P182"/>
    <mergeCell ref="B183:P183"/>
    <mergeCell ref="B184:P184"/>
    <mergeCell ref="B185:P185"/>
    <mergeCell ref="B186:P186"/>
    <mergeCell ref="A176:A177"/>
    <mergeCell ref="B176:B177"/>
    <mergeCell ref="O176:P176"/>
    <mergeCell ref="O177:P177"/>
    <mergeCell ref="A178:A179"/>
    <mergeCell ref="B178:B179"/>
    <mergeCell ref="O178:P178"/>
    <mergeCell ref="O179:P179"/>
    <mergeCell ref="O170:P170"/>
    <mergeCell ref="O171:P171"/>
    <mergeCell ref="O173:P173"/>
    <mergeCell ref="A174:A175"/>
    <mergeCell ref="B174:B175"/>
    <mergeCell ref="O174:P174"/>
    <mergeCell ref="O175:P175"/>
    <mergeCell ref="B203:P203"/>
    <mergeCell ref="A207:E219"/>
    <mergeCell ref="F207:I208"/>
    <mergeCell ref="J207:J208"/>
    <mergeCell ref="K207:L219"/>
    <mergeCell ref="M207:O208"/>
    <mergeCell ref="P207:P208"/>
    <mergeCell ref="F209:I209"/>
    <mergeCell ref="M209:O209"/>
    <mergeCell ref="F210:I210"/>
    <mergeCell ref="B198:K198"/>
    <mergeCell ref="L198:O198"/>
    <mergeCell ref="B200:F200"/>
    <mergeCell ref="H200:P200"/>
    <mergeCell ref="B201:F201"/>
    <mergeCell ref="H201:P201"/>
    <mergeCell ref="B187:P187"/>
    <mergeCell ref="B188:P188"/>
    <mergeCell ref="B189:P189"/>
    <mergeCell ref="B190:P190"/>
    <mergeCell ref="B191:P191"/>
    <mergeCell ref="B195:K195"/>
    <mergeCell ref="L195:O195"/>
    <mergeCell ref="F217:I217"/>
    <mergeCell ref="M217:O217"/>
    <mergeCell ref="F218:I218"/>
    <mergeCell ref="M218:O218"/>
    <mergeCell ref="F219:I219"/>
    <mergeCell ref="M219:O219"/>
    <mergeCell ref="F214:I214"/>
    <mergeCell ref="M214:O214"/>
    <mergeCell ref="F215:I215"/>
    <mergeCell ref="M215:O215"/>
    <mergeCell ref="F216:I216"/>
    <mergeCell ref="M216:O216"/>
    <mergeCell ref="M210:O210"/>
    <mergeCell ref="F211:I211"/>
    <mergeCell ref="M211:O211"/>
    <mergeCell ref="F212:I212"/>
    <mergeCell ref="M212:O212"/>
    <mergeCell ref="F213:I213"/>
    <mergeCell ref="M213:O213"/>
    <mergeCell ref="D228:P228"/>
    <mergeCell ref="O229:P229"/>
    <mergeCell ref="A230:C230"/>
    <mergeCell ref="O230:P230"/>
    <mergeCell ref="A231:C231"/>
    <mergeCell ref="O231:P231"/>
    <mergeCell ref="A223:B223"/>
    <mergeCell ref="C223:P223"/>
    <mergeCell ref="A224:G224"/>
    <mergeCell ref="H224:P224"/>
    <mergeCell ref="A225:G226"/>
    <mergeCell ref="H225:P226"/>
    <mergeCell ref="G221:H221"/>
    <mergeCell ref="I221:J221"/>
    <mergeCell ref="L221:M221"/>
    <mergeCell ref="N221:P221"/>
    <mergeCell ref="G222:H222"/>
    <mergeCell ref="I222:J222"/>
    <mergeCell ref="L222:M222"/>
    <mergeCell ref="N222:P222"/>
    <mergeCell ref="A242:A243"/>
    <mergeCell ref="B242:B243"/>
    <mergeCell ref="O242:P242"/>
    <mergeCell ref="O243:P243"/>
    <mergeCell ref="A244:A245"/>
    <mergeCell ref="B244:B245"/>
    <mergeCell ref="O244:P244"/>
    <mergeCell ref="O245:P245"/>
    <mergeCell ref="A238:A239"/>
    <mergeCell ref="B238:B239"/>
    <mergeCell ref="O238:P238"/>
    <mergeCell ref="O239:P239"/>
    <mergeCell ref="A240:A241"/>
    <mergeCell ref="B240:B241"/>
    <mergeCell ref="O240:P240"/>
    <mergeCell ref="O241:P241"/>
    <mergeCell ref="O233:P233"/>
    <mergeCell ref="A234:A235"/>
    <mergeCell ref="B234:B235"/>
    <mergeCell ref="O234:P234"/>
    <mergeCell ref="O235:P235"/>
    <mergeCell ref="A236:A237"/>
    <mergeCell ref="B236:B237"/>
    <mergeCell ref="O236:P236"/>
    <mergeCell ref="O237:P237"/>
    <mergeCell ref="A255:P255"/>
    <mergeCell ref="B256:P256"/>
    <mergeCell ref="B257:P257"/>
    <mergeCell ref="B258:P258"/>
    <mergeCell ref="B259:P259"/>
    <mergeCell ref="B260:P260"/>
    <mergeCell ref="A250:A251"/>
    <mergeCell ref="B250:B251"/>
    <mergeCell ref="O250:P250"/>
    <mergeCell ref="O251:P251"/>
    <mergeCell ref="A252:A253"/>
    <mergeCell ref="B252:B253"/>
    <mergeCell ref="O252:P252"/>
    <mergeCell ref="O253:P253"/>
    <mergeCell ref="A246:A247"/>
    <mergeCell ref="B246:B247"/>
    <mergeCell ref="O246:P246"/>
    <mergeCell ref="O247:P247"/>
    <mergeCell ref="A248:A249"/>
    <mergeCell ref="B248:B249"/>
    <mergeCell ref="O248:P248"/>
    <mergeCell ref="O249:P249"/>
    <mergeCell ref="B275:P275"/>
    <mergeCell ref="A279:E288"/>
    <mergeCell ref="F279:I280"/>
    <mergeCell ref="J279:J280"/>
    <mergeCell ref="K279:L288"/>
    <mergeCell ref="M279:O280"/>
    <mergeCell ref="P279:P280"/>
    <mergeCell ref="F281:I281"/>
    <mergeCell ref="M281:O281"/>
    <mergeCell ref="F282:I282"/>
    <mergeCell ref="B270:K270"/>
    <mergeCell ref="L270:O270"/>
    <mergeCell ref="B272:F272"/>
    <mergeCell ref="H272:P272"/>
    <mergeCell ref="B273:F273"/>
    <mergeCell ref="H273:P273"/>
    <mergeCell ref="B261:P261"/>
    <mergeCell ref="B262:P262"/>
    <mergeCell ref="B263:P263"/>
    <mergeCell ref="B264:P264"/>
    <mergeCell ref="B265:P265"/>
    <mergeCell ref="B268:K268"/>
    <mergeCell ref="L268:O268"/>
    <mergeCell ref="G290:H290"/>
    <mergeCell ref="I290:J290"/>
    <mergeCell ref="L290:M290"/>
    <mergeCell ref="N290:P290"/>
    <mergeCell ref="G291:H291"/>
    <mergeCell ref="I291:J291"/>
    <mergeCell ref="L291:M291"/>
    <mergeCell ref="N291:P291"/>
    <mergeCell ref="F286:I286"/>
    <mergeCell ref="M286:O286"/>
    <mergeCell ref="F287:I287"/>
    <mergeCell ref="M287:O287"/>
    <mergeCell ref="F288:I288"/>
    <mergeCell ref="M288:O288"/>
    <mergeCell ref="M282:O282"/>
    <mergeCell ref="F283:I283"/>
    <mergeCell ref="M283:O283"/>
    <mergeCell ref="F284:I284"/>
    <mergeCell ref="M284:O284"/>
    <mergeCell ref="F285:I285"/>
    <mergeCell ref="M285:O285"/>
    <mergeCell ref="A303:A304"/>
    <mergeCell ref="B303:B304"/>
    <mergeCell ref="O303:P303"/>
    <mergeCell ref="O304:P304"/>
    <mergeCell ref="A305:A306"/>
    <mergeCell ref="B305:B306"/>
    <mergeCell ref="O305:P305"/>
    <mergeCell ref="O306:P306"/>
    <mergeCell ref="D297:P297"/>
    <mergeCell ref="O298:P298"/>
    <mergeCell ref="A299:C299"/>
    <mergeCell ref="O299:P299"/>
    <mergeCell ref="A300:C300"/>
    <mergeCell ref="O302:P302"/>
    <mergeCell ref="A292:B292"/>
    <mergeCell ref="C292:P292"/>
    <mergeCell ref="A293:G293"/>
    <mergeCell ref="H293:P293"/>
    <mergeCell ref="A294:G295"/>
    <mergeCell ref="H294:P295"/>
    <mergeCell ref="A315:A316"/>
    <mergeCell ref="B315:B316"/>
    <mergeCell ref="O315:P315"/>
    <mergeCell ref="O316:P316"/>
    <mergeCell ref="A317:A318"/>
    <mergeCell ref="B317:B318"/>
    <mergeCell ref="O317:P317"/>
    <mergeCell ref="O318:P318"/>
    <mergeCell ref="A311:A312"/>
    <mergeCell ref="B311:B312"/>
    <mergeCell ref="O311:P311"/>
    <mergeCell ref="O312:P312"/>
    <mergeCell ref="A313:A314"/>
    <mergeCell ref="B313:B314"/>
    <mergeCell ref="O313:P313"/>
    <mergeCell ref="O314:P314"/>
    <mergeCell ref="A307:A308"/>
    <mergeCell ref="B307:B308"/>
    <mergeCell ref="O307:P307"/>
    <mergeCell ref="O308:P308"/>
    <mergeCell ref="A309:A310"/>
    <mergeCell ref="B309:B310"/>
    <mergeCell ref="O309:P309"/>
    <mergeCell ref="O310:P310"/>
    <mergeCell ref="B330:P330"/>
    <mergeCell ref="B331:P331"/>
    <mergeCell ref="B332:P332"/>
    <mergeCell ref="B333:P333"/>
    <mergeCell ref="B334:P334"/>
    <mergeCell ref="B337:K337"/>
    <mergeCell ref="L337:O337"/>
    <mergeCell ref="A324:P324"/>
    <mergeCell ref="B325:P325"/>
    <mergeCell ref="B326:P326"/>
    <mergeCell ref="B327:P327"/>
    <mergeCell ref="B328:P328"/>
    <mergeCell ref="B329:P329"/>
    <mergeCell ref="A319:A320"/>
    <mergeCell ref="B319:B320"/>
    <mergeCell ref="O319:P319"/>
    <mergeCell ref="O320:P320"/>
    <mergeCell ref="A321:A322"/>
    <mergeCell ref="B321:B322"/>
    <mergeCell ref="O321:P321"/>
    <mergeCell ref="O322:P322"/>
    <mergeCell ref="P346:P347"/>
    <mergeCell ref="F348:I348"/>
    <mergeCell ref="M348:O348"/>
    <mergeCell ref="F349:I349"/>
    <mergeCell ref="M349:O349"/>
    <mergeCell ref="F350:I350"/>
    <mergeCell ref="M350:O350"/>
    <mergeCell ref="B339:F339"/>
    <mergeCell ref="H339:P339"/>
    <mergeCell ref="B340:F340"/>
    <mergeCell ref="H340:P340"/>
    <mergeCell ref="B342:P342"/>
    <mergeCell ref="A346:E355"/>
    <mergeCell ref="F346:I347"/>
    <mergeCell ref="J346:J347"/>
    <mergeCell ref="K346:L355"/>
    <mergeCell ref="M346:O347"/>
    <mergeCell ref="G358:H358"/>
    <mergeCell ref="I358:J358"/>
    <mergeCell ref="L358:M358"/>
    <mergeCell ref="N358:P358"/>
    <mergeCell ref="A359:B359"/>
    <mergeCell ref="C359:P359"/>
    <mergeCell ref="F354:I354"/>
    <mergeCell ref="M354:O354"/>
    <mergeCell ref="F355:I355"/>
    <mergeCell ref="M355:O355"/>
    <mergeCell ref="G357:H357"/>
    <mergeCell ref="I357:J357"/>
    <mergeCell ref="L357:M357"/>
    <mergeCell ref="N357:P357"/>
    <mergeCell ref="F351:I351"/>
    <mergeCell ref="M351:O351"/>
    <mergeCell ref="F352:I352"/>
    <mergeCell ref="M352:O352"/>
    <mergeCell ref="F353:I353"/>
    <mergeCell ref="M353:O353"/>
    <mergeCell ref="A372:A373"/>
    <mergeCell ref="B372:B373"/>
    <mergeCell ref="O372:P372"/>
    <mergeCell ref="O373:P373"/>
    <mergeCell ref="A374:A375"/>
    <mergeCell ref="B374:B375"/>
    <mergeCell ref="O374:P374"/>
    <mergeCell ref="O375:P375"/>
    <mergeCell ref="A366:C366"/>
    <mergeCell ref="O366:P366"/>
    <mergeCell ref="A367:C367"/>
    <mergeCell ref="O369:P369"/>
    <mergeCell ref="A370:A371"/>
    <mergeCell ref="B370:B371"/>
    <mergeCell ref="O370:P370"/>
    <mergeCell ref="O371:P371"/>
    <mergeCell ref="A360:G360"/>
    <mergeCell ref="H360:P360"/>
    <mergeCell ref="A361:G362"/>
    <mergeCell ref="H361:P362"/>
    <mergeCell ref="D364:P364"/>
    <mergeCell ref="O365:P365"/>
    <mergeCell ref="A384:A385"/>
    <mergeCell ref="B384:B385"/>
    <mergeCell ref="O384:P384"/>
    <mergeCell ref="O385:P385"/>
    <mergeCell ref="A386:A387"/>
    <mergeCell ref="B386:B387"/>
    <mergeCell ref="O386:P386"/>
    <mergeCell ref="O387:P387"/>
    <mergeCell ref="A380:A381"/>
    <mergeCell ref="B380:B381"/>
    <mergeCell ref="O380:P380"/>
    <mergeCell ref="O381:P381"/>
    <mergeCell ref="A382:A383"/>
    <mergeCell ref="B382:B383"/>
    <mergeCell ref="O382:P382"/>
    <mergeCell ref="O383:P383"/>
    <mergeCell ref="A376:A377"/>
    <mergeCell ref="B376:B377"/>
    <mergeCell ref="O376:P376"/>
    <mergeCell ref="O377:P377"/>
    <mergeCell ref="A378:A379"/>
    <mergeCell ref="B378:B379"/>
    <mergeCell ref="O378:P378"/>
    <mergeCell ref="O379:P379"/>
    <mergeCell ref="B399:P399"/>
    <mergeCell ref="B400:P400"/>
    <mergeCell ref="B401:P401"/>
    <mergeCell ref="B405:K405"/>
    <mergeCell ref="L405:O405"/>
    <mergeCell ref="B407:F407"/>
    <mergeCell ref="H407:P407"/>
    <mergeCell ref="B393:P393"/>
    <mergeCell ref="B394:P394"/>
    <mergeCell ref="B395:P395"/>
    <mergeCell ref="B396:P396"/>
    <mergeCell ref="B397:P397"/>
    <mergeCell ref="B398:P398"/>
    <mergeCell ref="A388:A389"/>
    <mergeCell ref="B388:B389"/>
    <mergeCell ref="O388:P388"/>
    <mergeCell ref="O389:P389"/>
    <mergeCell ref="A391:P391"/>
    <mergeCell ref="B392:P392"/>
    <mergeCell ref="M416:O416"/>
    <mergeCell ref="F417:I417"/>
    <mergeCell ref="M417:O417"/>
    <mergeCell ref="F418:I418"/>
    <mergeCell ref="M418:O418"/>
    <mergeCell ref="F419:I419"/>
    <mergeCell ref="M419:O419"/>
    <mergeCell ref="B408:F408"/>
    <mergeCell ref="H408:P408"/>
    <mergeCell ref="B410:P410"/>
    <mergeCell ref="A414:E423"/>
    <mergeCell ref="F414:I415"/>
    <mergeCell ref="J414:J415"/>
    <mergeCell ref="K414:L423"/>
    <mergeCell ref="M414:O415"/>
    <mergeCell ref="P414:P415"/>
    <mergeCell ref="F416:I416"/>
    <mergeCell ref="G426:H426"/>
    <mergeCell ref="I426:J426"/>
    <mergeCell ref="L426:M426"/>
    <mergeCell ref="N426:P426"/>
    <mergeCell ref="A427:B427"/>
    <mergeCell ref="C427:P427"/>
    <mergeCell ref="F423:I423"/>
    <mergeCell ref="M423:O423"/>
    <mergeCell ref="G425:H425"/>
    <mergeCell ref="I425:J425"/>
    <mergeCell ref="L425:M425"/>
    <mergeCell ref="N425:P425"/>
    <mergeCell ref="F420:I420"/>
    <mergeCell ref="M420:O420"/>
    <mergeCell ref="F421:I421"/>
    <mergeCell ref="M421:O421"/>
    <mergeCell ref="F422:I422"/>
    <mergeCell ref="M422:O422"/>
    <mergeCell ref="A440:A441"/>
    <mergeCell ref="B440:B441"/>
    <mergeCell ref="O440:P440"/>
    <mergeCell ref="O441:P441"/>
    <mergeCell ref="A442:A443"/>
    <mergeCell ref="B442:B443"/>
    <mergeCell ref="O442:P442"/>
    <mergeCell ref="O443:P443"/>
    <mergeCell ref="A434:C434"/>
    <mergeCell ref="O434:P434"/>
    <mergeCell ref="A435:C435"/>
    <mergeCell ref="O437:P437"/>
    <mergeCell ref="A438:A439"/>
    <mergeCell ref="B438:B439"/>
    <mergeCell ref="O438:P438"/>
    <mergeCell ref="O439:P439"/>
    <mergeCell ref="A428:G428"/>
    <mergeCell ref="H428:P428"/>
    <mergeCell ref="A429:G430"/>
    <mergeCell ref="H429:P430"/>
    <mergeCell ref="D432:P432"/>
    <mergeCell ref="O433:P433"/>
    <mergeCell ref="A452:A453"/>
    <mergeCell ref="B452:B453"/>
    <mergeCell ref="O452:P452"/>
    <mergeCell ref="O453:P453"/>
    <mergeCell ref="A454:A455"/>
    <mergeCell ref="B454:B455"/>
    <mergeCell ref="O454:P454"/>
    <mergeCell ref="O455:P455"/>
    <mergeCell ref="A448:A449"/>
    <mergeCell ref="B448:B449"/>
    <mergeCell ref="O448:P448"/>
    <mergeCell ref="O449:P449"/>
    <mergeCell ref="A450:A451"/>
    <mergeCell ref="B450:B451"/>
    <mergeCell ref="O450:P450"/>
    <mergeCell ref="O451:P451"/>
    <mergeCell ref="A444:A445"/>
    <mergeCell ref="B444:B445"/>
    <mergeCell ref="O444:P444"/>
    <mergeCell ref="O445:P445"/>
    <mergeCell ref="A446:A447"/>
    <mergeCell ref="B446:B447"/>
    <mergeCell ref="O446:P446"/>
    <mergeCell ref="O447:P447"/>
    <mergeCell ref="B467:P467"/>
    <mergeCell ref="B468:P468"/>
    <mergeCell ref="B469:P469"/>
    <mergeCell ref="B472:K472"/>
    <mergeCell ref="L472:O472"/>
    <mergeCell ref="B474:K474"/>
    <mergeCell ref="L474:O474"/>
    <mergeCell ref="B461:P461"/>
    <mergeCell ref="B462:P462"/>
    <mergeCell ref="B463:P463"/>
    <mergeCell ref="B464:P464"/>
    <mergeCell ref="B465:P465"/>
    <mergeCell ref="B466:P466"/>
    <mergeCell ref="A456:A457"/>
    <mergeCell ref="B456:B457"/>
    <mergeCell ref="O456:P456"/>
    <mergeCell ref="O457:P457"/>
    <mergeCell ref="A459:P459"/>
    <mergeCell ref="B460:P460"/>
    <mergeCell ref="F488:I488"/>
    <mergeCell ref="M488:O488"/>
    <mergeCell ref="F489:I489"/>
    <mergeCell ref="M489:O489"/>
    <mergeCell ref="F490:I490"/>
    <mergeCell ref="M490:O490"/>
    <mergeCell ref="P483:P484"/>
    <mergeCell ref="F485:I485"/>
    <mergeCell ref="M485:O485"/>
    <mergeCell ref="F486:I486"/>
    <mergeCell ref="M486:O486"/>
    <mergeCell ref="F487:I487"/>
    <mergeCell ref="M487:O487"/>
    <mergeCell ref="B476:F476"/>
    <mergeCell ref="H476:P476"/>
    <mergeCell ref="B477:F477"/>
    <mergeCell ref="H477:P477"/>
    <mergeCell ref="B479:P479"/>
    <mergeCell ref="A483:E492"/>
    <mergeCell ref="F483:I484"/>
    <mergeCell ref="J483:J484"/>
    <mergeCell ref="K483:L492"/>
    <mergeCell ref="M483:O484"/>
    <mergeCell ref="A497:G497"/>
    <mergeCell ref="H497:P497"/>
    <mergeCell ref="A498:G499"/>
    <mergeCell ref="H498:P499"/>
    <mergeCell ref="D501:P501"/>
    <mergeCell ref="D506:E506"/>
    <mergeCell ref="G495:H495"/>
    <mergeCell ref="I495:J495"/>
    <mergeCell ref="L495:M495"/>
    <mergeCell ref="N495:P495"/>
    <mergeCell ref="A496:B496"/>
    <mergeCell ref="C496:P496"/>
    <mergeCell ref="F491:I491"/>
    <mergeCell ref="M491:O491"/>
    <mergeCell ref="F492:I492"/>
    <mergeCell ref="M492:O492"/>
    <mergeCell ref="G494:H494"/>
    <mergeCell ref="I494:J494"/>
    <mergeCell ref="L494:M494"/>
    <mergeCell ref="N494:P494"/>
    <mergeCell ref="A515:A516"/>
    <mergeCell ref="B515:B516"/>
    <mergeCell ref="D515:E515"/>
    <mergeCell ref="D516:E516"/>
    <mergeCell ref="A517:A518"/>
    <mergeCell ref="B517:B518"/>
    <mergeCell ref="D517:E517"/>
    <mergeCell ref="D518:E518"/>
    <mergeCell ref="A511:A512"/>
    <mergeCell ref="B511:B512"/>
    <mergeCell ref="D511:E511"/>
    <mergeCell ref="D512:E512"/>
    <mergeCell ref="A513:A514"/>
    <mergeCell ref="B513:B514"/>
    <mergeCell ref="D513:E513"/>
    <mergeCell ref="D514:E514"/>
    <mergeCell ref="A507:A508"/>
    <mergeCell ref="B507:B508"/>
    <mergeCell ref="D507:E507"/>
    <mergeCell ref="D508:E508"/>
    <mergeCell ref="A509:A510"/>
    <mergeCell ref="B509:B510"/>
    <mergeCell ref="D509:E509"/>
    <mergeCell ref="D510:E510"/>
    <mergeCell ref="A528:P528"/>
    <mergeCell ref="B529:P529"/>
    <mergeCell ref="B530:P530"/>
    <mergeCell ref="B531:P531"/>
    <mergeCell ref="B532:P532"/>
    <mergeCell ref="B533:P533"/>
    <mergeCell ref="A523:A524"/>
    <mergeCell ref="B523:B524"/>
    <mergeCell ref="D523:E523"/>
    <mergeCell ref="D524:E524"/>
    <mergeCell ref="A525:A526"/>
    <mergeCell ref="B525:B526"/>
    <mergeCell ref="D525:E525"/>
    <mergeCell ref="D526:E526"/>
    <mergeCell ref="A519:A520"/>
    <mergeCell ref="B519:B520"/>
    <mergeCell ref="D519:E519"/>
    <mergeCell ref="D520:E520"/>
    <mergeCell ref="A521:A522"/>
    <mergeCell ref="B521:B522"/>
    <mergeCell ref="D521:E521"/>
    <mergeCell ref="D522:E522"/>
    <mergeCell ref="B545:F545"/>
    <mergeCell ref="H545:P545"/>
    <mergeCell ref="B546:F546"/>
    <mergeCell ref="H546:P546"/>
    <mergeCell ref="B548:P548"/>
    <mergeCell ref="A552:E561"/>
    <mergeCell ref="F552:I553"/>
    <mergeCell ref="J552:J553"/>
    <mergeCell ref="K552:L561"/>
    <mergeCell ref="M552:O553"/>
    <mergeCell ref="B534:P534"/>
    <mergeCell ref="B535:P535"/>
    <mergeCell ref="B536:P536"/>
    <mergeCell ref="B537:P537"/>
    <mergeCell ref="B538:P538"/>
    <mergeCell ref="B543:K543"/>
    <mergeCell ref="L543:O543"/>
    <mergeCell ref="F560:I560"/>
    <mergeCell ref="M560:O560"/>
    <mergeCell ref="F561:I561"/>
    <mergeCell ref="M561:O561"/>
    <mergeCell ref="G563:H563"/>
    <mergeCell ref="I563:J563"/>
    <mergeCell ref="L563:M563"/>
    <mergeCell ref="N563:P563"/>
    <mergeCell ref="F557:I557"/>
    <mergeCell ref="M557:O557"/>
    <mergeCell ref="F558:I558"/>
    <mergeCell ref="M558:O558"/>
    <mergeCell ref="F559:I559"/>
    <mergeCell ref="M559:O559"/>
    <mergeCell ref="P552:P553"/>
    <mergeCell ref="F554:I554"/>
    <mergeCell ref="M554:O554"/>
    <mergeCell ref="F555:I555"/>
    <mergeCell ref="M555:O555"/>
    <mergeCell ref="F556:I556"/>
    <mergeCell ref="M556:O556"/>
    <mergeCell ref="A576:A577"/>
    <mergeCell ref="B576:B577"/>
    <mergeCell ref="D576:E576"/>
    <mergeCell ref="A578:A579"/>
    <mergeCell ref="B578:B579"/>
    <mergeCell ref="D578:E578"/>
    <mergeCell ref="D579:E579"/>
    <mergeCell ref="A566:G566"/>
    <mergeCell ref="H566:P566"/>
    <mergeCell ref="A567:G568"/>
    <mergeCell ref="H567:P568"/>
    <mergeCell ref="D570:P570"/>
    <mergeCell ref="D575:E575"/>
    <mergeCell ref="G564:H564"/>
    <mergeCell ref="I564:J564"/>
    <mergeCell ref="L564:M564"/>
    <mergeCell ref="N564:P564"/>
    <mergeCell ref="A565:B565"/>
    <mergeCell ref="C565:P565"/>
    <mergeCell ref="A588:A589"/>
    <mergeCell ref="B588:B589"/>
    <mergeCell ref="D588:E588"/>
    <mergeCell ref="D589:E589"/>
    <mergeCell ref="A590:A591"/>
    <mergeCell ref="B590:B591"/>
    <mergeCell ref="D590:E590"/>
    <mergeCell ref="D591:E591"/>
    <mergeCell ref="A584:A585"/>
    <mergeCell ref="B584:B585"/>
    <mergeCell ref="D584:E584"/>
    <mergeCell ref="D585:E585"/>
    <mergeCell ref="A586:A587"/>
    <mergeCell ref="B586:B587"/>
    <mergeCell ref="D586:E586"/>
    <mergeCell ref="D587:E587"/>
    <mergeCell ref="A580:A581"/>
    <mergeCell ref="B580:B581"/>
    <mergeCell ref="D580:E580"/>
    <mergeCell ref="D581:E581"/>
    <mergeCell ref="A582:A583"/>
    <mergeCell ref="B582:B583"/>
    <mergeCell ref="D582:E582"/>
    <mergeCell ref="D583:E583"/>
    <mergeCell ref="B611:K611"/>
    <mergeCell ref="L611:O611"/>
    <mergeCell ref="B613:F613"/>
    <mergeCell ref="H613:P613"/>
    <mergeCell ref="B614:F614"/>
    <mergeCell ref="H614:P614"/>
    <mergeCell ref="B599:P599"/>
    <mergeCell ref="B600:P600"/>
    <mergeCell ref="B601:P601"/>
    <mergeCell ref="B602:P602"/>
    <mergeCell ref="B603:P603"/>
    <mergeCell ref="B609:K609"/>
    <mergeCell ref="L609:O609"/>
    <mergeCell ref="A593:P593"/>
    <mergeCell ref="B594:P594"/>
    <mergeCell ref="B595:P595"/>
    <mergeCell ref="B596:P596"/>
    <mergeCell ref="B597:P597"/>
    <mergeCell ref="B598:P598"/>
    <mergeCell ref="F627:I627"/>
    <mergeCell ref="M627:O627"/>
    <mergeCell ref="F628:I628"/>
    <mergeCell ref="M628:O628"/>
    <mergeCell ref="F629:I629"/>
    <mergeCell ref="M629:O629"/>
    <mergeCell ref="M623:O623"/>
    <mergeCell ref="F624:I624"/>
    <mergeCell ref="M624:O624"/>
    <mergeCell ref="F625:I625"/>
    <mergeCell ref="M625:O625"/>
    <mergeCell ref="F626:I626"/>
    <mergeCell ref="M626:O626"/>
    <mergeCell ref="B616:P616"/>
    <mergeCell ref="A620:E629"/>
    <mergeCell ref="F620:I621"/>
    <mergeCell ref="J620:J621"/>
    <mergeCell ref="K620:L629"/>
    <mergeCell ref="M620:O621"/>
    <mergeCell ref="P620:P621"/>
    <mergeCell ref="F622:I622"/>
    <mergeCell ref="M622:O622"/>
    <mergeCell ref="F623:I623"/>
    <mergeCell ref="D638:P638"/>
    <mergeCell ref="O639:P639"/>
    <mergeCell ref="A640:C640"/>
    <mergeCell ref="O640:P640"/>
    <mergeCell ref="A641:C641"/>
    <mergeCell ref="O641:P641"/>
    <mergeCell ref="A633:B633"/>
    <mergeCell ref="C633:P633"/>
    <mergeCell ref="A634:G634"/>
    <mergeCell ref="H634:P634"/>
    <mergeCell ref="A635:G636"/>
    <mergeCell ref="H635:P636"/>
    <mergeCell ref="G631:H631"/>
    <mergeCell ref="I631:J631"/>
    <mergeCell ref="L631:M631"/>
    <mergeCell ref="N631:P631"/>
    <mergeCell ref="G632:H632"/>
    <mergeCell ref="I632:J632"/>
    <mergeCell ref="L632:M632"/>
    <mergeCell ref="N632:P632"/>
    <mergeCell ref="A656:A657"/>
    <mergeCell ref="B656:B657"/>
    <mergeCell ref="A658:A659"/>
    <mergeCell ref="B658:B659"/>
    <mergeCell ref="O659:P659"/>
    <mergeCell ref="A660:A661"/>
    <mergeCell ref="B660:B661"/>
    <mergeCell ref="O660:P660"/>
    <mergeCell ref="O661:P661"/>
    <mergeCell ref="A650:A651"/>
    <mergeCell ref="B650:B651"/>
    <mergeCell ref="A652:A653"/>
    <mergeCell ref="B652:B653"/>
    <mergeCell ref="A654:A655"/>
    <mergeCell ref="B654:B655"/>
    <mergeCell ref="O643:P643"/>
    <mergeCell ref="A644:A645"/>
    <mergeCell ref="B644:B645"/>
    <mergeCell ref="A646:A647"/>
    <mergeCell ref="B646:B647"/>
    <mergeCell ref="A648:A649"/>
    <mergeCell ref="B648:B649"/>
    <mergeCell ref="B673:P673"/>
    <mergeCell ref="B674:P674"/>
    <mergeCell ref="B675:P675"/>
    <mergeCell ref="B681:K681"/>
    <mergeCell ref="L681:O681"/>
    <mergeCell ref="B683:K683"/>
    <mergeCell ref="L683:O683"/>
    <mergeCell ref="B667:P667"/>
    <mergeCell ref="B668:P668"/>
    <mergeCell ref="B669:P669"/>
    <mergeCell ref="B670:P670"/>
    <mergeCell ref="B671:P671"/>
    <mergeCell ref="B672:P672"/>
    <mergeCell ref="A662:A663"/>
    <mergeCell ref="B662:B663"/>
    <mergeCell ref="O662:P662"/>
    <mergeCell ref="O663:P663"/>
    <mergeCell ref="A665:P665"/>
    <mergeCell ref="B666:P666"/>
    <mergeCell ref="P692:P693"/>
    <mergeCell ref="F694:I694"/>
    <mergeCell ref="M694:O694"/>
    <mergeCell ref="F695:I695"/>
    <mergeCell ref="M695:O695"/>
    <mergeCell ref="F696:I696"/>
    <mergeCell ref="M696:O696"/>
    <mergeCell ref="B685:F685"/>
    <mergeCell ref="H685:P685"/>
    <mergeCell ref="B686:F686"/>
    <mergeCell ref="H686:P686"/>
    <mergeCell ref="B688:P688"/>
    <mergeCell ref="A692:E701"/>
    <mergeCell ref="F692:I693"/>
    <mergeCell ref="J692:J693"/>
    <mergeCell ref="K692:L701"/>
    <mergeCell ref="M692:O693"/>
    <mergeCell ref="G704:H704"/>
    <mergeCell ref="I704:J704"/>
    <mergeCell ref="L704:M704"/>
    <mergeCell ref="N704:P704"/>
    <mergeCell ref="A705:B705"/>
    <mergeCell ref="C705:P705"/>
    <mergeCell ref="F700:I700"/>
    <mergeCell ref="M700:O700"/>
    <mergeCell ref="F701:I701"/>
    <mergeCell ref="M701:O701"/>
    <mergeCell ref="G703:H703"/>
    <mergeCell ref="I703:J703"/>
    <mergeCell ref="L703:M703"/>
    <mergeCell ref="N703:P703"/>
    <mergeCell ref="F697:I697"/>
    <mergeCell ref="M697:O697"/>
    <mergeCell ref="F698:I698"/>
    <mergeCell ref="M698:O698"/>
    <mergeCell ref="F699:I699"/>
    <mergeCell ref="M699:O699"/>
    <mergeCell ref="A718:A719"/>
    <mergeCell ref="B718:B719"/>
    <mergeCell ref="A720:A721"/>
    <mergeCell ref="B720:B721"/>
    <mergeCell ref="A722:A723"/>
    <mergeCell ref="B722:B723"/>
    <mergeCell ref="A712:C712"/>
    <mergeCell ref="O712:P712"/>
    <mergeCell ref="A713:C713"/>
    <mergeCell ref="O713:P713"/>
    <mergeCell ref="O715:P715"/>
    <mergeCell ref="A716:A717"/>
    <mergeCell ref="B716:B717"/>
    <mergeCell ref="A706:G706"/>
    <mergeCell ref="H706:P706"/>
    <mergeCell ref="A707:G708"/>
    <mergeCell ref="H707:P708"/>
    <mergeCell ref="D710:P710"/>
    <mergeCell ref="O711:P711"/>
    <mergeCell ref="B735:P735"/>
    <mergeCell ref="B736:P736"/>
    <mergeCell ref="B737:P737"/>
    <mergeCell ref="B738:P738"/>
    <mergeCell ref="B739:P739"/>
    <mergeCell ref="B743:K743"/>
    <mergeCell ref="L743:O743"/>
    <mergeCell ref="A729:P729"/>
    <mergeCell ref="B730:P730"/>
    <mergeCell ref="B731:P731"/>
    <mergeCell ref="B732:P732"/>
    <mergeCell ref="B733:P733"/>
    <mergeCell ref="B734:P734"/>
    <mergeCell ref="A724:A725"/>
    <mergeCell ref="B724:B725"/>
    <mergeCell ref="O724:P724"/>
    <mergeCell ref="A726:A727"/>
    <mergeCell ref="B726:B727"/>
    <mergeCell ref="O726:P726"/>
    <mergeCell ref="O727:P727"/>
    <mergeCell ref="P752:P753"/>
    <mergeCell ref="F754:I754"/>
    <mergeCell ref="M754:O754"/>
    <mergeCell ref="F755:I755"/>
    <mergeCell ref="M755:O755"/>
    <mergeCell ref="F756:I756"/>
    <mergeCell ref="M756:O756"/>
    <mergeCell ref="B745:F745"/>
    <mergeCell ref="H745:P745"/>
    <mergeCell ref="B746:F746"/>
    <mergeCell ref="H746:P746"/>
    <mergeCell ref="B748:P748"/>
    <mergeCell ref="A752:E761"/>
    <mergeCell ref="F752:I753"/>
    <mergeCell ref="J752:J753"/>
    <mergeCell ref="K752:L761"/>
    <mergeCell ref="M752:O753"/>
    <mergeCell ref="G764:H764"/>
    <mergeCell ref="I764:J764"/>
    <mergeCell ref="L764:M764"/>
    <mergeCell ref="N764:P764"/>
    <mergeCell ref="A765:B765"/>
    <mergeCell ref="C765:P765"/>
    <mergeCell ref="F760:I760"/>
    <mergeCell ref="M760:O760"/>
    <mergeCell ref="F761:I761"/>
    <mergeCell ref="M761:O761"/>
    <mergeCell ref="G763:H763"/>
    <mergeCell ref="I763:J763"/>
    <mergeCell ref="L763:M763"/>
    <mergeCell ref="N763:P763"/>
    <mergeCell ref="F757:I757"/>
    <mergeCell ref="M757:O757"/>
    <mergeCell ref="F758:I758"/>
    <mergeCell ref="M758:O758"/>
    <mergeCell ref="F759:I759"/>
    <mergeCell ref="M759:O759"/>
    <mergeCell ref="A778:A779"/>
    <mergeCell ref="B778:B779"/>
    <mergeCell ref="A780:A781"/>
    <mergeCell ref="B780:B781"/>
    <mergeCell ref="A782:A783"/>
    <mergeCell ref="B782:B783"/>
    <mergeCell ref="A772:C772"/>
    <mergeCell ref="O772:P772"/>
    <mergeCell ref="A773:C773"/>
    <mergeCell ref="O773:P773"/>
    <mergeCell ref="O775:P775"/>
    <mergeCell ref="A776:A777"/>
    <mergeCell ref="B776:B777"/>
    <mergeCell ref="A766:G766"/>
    <mergeCell ref="H766:P766"/>
    <mergeCell ref="A767:G768"/>
    <mergeCell ref="H767:P768"/>
    <mergeCell ref="D770:P770"/>
    <mergeCell ref="O771:P771"/>
    <mergeCell ref="B800:K800"/>
    <mergeCell ref="L800:O800"/>
    <mergeCell ref="B802:F802"/>
    <mergeCell ref="H802:P802"/>
    <mergeCell ref="B803:F803"/>
    <mergeCell ref="H803:P803"/>
    <mergeCell ref="B790:P790"/>
    <mergeCell ref="B791:P791"/>
    <mergeCell ref="B792:P792"/>
    <mergeCell ref="B793:P793"/>
    <mergeCell ref="B794:P794"/>
    <mergeCell ref="B795:P795"/>
    <mergeCell ref="O782:P782"/>
    <mergeCell ref="A785:P785"/>
    <mergeCell ref="B786:P786"/>
    <mergeCell ref="B787:P787"/>
    <mergeCell ref="B788:P788"/>
    <mergeCell ref="B789:P789"/>
    <mergeCell ref="F816:I816"/>
    <mergeCell ref="M816:O816"/>
    <mergeCell ref="F817:I817"/>
    <mergeCell ref="M817:O817"/>
    <mergeCell ref="F818:I818"/>
    <mergeCell ref="M818:O818"/>
    <mergeCell ref="M812:O812"/>
    <mergeCell ref="F813:I813"/>
    <mergeCell ref="M813:O813"/>
    <mergeCell ref="F814:I814"/>
    <mergeCell ref="M814:O814"/>
    <mergeCell ref="F815:I815"/>
    <mergeCell ref="M815:O815"/>
    <mergeCell ref="B805:P805"/>
    <mergeCell ref="A809:E818"/>
    <mergeCell ref="F809:I810"/>
    <mergeCell ref="J809:J810"/>
    <mergeCell ref="K809:L818"/>
    <mergeCell ref="M809:O810"/>
    <mergeCell ref="P809:P810"/>
    <mergeCell ref="F811:I811"/>
    <mergeCell ref="M811:O811"/>
    <mergeCell ref="F812:I812"/>
    <mergeCell ref="D827:P827"/>
    <mergeCell ref="O828:P828"/>
    <mergeCell ref="A829:C829"/>
    <mergeCell ref="O829:P829"/>
    <mergeCell ref="A830:C830"/>
    <mergeCell ref="O830:P830"/>
    <mergeCell ref="A822:B822"/>
    <mergeCell ref="C822:P822"/>
    <mergeCell ref="A823:G823"/>
    <mergeCell ref="H823:P823"/>
    <mergeCell ref="A824:G825"/>
    <mergeCell ref="H824:P825"/>
    <mergeCell ref="G820:H820"/>
    <mergeCell ref="I820:J820"/>
    <mergeCell ref="L820:M820"/>
    <mergeCell ref="N820:P820"/>
    <mergeCell ref="G821:H821"/>
    <mergeCell ref="I821:J821"/>
    <mergeCell ref="L821:M821"/>
    <mergeCell ref="N821:P821"/>
    <mergeCell ref="B846:P846"/>
    <mergeCell ref="B847:P847"/>
    <mergeCell ref="B848:P848"/>
    <mergeCell ref="B849:P849"/>
    <mergeCell ref="B850:P850"/>
    <mergeCell ref="B851:P851"/>
    <mergeCell ref="A839:A840"/>
    <mergeCell ref="B839:B840"/>
    <mergeCell ref="A842:P842"/>
    <mergeCell ref="B843:P843"/>
    <mergeCell ref="B844:P844"/>
    <mergeCell ref="B845:P845"/>
    <mergeCell ref="O832:P832"/>
    <mergeCell ref="A833:A834"/>
    <mergeCell ref="B833:B834"/>
    <mergeCell ref="A835:A836"/>
    <mergeCell ref="B835:B836"/>
    <mergeCell ref="A837:A838"/>
    <mergeCell ref="B837:B838"/>
    <mergeCell ref="B862:F862"/>
    <mergeCell ref="H862:P862"/>
    <mergeCell ref="B864:P864"/>
    <mergeCell ref="A868:E877"/>
    <mergeCell ref="F868:I869"/>
    <mergeCell ref="J868:J869"/>
    <mergeCell ref="K868:L877"/>
    <mergeCell ref="M868:O869"/>
    <mergeCell ref="P868:P869"/>
    <mergeCell ref="F870:I870"/>
    <mergeCell ref="B852:P852"/>
    <mergeCell ref="B857:K857"/>
    <mergeCell ref="L857:O857"/>
    <mergeCell ref="B859:K859"/>
    <mergeCell ref="L859:O859"/>
    <mergeCell ref="B861:F861"/>
    <mergeCell ref="H861:P861"/>
    <mergeCell ref="F877:I877"/>
    <mergeCell ref="M877:O877"/>
    <mergeCell ref="G879:H879"/>
    <mergeCell ref="I879:J879"/>
    <mergeCell ref="L879:M879"/>
    <mergeCell ref="N879:P879"/>
    <mergeCell ref="F874:I874"/>
    <mergeCell ref="M874:O874"/>
    <mergeCell ref="F875:I875"/>
    <mergeCell ref="M875:O875"/>
    <mergeCell ref="F876:I876"/>
    <mergeCell ref="M876:O876"/>
    <mergeCell ref="M870:O870"/>
    <mergeCell ref="F871:I871"/>
    <mergeCell ref="M871:O871"/>
    <mergeCell ref="F872:I872"/>
    <mergeCell ref="M872:O872"/>
    <mergeCell ref="F873:I873"/>
    <mergeCell ref="M873:O873"/>
    <mergeCell ref="A888:C888"/>
    <mergeCell ref="O888:P888"/>
    <mergeCell ref="A889:C889"/>
    <mergeCell ref="O889:P889"/>
    <mergeCell ref="G892:H892"/>
    <mergeCell ref="I892:J892"/>
    <mergeCell ref="L892:M892"/>
    <mergeCell ref="N892:P892"/>
    <mergeCell ref="A882:G882"/>
    <mergeCell ref="H882:P882"/>
    <mergeCell ref="A883:G884"/>
    <mergeCell ref="H883:P884"/>
    <mergeCell ref="D886:P886"/>
    <mergeCell ref="O887:P887"/>
    <mergeCell ref="G880:H880"/>
    <mergeCell ref="I880:J880"/>
    <mergeCell ref="L880:M880"/>
    <mergeCell ref="N880:P880"/>
    <mergeCell ref="A881:B881"/>
    <mergeCell ref="C881:P881"/>
    <mergeCell ref="A901:C901"/>
    <mergeCell ref="O901:P901"/>
    <mergeCell ref="A902:C902"/>
    <mergeCell ref="O902:P902"/>
    <mergeCell ref="O905:P905"/>
    <mergeCell ref="A906:A907"/>
    <mergeCell ref="A895:G895"/>
    <mergeCell ref="H895:P895"/>
    <mergeCell ref="A896:G897"/>
    <mergeCell ref="H896:P897"/>
    <mergeCell ref="D899:P899"/>
    <mergeCell ref="O900:P900"/>
    <mergeCell ref="G893:H893"/>
    <mergeCell ref="I893:J893"/>
    <mergeCell ref="L893:M893"/>
    <mergeCell ref="N893:P893"/>
    <mergeCell ref="A894:B894"/>
    <mergeCell ref="C894:P894"/>
    <mergeCell ref="B925:P925"/>
    <mergeCell ref="B926:P926"/>
    <mergeCell ref="B927:P927"/>
    <mergeCell ref="B928:P928"/>
    <mergeCell ref="B929:P929"/>
    <mergeCell ref="B935:K935"/>
    <mergeCell ref="L935:O935"/>
    <mergeCell ref="A919:P919"/>
    <mergeCell ref="B920:P920"/>
    <mergeCell ref="B921:P921"/>
    <mergeCell ref="B922:P922"/>
    <mergeCell ref="B923:P923"/>
    <mergeCell ref="B924:P924"/>
    <mergeCell ref="A908:A909"/>
    <mergeCell ref="A910:A911"/>
    <mergeCell ref="B910:B911"/>
    <mergeCell ref="A912:A913"/>
    <mergeCell ref="A914:A915"/>
    <mergeCell ref="A916:A917"/>
    <mergeCell ref="M949:O949"/>
    <mergeCell ref="M950:O950"/>
    <mergeCell ref="F951:I951"/>
    <mergeCell ref="M951:O951"/>
    <mergeCell ref="F952:I952"/>
    <mergeCell ref="M952:O952"/>
    <mergeCell ref="B942:P942"/>
    <mergeCell ref="A946:E955"/>
    <mergeCell ref="F946:I947"/>
    <mergeCell ref="J946:J947"/>
    <mergeCell ref="K946:L955"/>
    <mergeCell ref="M946:O947"/>
    <mergeCell ref="P946:P947"/>
    <mergeCell ref="F948:I948"/>
    <mergeCell ref="M948:O948"/>
    <mergeCell ref="F949:I949"/>
    <mergeCell ref="B937:K937"/>
    <mergeCell ref="L937:O937"/>
    <mergeCell ref="B939:F939"/>
    <mergeCell ref="H939:P939"/>
    <mergeCell ref="B940:F940"/>
    <mergeCell ref="H940:P940"/>
    <mergeCell ref="A959:B959"/>
    <mergeCell ref="C959:P959"/>
    <mergeCell ref="A960:G960"/>
    <mergeCell ref="H960:P960"/>
    <mergeCell ref="A961:G962"/>
    <mergeCell ref="H961:P962"/>
    <mergeCell ref="G957:H957"/>
    <mergeCell ref="I957:J957"/>
    <mergeCell ref="L957:M957"/>
    <mergeCell ref="N957:P957"/>
    <mergeCell ref="G958:H958"/>
    <mergeCell ref="I958:J958"/>
    <mergeCell ref="L958:M958"/>
    <mergeCell ref="N958:P958"/>
    <mergeCell ref="F953:I953"/>
    <mergeCell ref="M953:O953"/>
    <mergeCell ref="F954:I954"/>
    <mergeCell ref="M954:O954"/>
    <mergeCell ref="F955:I955"/>
    <mergeCell ref="M955:O955"/>
    <mergeCell ref="A976:A977"/>
    <mergeCell ref="B976:B977"/>
    <mergeCell ref="A978:A979"/>
    <mergeCell ref="B978:B979"/>
    <mergeCell ref="A980:A981"/>
    <mergeCell ref="B980:B981"/>
    <mergeCell ref="O969:P969"/>
    <mergeCell ref="A970:A971"/>
    <mergeCell ref="B970:B971"/>
    <mergeCell ref="A972:A973"/>
    <mergeCell ref="B972:B973"/>
    <mergeCell ref="A974:A975"/>
    <mergeCell ref="B974:B975"/>
    <mergeCell ref="D964:P964"/>
    <mergeCell ref="O965:P965"/>
    <mergeCell ref="A966:C966"/>
    <mergeCell ref="O966:P966"/>
    <mergeCell ref="A967:C967"/>
    <mergeCell ref="O967:P967"/>
    <mergeCell ref="B995:P995"/>
    <mergeCell ref="B996:P996"/>
    <mergeCell ref="B997:P997"/>
    <mergeCell ref="B1000:K1000"/>
    <mergeCell ref="L1000:O1000"/>
    <mergeCell ref="B1002:F1002"/>
    <mergeCell ref="H1002:P1002"/>
    <mergeCell ref="B989:P989"/>
    <mergeCell ref="B990:P990"/>
    <mergeCell ref="B991:P991"/>
    <mergeCell ref="B992:P992"/>
    <mergeCell ref="B993:P993"/>
    <mergeCell ref="B994:P994"/>
    <mergeCell ref="A982:A983"/>
    <mergeCell ref="B982:B983"/>
    <mergeCell ref="A984:A985"/>
    <mergeCell ref="B984:B985"/>
    <mergeCell ref="A987:P987"/>
    <mergeCell ref="B988:P988"/>
    <mergeCell ref="F1015:I1015"/>
    <mergeCell ref="M1015:O1015"/>
    <mergeCell ref="F1016:I1016"/>
    <mergeCell ref="M1016:O1016"/>
    <mergeCell ref="F1017:I1017"/>
    <mergeCell ref="M1017:O1017"/>
    <mergeCell ref="M1011:O1011"/>
    <mergeCell ref="F1012:I1012"/>
    <mergeCell ref="M1012:O1012"/>
    <mergeCell ref="F1013:I1013"/>
    <mergeCell ref="M1013:O1013"/>
    <mergeCell ref="F1014:I1014"/>
    <mergeCell ref="M1014:O1014"/>
    <mergeCell ref="B1003:F1003"/>
    <mergeCell ref="H1003:P1003"/>
    <mergeCell ref="B1005:P1005"/>
    <mergeCell ref="A1009:E1018"/>
    <mergeCell ref="F1009:I1010"/>
    <mergeCell ref="J1009:J1010"/>
    <mergeCell ref="K1009:L1018"/>
    <mergeCell ref="M1009:O1010"/>
    <mergeCell ref="P1009:P1010"/>
    <mergeCell ref="F1011:I1011"/>
    <mergeCell ref="A1023:G1023"/>
    <mergeCell ref="H1023:P1023"/>
    <mergeCell ref="A1024:G1025"/>
    <mergeCell ref="H1024:P1025"/>
    <mergeCell ref="D1027:P1027"/>
    <mergeCell ref="O1028:P1028"/>
    <mergeCell ref="G1021:H1021"/>
    <mergeCell ref="I1021:J1021"/>
    <mergeCell ref="L1021:M1021"/>
    <mergeCell ref="N1021:P1021"/>
    <mergeCell ref="A1022:B1022"/>
    <mergeCell ref="C1022:P1022"/>
    <mergeCell ref="F1018:I1018"/>
    <mergeCell ref="M1018:O1018"/>
    <mergeCell ref="G1020:H1020"/>
    <mergeCell ref="I1020:J1020"/>
    <mergeCell ref="L1020:M1020"/>
    <mergeCell ref="N1020:P1020"/>
    <mergeCell ref="A1041:A1042"/>
    <mergeCell ref="B1041:B1042"/>
    <mergeCell ref="A1043:A1044"/>
    <mergeCell ref="B1043:B1044"/>
    <mergeCell ref="A1045:A1046"/>
    <mergeCell ref="B1045:B1046"/>
    <mergeCell ref="A1035:A1036"/>
    <mergeCell ref="B1035:B1036"/>
    <mergeCell ref="A1037:A1038"/>
    <mergeCell ref="B1037:B1038"/>
    <mergeCell ref="A1039:A1040"/>
    <mergeCell ref="B1039:B1040"/>
    <mergeCell ref="A1029:C1029"/>
    <mergeCell ref="O1029:P1029"/>
    <mergeCell ref="A1030:C1030"/>
    <mergeCell ref="O1030:P1030"/>
    <mergeCell ref="O1032:P1032"/>
    <mergeCell ref="A1033:A1034"/>
    <mergeCell ref="B1033:B1034"/>
    <mergeCell ref="B1060:P1060"/>
    <mergeCell ref="B1061:P1061"/>
    <mergeCell ref="B1062:P1062"/>
    <mergeCell ref="B1063:P1063"/>
    <mergeCell ref="B1064:P1064"/>
    <mergeCell ref="A1054:P1054"/>
    <mergeCell ref="B1055:P1055"/>
    <mergeCell ref="B1056:P1056"/>
    <mergeCell ref="B1057:P1057"/>
    <mergeCell ref="B1058:P1058"/>
    <mergeCell ref="B1059:P1059"/>
    <mergeCell ref="A1047:A1048"/>
    <mergeCell ref="B1047:B1048"/>
    <mergeCell ref="A1049:A1050"/>
    <mergeCell ref="B1049:B1050"/>
    <mergeCell ref="A1051:A1052"/>
    <mergeCell ref="B1051:B1052"/>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292"/>
  <sheetViews>
    <sheetView topLeftCell="A96" zoomScale="70" zoomScaleNormal="70" workbookViewId="0">
      <selection activeCell="T119" sqref="T119"/>
    </sheetView>
  </sheetViews>
  <sheetFormatPr baseColWidth="10" defaultRowHeight="15.75" x14ac:dyDescent="0.25"/>
  <cols>
    <col min="1" max="1" width="30.5703125" style="519" customWidth="1"/>
    <col min="2" max="2" width="11.42578125" style="519"/>
    <col min="3" max="3" width="23.42578125" style="519" customWidth="1"/>
    <col min="4" max="4" width="11.42578125" style="519"/>
    <col min="5" max="5" width="14.28515625" style="519" customWidth="1"/>
    <col min="6" max="16384" width="11.42578125" style="519"/>
  </cols>
  <sheetData>
    <row r="1" spans="1:16" x14ac:dyDescent="0.25">
      <c r="A1" s="443"/>
      <c r="B1" s="444"/>
      <c r="C1" s="443"/>
      <c r="D1" s="443"/>
      <c r="E1" s="443"/>
      <c r="F1" s="443"/>
      <c r="G1" s="443"/>
      <c r="H1" s="443"/>
      <c r="I1" s="443"/>
      <c r="J1" s="444"/>
      <c r="K1" s="443"/>
      <c r="L1" s="443"/>
      <c r="M1" s="443"/>
      <c r="N1" s="444"/>
      <c r="O1" s="444"/>
      <c r="P1" s="443"/>
    </row>
    <row r="2" spans="1:16" x14ac:dyDescent="0.25">
      <c r="A2" s="443"/>
      <c r="B2" s="444"/>
      <c r="C2" s="1359" t="s">
        <v>0</v>
      </c>
      <c r="D2" s="1359"/>
      <c r="E2" s="1359"/>
      <c r="F2" s="1359"/>
      <c r="G2" s="1359"/>
      <c r="H2" s="1359"/>
      <c r="I2" s="1359"/>
      <c r="J2" s="1359"/>
      <c r="K2" s="1359"/>
      <c r="L2" s="1359"/>
      <c r="M2" s="1359"/>
      <c r="N2" s="1359"/>
      <c r="O2" s="444"/>
      <c r="P2" s="443"/>
    </row>
    <row r="3" spans="1:16" x14ac:dyDescent="0.25">
      <c r="A3" s="443"/>
      <c r="B3" s="444"/>
      <c r="C3" s="1359" t="s">
        <v>1</v>
      </c>
      <c r="D3" s="1359"/>
      <c r="E3" s="1359"/>
      <c r="F3" s="1359"/>
      <c r="G3" s="1359"/>
      <c r="H3" s="1359"/>
      <c r="I3" s="1359"/>
      <c r="J3" s="1359"/>
      <c r="K3" s="1359"/>
      <c r="L3" s="1359"/>
      <c r="M3" s="1359"/>
      <c r="N3" s="1359"/>
      <c r="O3" s="444"/>
      <c r="P3" s="443"/>
    </row>
    <row r="4" spans="1:16" x14ac:dyDescent="0.25">
      <c r="A4" s="443"/>
      <c r="B4" s="444"/>
      <c r="C4" s="1360" t="s">
        <v>2</v>
      </c>
      <c r="D4" s="1360"/>
      <c r="E4" s="1360"/>
      <c r="F4" s="1360"/>
      <c r="G4" s="1360"/>
      <c r="H4" s="1360"/>
      <c r="I4" s="1360"/>
      <c r="J4" s="1360"/>
      <c r="K4" s="1360"/>
      <c r="L4" s="1360"/>
      <c r="M4" s="1360"/>
      <c r="N4" s="1360"/>
      <c r="O4" s="1359"/>
      <c r="P4" s="1359"/>
    </row>
    <row r="5" spans="1:16" x14ac:dyDescent="0.25">
      <c r="A5" s="443"/>
      <c r="B5" s="444"/>
      <c r="C5" s="1361" t="s">
        <v>3</v>
      </c>
      <c r="D5" s="1359"/>
      <c r="E5" s="1359"/>
      <c r="F5" s="1359"/>
      <c r="G5" s="1359"/>
      <c r="H5" s="1359"/>
      <c r="I5" s="1359"/>
      <c r="J5" s="1359"/>
      <c r="K5" s="1359"/>
      <c r="L5" s="1359"/>
      <c r="M5" s="1359"/>
      <c r="N5" s="1359"/>
      <c r="O5" s="444"/>
      <c r="P5" s="443"/>
    </row>
    <row r="6" spans="1:16" ht="15.75" customHeight="1" x14ac:dyDescent="0.25">
      <c r="A6" s="443"/>
      <c r="B6" s="444"/>
      <c r="C6" s="1362" t="s">
        <v>4</v>
      </c>
      <c r="D6" s="1362"/>
      <c r="E6" s="1362"/>
      <c r="F6" s="1362"/>
      <c r="G6" s="1362"/>
      <c r="H6" s="1362"/>
      <c r="I6" s="1362"/>
      <c r="J6" s="1362"/>
      <c r="K6" s="1362"/>
      <c r="L6" s="1362"/>
      <c r="M6" s="1362"/>
      <c r="N6" s="1362"/>
      <c r="O6" s="444"/>
      <c r="P6" s="443"/>
    </row>
    <row r="7" spans="1:16" x14ac:dyDescent="0.25">
      <c r="A7" s="443"/>
      <c r="B7" s="444"/>
      <c r="C7" s="443"/>
      <c r="D7" s="443"/>
      <c r="E7" s="443"/>
      <c r="F7" s="443"/>
      <c r="G7" s="443"/>
      <c r="H7" s="443"/>
      <c r="I7" s="443"/>
      <c r="J7" s="444"/>
      <c r="K7" s="443"/>
      <c r="L7" s="443"/>
      <c r="M7" s="443"/>
      <c r="N7" s="444"/>
      <c r="O7" s="444"/>
      <c r="P7" s="443"/>
    </row>
    <row r="8" spans="1:16" ht="15.75" customHeight="1" x14ac:dyDescent="0.25">
      <c r="A8" s="445" t="s">
        <v>5</v>
      </c>
      <c r="B8" s="1356" t="s">
        <v>1335</v>
      </c>
      <c r="C8" s="1357"/>
      <c r="D8" s="1357"/>
      <c r="E8" s="1357"/>
      <c r="F8" s="1357"/>
      <c r="G8" s="1357"/>
      <c r="H8" s="1357"/>
      <c r="I8" s="1357"/>
      <c r="J8" s="1357"/>
      <c r="K8" s="1357"/>
      <c r="L8" s="1357"/>
      <c r="M8" s="1357"/>
      <c r="N8" s="1357"/>
      <c r="O8" s="1357"/>
      <c r="P8" s="1358"/>
    </row>
    <row r="9" spans="1:16" ht="15.75" customHeight="1" x14ac:dyDescent="0.25">
      <c r="A9" s="446" t="s">
        <v>7</v>
      </c>
      <c r="B9" s="1356" t="s">
        <v>1336</v>
      </c>
      <c r="C9" s="1357"/>
      <c r="D9" s="1357"/>
      <c r="E9" s="1357"/>
      <c r="F9" s="1357"/>
      <c r="G9" s="1357"/>
      <c r="H9" s="1357"/>
      <c r="I9" s="1357"/>
      <c r="J9" s="1357"/>
      <c r="K9" s="1357"/>
      <c r="L9" s="1357"/>
      <c r="M9" s="1357"/>
      <c r="N9" s="1357"/>
      <c r="O9" s="1357"/>
      <c r="P9" s="1358"/>
    </row>
    <row r="10" spans="1:16" x14ac:dyDescent="0.25">
      <c r="A10" s="447"/>
      <c r="B10" s="448"/>
      <c r="C10" s="449"/>
      <c r="D10" s="449"/>
      <c r="E10" s="449"/>
      <c r="F10" s="449"/>
      <c r="G10" s="449"/>
      <c r="H10" s="449"/>
      <c r="I10" s="449"/>
      <c r="J10" s="449"/>
      <c r="K10" s="449"/>
      <c r="L10" s="449"/>
      <c r="M10" s="450"/>
      <c r="N10" s="450"/>
      <c r="O10" s="450"/>
      <c r="P10" s="447"/>
    </row>
    <row r="11" spans="1:16" ht="30" customHeight="1" x14ac:dyDescent="0.25">
      <c r="A11" s="451" t="s">
        <v>9</v>
      </c>
      <c r="B11" s="1284" t="s">
        <v>1337</v>
      </c>
      <c r="C11" s="1285"/>
      <c r="D11" s="1285"/>
      <c r="E11" s="1285"/>
      <c r="F11" s="1285"/>
      <c r="G11" s="1285"/>
      <c r="H11" s="1285"/>
      <c r="I11" s="1285"/>
      <c r="J11" s="1285"/>
      <c r="K11" s="1286"/>
      <c r="L11" s="1287" t="s">
        <v>11</v>
      </c>
      <c r="M11" s="1287"/>
      <c r="N11" s="1287"/>
      <c r="O11" s="1287"/>
      <c r="P11" s="452">
        <v>1</v>
      </c>
    </row>
    <row r="13" spans="1:16" ht="32.25" customHeight="1" x14ac:dyDescent="0.25">
      <c r="A13" s="453" t="s">
        <v>12</v>
      </c>
      <c r="B13" s="1261" t="s">
        <v>1338</v>
      </c>
      <c r="C13" s="1276"/>
      <c r="D13" s="1276"/>
      <c r="E13" s="1276"/>
      <c r="F13" s="1276"/>
      <c r="G13" s="1276"/>
      <c r="H13" s="1276"/>
      <c r="I13" s="1276"/>
      <c r="J13" s="1276"/>
      <c r="K13" s="1276"/>
      <c r="L13" s="1277" t="s">
        <v>14</v>
      </c>
      <c r="M13" s="1277"/>
      <c r="N13" s="1277"/>
      <c r="O13" s="1277"/>
      <c r="P13" s="538">
        <v>1</v>
      </c>
    </row>
    <row r="14" spans="1:16" ht="17.25" customHeight="1" x14ac:dyDescent="0.25"/>
    <row r="15" spans="1:16" ht="22.5" customHeight="1" x14ac:dyDescent="0.25">
      <c r="A15" s="569" t="s">
        <v>15</v>
      </c>
      <c r="B15" s="1278" t="s">
        <v>1339</v>
      </c>
      <c r="C15" s="1279"/>
      <c r="D15" s="1279"/>
      <c r="E15" s="1279"/>
      <c r="F15" s="1280"/>
      <c r="G15" s="456" t="s">
        <v>17</v>
      </c>
      <c r="H15" s="1278" t="s">
        <v>1340</v>
      </c>
      <c r="I15" s="1279"/>
      <c r="J15" s="1279"/>
      <c r="K15" s="1279"/>
      <c r="L15" s="1279"/>
      <c r="M15" s="1279"/>
      <c r="N15" s="1279"/>
      <c r="O15" s="1279"/>
      <c r="P15" s="1280"/>
    </row>
    <row r="16" spans="1:16" ht="22.5" customHeight="1" x14ac:dyDescent="0.25">
      <c r="A16" s="569" t="s">
        <v>15</v>
      </c>
      <c r="B16" s="1278"/>
      <c r="C16" s="1279"/>
      <c r="D16" s="1279"/>
      <c r="E16" s="1279"/>
      <c r="F16" s="1280"/>
      <c r="G16" s="456" t="s">
        <v>17</v>
      </c>
      <c r="H16" s="1278"/>
      <c r="I16" s="1279"/>
      <c r="J16" s="1279"/>
      <c r="K16" s="1279"/>
      <c r="L16" s="1279"/>
      <c r="M16" s="1279"/>
      <c r="N16" s="1279"/>
      <c r="O16" s="1279"/>
      <c r="P16" s="1280"/>
    </row>
    <row r="17" spans="1:16" x14ac:dyDescent="0.25">
      <c r="A17" s="457"/>
      <c r="B17" s="458"/>
      <c r="C17" s="458"/>
      <c r="D17" s="459"/>
      <c r="E17" s="459"/>
      <c r="F17" s="459"/>
      <c r="G17" s="459"/>
      <c r="H17" s="459"/>
      <c r="I17" s="459"/>
      <c r="J17" s="459"/>
      <c r="K17" s="459"/>
      <c r="L17" s="460"/>
      <c r="M17" s="460"/>
      <c r="N17" s="460"/>
      <c r="O17" s="460"/>
      <c r="P17" s="461"/>
    </row>
    <row r="18" spans="1:16" ht="32.25" customHeight="1" x14ac:dyDescent="0.25">
      <c r="A18" s="453" t="s">
        <v>20</v>
      </c>
      <c r="B18" s="1261" t="s">
        <v>1341</v>
      </c>
      <c r="C18" s="1261"/>
      <c r="D18" s="1261"/>
      <c r="E18" s="1261"/>
      <c r="F18" s="1261"/>
      <c r="G18" s="1261"/>
      <c r="H18" s="1261"/>
      <c r="I18" s="1261"/>
      <c r="J18" s="1261"/>
      <c r="K18" s="1261"/>
      <c r="L18" s="1261"/>
      <c r="M18" s="1261"/>
      <c r="N18" s="1261"/>
      <c r="O18" s="1261"/>
      <c r="P18" s="1261"/>
    </row>
    <row r="19" spans="1:16" ht="6" customHeight="1" x14ac:dyDescent="0.25"/>
    <row r="20" spans="1:16" ht="23.25" customHeight="1" x14ac:dyDescent="0.25">
      <c r="A20" s="462" t="s">
        <v>22</v>
      </c>
      <c r="B20" s="520"/>
      <c r="C20" s="520"/>
      <c r="D20" s="520"/>
      <c r="E20" s="520"/>
      <c r="F20" s="520"/>
      <c r="G20" s="520"/>
      <c r="H20" s="520"/>
      <c r="I20" s="520"/>
      <c r="J20" s="520"/>
      <c r="K20" s="520"/>
      <c r="L20" s="520"/>
      <c r="M20" s="520"/>
      <c r="N20" s="520"/>
      <c r="O20" s="520"/>
    </row>
    <row r="21" spans="1:16" ht="9.75" customHeight="1" x14ac:dyDescent="0.25">
      <c r="A21" s="462"/>
      <c r="B21" s="520"/>
      <c r="C21" s="520"/>
      <c r="D21" s="520"/>
      <c r="E21" s="520"/>
      <c r="F21" s="520"/>
      <c r="G21" s="520"/>
      <c r="H21" s="520"/>
      <c r="I21" s="520"/>
      <c r="J21" s="520"/>
      <c r="K21" s="520"/>
      <c r="L21" s="520"/>
      <c r="M21" s="520"/>
      <c r="N21" s="520"/>
      <c r="O21" s="520"/>
    </row>
    <row r="22" spans="1:16" ht="15" customHeight="1" x14ac:dyDescent="0.25">
      <c r="A22" s="1262" t="s">
        <v>23</v>
      </c>
      <c r="B22" s="1263"/>
      <c r="C22" s="1263"/>
      <c r="D22" s="1263"/>
      <c r="E22" s="1264"/>
      <c r="F22" s="1271" t="s">
        <v>24</v>
      </c>
      <c r="G22" s="1271"/>
      <c r="H22" s="1271"/>
      <c r="I22" s="1271"/>
      <c r="J22" s="1271" t="s">
        <v>25</v>
      </c>
      <c r="K22" s="1272" t="s">
        <v>26</v>
      </c>
      <c r="L22" s="1264"/>
      <c r="M22" s="1271" t="s">
        <v>27</v>
      </c>
      <c r="N22" s="1271"/>
      <c r="O22" s="1271"/>
      <c r="P22" s="1275" t="s">
        <v>25</v>
      </c>
    </row>
    <row r="23" spans="1:16" ht="15" customHeight="1" x14ac:dyDescent="0.25">
      <c r="A23" s="1265"/>
      <c r="B23" s="1266"/>
      <c r="C23" s="1266"/>
      <c r="D23" s="1266"/>
      <c r="E23" s="1267"/>
      <c r="F23" s="1271"/>
      <c r="G23" s="1271"/>
      <c r="H23" s="1271"/>
      <c r="I23" s="1271"/>
      <c r="J23" s="1271"/>
      <c r="K23" s="1273"/>
      <c r="L23" s="1267"/>
      <c r="M23" s="1271"/>
      <c r="N23" s="1271"/>
      <c r="O23" s="1271"/>
      <c r="P23" s="1275"/>
    </row>
    <row r="24" spans="1:16" ht="15" customHeight="1" x14ac:dyDescent="0.25">
      <c r="A24" s="1265"/>
      <c r="B24" s="1266"/>
      <c r="C24" s="1266"/>
      <c r="D24" s="1266"/>
      <c r="E24" s="1267"/>
      <c r="F24" s="1343" t="s">
        <v>1342</v>
      </c>
      <c r="G24" s="1343"/>
      <c r="H24" s="1343"/>
      <c r="I24" s="1343"/>
      <c r="J24" s="521"/>
      <c r="K24" s="1273"/>
      <c r="L24" s="1267"/>
      <c r="M24" s="1343" t="s">
        <v>1343</v>
      </c>
      <c r="N24" s="1343"/>
      <c r="O24" s="1343"/>
      <c r="P24" s="523">
        <v>0.2</v>
      </c>
    </row>
    <row r="25" spans="1:16" ht="15" customHeight="1" x14ac:dyDescent="0.25">
      <c r="A25" s="1265"/>
      <c r="B25" s="1266"/>
      <c r="C25" s="1266"/>
      <c r="D25" s="1266"/>
      <c r="E25" s="1267"/>
      <c r="F25" s="1343" t="s">
        <v>1344</v>
      </c>
      <c r="G25" s="1343"/>
      <c r="H25" s="1343"/>
      <c r="I25" s="1343"/>
      <c r="J25" s="521"/>
      <c r="K25" s="1273"/>
      <c r="L25" s="1267"/>
      <c r="M25" s="1343" t="s">
        <v>1345</v>
      </c>
      <c r="N25" s="1343"/>
      <c r="O25" s="1343"/>
      <c r="P25" s="523">
        <v>0.15</v>
      </c>
    </row>
    <row r="26" spans="1:16" ht="15" customHeight="1" x14ac:dyDescent="0.25">
      <c r="A26" s="1265"/>
      <c r="B26" s="1266"/>
      <c r="C26" s="1266"/>
      <c r="D26" s="1266"/>
      <c r="E26" s="1267"/>
      <c r="F26" s="1340" t="s">
        <v>1346</v>
      </c>
      <c r="G26" s="1486"/>
      <c r="H26" s="1486"/>
      <c r="I26" s="1341"/>
      <c r="J26" s="521"/>
      <c r="K26" s="1273"/>
      <c r="L26" s="1267"/>
      <c r="M26" s="1343" t="s">
        <v>1347</v>
      </c>
      <c r="N26" s="1505"/>
      <c r="O26" s="1505"/>
      <c r="P26" s="523">
        <v>0.15</v>
      </c>
    </row>
    <row r="27" spans="1:16" ht="15" customHeight="1" x14ac:dyDescent="0.25">
      <c r="A27" s="1265"/>
      <c r="B27" s="1266"/>
      <c r="C27" s="1266"/>
      <c r="D27" s="1266"/>
      <c r="E27" s="1267"/>
      <c r="F27" s="1343"/>
      <c r="G27" s="1343"/>
      <c r="H27" s="1343"/>
      <c r="I27" s="1343"/>
      <c r="J27" s="528"/>
      <c r="K27" s="1273"/>
      <c r="L27" s="1267"/>
      <c r="M27" s="1343" t="s">
        <v>1348</v>
      </c>
      <c r="N27" s="1343"/>
      <c r="O27" s="1343"/>
      <c r="P27" s="523">
        <v>0.15</v>
      </c>
    </row>
    <row r="28" spans="1:16" ht="15" customHeight="1" x14ac:dyDescent="0.25">
      <c r="A28" s="1265"/>
      <c r="B28" s="1266"/>
      <c r="C28" s="1266"/>
      <c r="D28" s="1266"/>
      <c r="E28" s="1267"/>
      <c r="F28" s="1343"/>
      <c r="G28" s="1343"/>
      <c r="H28" s="1343"/>
      <c r="I28" s="1343"/>
      <c r="J28" s="528"/>
      <c r="K28" s="1273"/>
      <c r="L28" s="1267"/>
      <c r="M28" s="1343"/>
      <c r="N28" s="1343"/>
      <c r="O28" s="1343"/>
      <c r="P28" s="524"/>
    </row>
    <row r="29" spans="1:16" ht="15" customHeight="1" x14ac:dyDescent="0.25">
      <c r="A29" s="1265"/>
      <c r="B29" s="1266"/>
      <c r="C29" s="1266"/>
      <c r="D29" s="1266"/>
      <c r="E29" s="1267"/>
      <c r="F29" s="1343"/>
      <c r="G29" s="1343"/>
      <c r="H29" s="1343"/>
      <c r="I29" s="1343"/>
      <c r="J29" s="528"/>
      <c r="K29" s="1273"/>
      <c r="L29" s="1267"/>
      <c r="M29" s="1343"/>
      <c r="N29" s="1343"/>
      <c r="O29" s="1343"/>
      <c r="P29" s="524"/>
    </row>
    <row r="30" spans="1:16" ht="15" customHeight="1" x14ac:dyDescent="0.25">
      <c r="A30" s="1265"/>
      <c r="B30" s="1266"/>
      <c r="C30" s="1266"/>
      <c r="D30" s="1266"/>
      <c r="E30" s="1267"/>
      <c r="F30" s="1343"/>
      <c r="G30" s="1343"/>
      <c r="H30" s="1343"/>
      <c r="I30" s="1343"/>
      <c r="J30" s="528"/>
      <c r="K30" s="1273"/>
      <c r="L30" s="1267"/>
      <c r="M30" s="1343"/>
      <c r="N30" s="1343"/>
      <c r="O30" s="1343"/>
      <c r="P30" s="524"/>
    </row>
    <row r="31" spans="1:16" ht="15" customHeight="1" x14ac:dyDescent="0.25">
      <c r="A31" s="1268"/>
      <c r="B31" s="1269"/>
      <c r="C31" s="1269"/>
      <c r="D31" s="1269"/>
      <c r="E31" s="1270"/>
      <c r="F31" s="1343"/>
      <c r="G31" s="1343"/>
      <c r="H31" s="1343"/>
      <c r="I31" s="1343"/>
      <c r="J31" s="528"/>
      <c r="K31" s="1274"/>
      <c r="L31" s="1270"/>
      <c r="M31" s="1343"/>
      <c r="N31" s="1343"/>
      <c r="O31" s="1343"/>
      <c r="P31" s="524"/>
    </row>
    <row r="32" spans="1:16" x14ac:dyDescent="0.25">
      <c r="A32" s="465"/>
      <c r="B32" s="466"/>
      <c r="C32" s="460"/>
      <c r="D32" s="460"/>
      <c r="E32" s="460"/>
      <c r="F32" s="460"/>
      <c r="G32" s="460"/>
      <c r="H32" s="460"/>
      <c r="I32" s="460"/>
      <c r="J32" s="460"/>
      <c r="K32" s="460"/>
      <c r="L32" s="460"/>
      <c r="M32" s="460"/>
      <c r="N32" s="460"/>
      <c r="O32" s="460"/>
    </row>
    <row r="33" spans="1:16" s="525" customFormat="1" ht="52.5" customHeight="1" x14ac:dyDescent="0.25">
      <c r="A33" s="467" t="s">
        <v>32</v>
      </c>
      <c r="B33" s="468" t="s">
        <v>33</v>
      </c>
      <c r="C33" s="468" t="s">
        <v>34</v>
      </c>
      <c r="D33" s="468" t="s">
        <v>35</v>
      </c>
      <c r="E33" s="468" t="s">
        <v>36</v>
      </c>
      <c r="F33" s="468" t="s">
        <v>37</v>
      </c>
      <c r="G33" s="1244" t="s">
        <v>38</v>
      </c>
      <c r="H33" s="1244"/>
      <c r="I33" s="1217" t="s">
        <v>39</v>
      </c>
      <c r="J33" s="1228"/>
      <c r="K33" s="468" t="s">
        <v>40</v>
      </c>
      <c r="L33" s="1244" t="s">
        <v>41</v>
      </c>
      <c r="M33" s="1244"/>
      <c r="N33" s="1245" t="s">
        <v>42</v>
      </c>
      <c r="O33" s="1246"/>
      <c r="P33" s="1247"/>
    </row>
    <row r="34" spans="1:16" ht="129.75" customHeight="1" x14ac:dyDescent="0.25">
      <c r="A34" s="469" t="s">
        <v>1349</v>
      </c>
      <c r="B34" s="470">
        <v>0.2</v>
      </c>
      <c r="C34" s="471" t="s">
        <v>1350</v>
      </c>
      <c r="D34" s="471" t="s">
        <v>104</v>
      </c>
      <c r="E34" s="471" t="s">
        <v>47</v>
      </c>
      <c r="F34" s="471" t="s">
        <v>105</v>
      </c>
      <c r="G34" s="1502" t="s">
        <v>1351</v>
      </c>
      <c r="H34" s="1502"/>
      <c r="I34" s="1503" t="s">
        <v>207</v>
      </c>
      <c r="J34" s="1504"/>
      <c r="K34" s="539">
        <v>1</v>
      </c>
      <c r="L34" s="1251" t="s">
        <v>208</v>
      </c>
      <c r="M34" s="1251"/>
      <c r="N34" s="1252" t="s">
        <v>1352</v>
      </c>
      <c r="O34" s="1252"/>
      <c r="P34" s="1253"/>
    </row>
    <row r="35" spans="1:16" ht="29.25" customHeight="1" x14ac:dyDescent="0.25">
      <c r="A35" s="1227" t="s">
        <v>51</v>
      </c>
      <c r="B35" s="1228"/>
      <c r="C35" s="1249" t="s">
        <v>1353</v>
      </c>
      <c r="D35" s="1518"/>
      <c r="E35" s="1518"/>
      <c r="F35" s="1518"/>
      <c r="G35" s="1518"/>
      <c r="H35" s="1518"/>
      <c r="I35" s="1518"/>
      <c r="J35" s="1518"/>
      <c r="K35" s="1518"/>
      <c r="L35" s="1518"/>
      <c r="M35" s="1518"/>
      <c r="N35" s="1518"/>
      <c r="O35" s="1518"/>
      <c r="P35" s="1519"/>
    </row>
    <row r="36" spans="1:16" x14ac:dyDescent="0.25">
      <c r="A36" s="1229" t="s">
        <v>53</v>
      </c>
      <c r="B36" s="1230"/>
      <c r="C36" s="1230"/>
      <c r="D36" s="1230"/>
      <c r="E36" s="1230"/>
      <c r="F36" s="1230"/>
      <c r="G36" s="1231"/>
      <c r="H36" s="1232" t="s">
        <v>54</v>
      </c>
      <c r="I36" s="1230"/>
      <c r="J36" s="1230"/>
      <c r="K36" s="1230"/>
      <c r="L36" s="1230"/>
      <c r="M36" s="1230"/>
      <c r="N36" s="1230"/>
      <c r="O36" s="1230"/>
      <c r="P36" s="1233"/>
    </row>
    <row r="37" spans="1:16" ht="15" customHeight="1" x14ac:dyDescent="0.25">
      <c r="A37" s="1234" t="s">
        <v>1354</v>
      </c>
      <c r="B37" s="1235"/>
      <c r="C37" s="1235"/>
      <c r="D37" s="1235"/>
      <c r="E37" s="1235"/>
      <c r="F37" s="1235"/>
      <c r="G37" s="1235"/>
      <c r="H37" s="1495" t="s">
        <v>1352</v>
      </c>
      <c r="I37" s="1496"/>
      <c r="J37" s="1496"/>
      <c r="K37" s="1496"/>
      <c r="L37" s="1496"/>
      <c r="M37" s="1496"/>
      <c r="N37" s="1496"/>
      <c r="O37" s="1496"/>
      <c r="P37" s="1497"/>
    </row>
    <row r="38" spans="1:16" ht="15" customHeight="1" x14ac:dyDescent="0.25">
      <c r="A38" s="1236"/>
      <c r="B38" s="1237"/>
      <c r="C38" s="1237"/>
      <c r="D38" s="1237"/>
      <c r="E38" s="1237"/>
      <c r="F38" s="1237"/>
      <c r="G38" s="1237"/>
      <c r="H38" s="1498"/>
      <c r="I38" s="1499"/>
      <c r="J38" s="1499"/>
      <c r="K38" s="1499"/>
      <c r="L38" s="1499"/>
      <c r="M38" s="1499"/>
      <c r="N38" s="1499"/>
      <c r="O38" s="1499"/>
      <c r="P38" s="1500"/>
    </row>
    <row r="39" spans="1:16" ht="10.5" customHeight="1" x14ac:dyDescent="0.25">
      <c r="A39" s="465"/>
      <c r="B39" s="466"/>
      <c r="C39" s="466"/>
      <c r="D39" s="466"/>
      <c r="E39" s="466"/>
      <c r="F39" s="466"/>
      <c r="G39" s="466"/>
      <c r="H39" s="466"/>
      <c r="I39" s="466"/>
      <c r="J39" s="466"/>
      <c r="K39" s="466"/>
      <c r="L39" s="466"/>
      <c r="M39" s="466"/>
      <c r="N39" s="466"/>
      <c r="O39" s="466"/>
      <c r="P39" s="473"/>
    </row>
    <row r="40" spans="1:16" ht="15.75" customHeight="1" x14ac:dyDescent="0.25">
      <c r="A40" s="474"/>
      <c r="B40" s="466"/>
      <c r="C40" s="461"/>
      <c r="D40" s="1217" t="s">
        <v>57</v>
      </c>
      <c r="E40" s="1218"/>
      <c r="F40" s="1218"/>
      <c r="G40" s="1218"/>
      <c r="H40" s="1218"/>
      <c r="I40" s="1218"/>
      <c r="J40" s="1218"/>
      <c r="K40" s="1218"/>
      <c r="L40" s="1218"/>
      <c r="M40" s="1218"/>
      <c r="N40" s="1218"/>
      <c r="O40" s="1218"/>
      <c r="P40" s="1219"/>
    </row>
    <row r="41" spans="1:16" x14ac:dyDescent="0.25">
      <c r="A41" s="465"/>
      <c r="B41" s="466"/>
      <c r="C41" s="466"/>
      <c r="D41" s="468" t="s">
        <v>58</v>
      </c>
      <c r="E41" s="468" t="s">
        <v>59</v>
      </c>
      <c r="F41" s="468" t="s">
        <v>60</v>
      </c>
      <c r="G41" s="468" t="s">
        <v>61</v>
      </c>
      <c r="H41" s="468" t="s">
        <v>62</v>
      </c>
      <c r="I41" s="468" t="s">
        <v>63</v>
      </c>
      <c r="J41" s="468" t="s">
        <v>64</v>
      </c>
      <c r="K41" s="468" t="s">
        <v>65</v>
      </c>
      <c r="L41" s="468" t="s">
        <v>66</v>
      </c>
      <c r="M41" s="468" t="s">
        <v>67</v>
      </c>
      <c r="N41" s="468" t="s">
        <v>68</v>
      </c>
      <c r="O41" s="1217" t="s">
        <v>69</v>
      </c>
      <c r="P41" s="1219"/>
    </row>
    <row r="42" spans="1:16" x14ac:dyDescent="0.25">
      <c r="A42" s="1220" t="s">
        <v>70</v>
      </c>
      <c r="B42" s="1221"/>
      <c r="C42" s="1222"/>
      <c r="D42" s="475"/>
      <c r="E42" s="475"/>
      <c r="F42" s="475"/>
      <c r="G42" s="475"/>
      <c r="H42" s="475"/>
      <c r="I42" s="475"/>
      <c r="J42" s="475"/>
      <c r="K42" s="475"/>
      <c r="L42" s="475"/>
      <c r="M42" s="475"/>
      <c r="N42" s="475"/>
      <c r="O42" s="1223"/>
      <c r="P42" s="1224"/>
    </row>
    <row r="43" spans="1:16" x14ac:dyDescent="0.25">
      <c r="A43" s="1220" t="s">
        <v>71</v>
      </c>
      <c r="B43" s="1221"/>
      <c r="C43" s="1222"/>
      <c r="D43" s="476"/>
      <c r="E43" s="476"/>
      <c r="F43" s="476"/>
      <c r="G43" s="476"/>
      <c r="H43" s="476"/>
      <c r="I43" s="476"/>
      <c r="J43" s="476"/>
      <c r="K43" s="476"/>
      <c r="L43" s="476"/>
      <c r="M43" s="476"/>
      <c r="N43" s="476"/>
      <c r="O43" s="1225"/>
      <c r="P43" s="1226"/>
    </row>
    <row r="44" spans="1:16" x14ac:dyDescent="0.25">
      <c r="A44" s="465"/>
      <c r="B44" s="466"/>
      <c r="C44" s="466"/>
      <c r="D44" s="466"/>
      <c r="E44" s="466"/>
      <c r="F44" s="466"/>
      <c r="G44" s="466"/>
      <c r="H44" s="466"/>
      <c r="I44" s="466"/>
      <c r="J44" s="466"/>
      <c r="K44" s="466"/>
      <c r="L44" s="466"/>
      <c r="M44" s="466"/>
      <c r="N44" s="466"/>
      <c r="O44" s="466"/>
      <c r="P44" s="473"/>
    </row>
    <row r="45" spans="1:16" x14ac:dyDescent="0.25">
      <c r="A45" s="477" t="s">
        <v>456</v>
      </c>
      <c r="B45" s="477" t="s">
        <v>33</v>
      </c>
      <c r="C45" s="478"/>
      <c r="D45" s="479" t="s">
        <v>58</v>
      </c>
      <c r="E45" s="479" t="s">
        <v>59</v>
      </c>
      <c r="F45" s="479" t="s">
        <v>60</v>
      </c>
      <c r="G45" s="479" t="s">
        <v>61</v>
      </c>
      <c r="H45" s="479" t="s">
        <v>62</v>
      </c>
      <c r="I45" s="479" t="s">
        <v>63</v>
      </c>
      <c r="J45" s="479" t="s">
        <v>64</v>
      </c>
      <c r="K45" s="479" t="s">
        <v>65</v>
      </c>
      <c r="L45" s="479" t="s">
        <v>66</v>
      </c>
      <c r="M45" s="479" t="s">
        <v>67</v>
      </c>
      <c r="N45" s="479" t="s">
        <v>68</v>
      </c>
      <c r="O45" s="1215" t="s">
        <v>69</v>
      </c>
      <c r="P45" s="1216"/>
    </row>
    <row r="46" spans="1:16" ht="14.1" customHeight="1" x14ac:dyDescent="0.25">
      <c r="A46" s="1469" t="s">
        <v>1355</v>
      </c>
      <c r="B46" s="1206">
        <v>0.05</v>
      </c>
      <c r="C46" s="480" t="s">
        <v>70</v>
      </c>
      <c r="D46" s="517"/>
      <c r="E46" s="517"/>
      <c r="F46" s="517"/>
      <c r="G46" s="517"/>
      <c r="H46" s="517">
        <v>0.5</v>
      </c>
      <c r="I46" s="517"/>
      <c r="J46" s="517"/>
      <c r="K46" s="517">
        <v>1</v>
      </c>
      <c r="L46" s="517"/>
      <c r="M46" s="517"/>
      <c r="N46" s="517"/>
      <c r="O46" s="1506"/>
      <c r="P46" s="1507"/>
    </row>
    <row r="47" spans="1:16" ht="24" customHeight="1" x14ac:dyDescent="0.25">
      <c r="A47" s="1470"/>
      <c r="B47" s="1206"/>
      <c r="C47" s="483" t="s">
        <v>71</v>
      </c>
      <c r="D47" s="540"/>
      <c r="E47" s="540"/>
      <c r="F47" s="541"/>
      <c r="G47" s="541"/>
      <c r="H47" s="541"/>
      <c r="I47" s="541"/>
      <c r="J47" s="541"/>
      <c r="K47" s="541"/>
      <c r="L47" s="541"/>
      <c r="M47" s="541"/>
      <c r="N47" s="540"/>
      <c r="O47" s="1508"/>
      <c r="P47" s="1509"/>
    </row>
    <row r="48" spans="1:16" ht="14.1" customHeight="1" x14ac:dyDescent="0.25">
      <c r="A48" s="1521" t="s">
        <v>1356</v>
      </c>
      <c r="B48" s="1206">
        <v>0.05</v>
      </c>
      <c r="C48" s="480" t="s">
        <v>70</v>
      </c>
      <c r="D48" s="517"/>
      <c r="E48" s="517"/>
      <c r="F48" s="517"/>
      <c r="G48" s="517"/>
      <c r="H48" s="517"/>
      <c r="I48" s="517"/>
      <c r="J48" s="517">
        <v>0.5</v>
      </c>
      <c r="K48" s="517"/>
      <c r="L48" s="517"/>
      <c r="M48" s="517">
        <v>1</v>
      </c>
      <c r="N48" s="517"/>
      <c r="O48" s="1506"/>
      <c r="P48" s="1507"/>
    </row>
    <row r="49" spans="1:16" ht="14.1" customHeight="1" x14ac:dyDescent="0.25">
      <c r="A49" s="1522"/>
      <c r="B49" s="1206"/>
      <c r="C49" s="483" t="s">
        <v>71</v>
      </c>
      <c r="D49" s="540"/>
      <c r="E49" s="540"/>
      <c r="F49" s="541"/>
      <c r="G49" s="541"/>
      <c r="H49" s="541"/>
      <c r="I49" s="541"/>
      <c r="J49" s="541"/>
      <c r="K49" s="541"/>
      <c r="L49" s="541"/>
      <c r="M49" s="541"/>
      <c r="N49" s="540"/>
      <c r="O49" s="1508"/>
      <c r="P49" s="1509"/>
    </row>
    <row r="50" spans="1:16" ht="14.1" customHeight="1" x14ac:dyDescent="0.25">
      <c r="A50" s="1469" t="s">
        <v>1357</v>
      </c>
      <c r="B50" s="1206">
        <v>0.05</v>
      </c>
      <c r="C50" s="480" t="s">
        <v>70</v>
      </c>
      <c r="D50" s="517"/>
      <c r="E50" s="517"/>
      <c r="F50" s="517"/>
      <c r="G50" s="517"/>
      <c r="H50" s="517">
        <v>0.4</v>
      </c>
      <c r="I50" s="517"/>
      <c r="J50" s="517"/>
      <c r="K50" s="517">
        <v>1</v>
      </c>
      <c r="L50" s="517"/>
      <c r="M50" s="517"/>
      <c r="N50" s="517"/>
      <c r="O50" s="1506"/>
      <c r="P50" s="1507"/>
    </row>
    <row r="51" spans="1:16" ht="25.5" customHeight="1" x14ac:dyDescent="0.25">
      <c r="A51" s="1470"/>
      <c r="B51" s="1206"/>
      <c r="C51" s="483" t="s">
        <v>71</v>
      </c>
      <c r="D51" s="540"/>
      <c r="E51" s="540"/>
      <c r="F51" s="541"/>
      <c r="G51" s="541"/>
      <c r="H51" s="541"/>
      <c r="I51" s="541"/>
      <c r="J51" s="541"/>
      <c r="K51" s="541"/>
      <c r="L51" s="541"/>
      <c r="M51" s="541"/>
      <c r="N51" s="540"/>
      <c r="O51" s="1508"/>
      <c r="P51" s="1509"/>
    </row>
    <row r="52" spans="1:16" ht="14.1" customHeight="1" x14ac:dyDescent="0.25">
      <c r="A52" s="1469" t="s">
        <v>1358</v>
      </c>
      <c r="B52" s="1206">
        <v>0.05</v>
      </c>
      <c r="C52" s="480" t="s">
        <v>70</v>
      </c>
      <c r="D52" s="517"/>
      <c r="E52" s="517"/>
      <c r="F52" s="517"/>
      <c r="G52" s="517"/>
      <c r="H52" s="517">
        <v>0.4</v>
      </c>
      <c r="I52" s="517"/>
      <c r="J52" s="517"/>
      <c r="K52" s="517">
        <v>1</v>
      </c>
      <c r="L52" s="517"/>
      <c r="M52" s="517"/>
      <c r="N52" s="517"/>
      <c r="O52" s="1506"/>
      <c r="P52" s="1507"/>
    </row>
    <row r="53" spans="1:16" ht="28.5" customHeight="1" x14ac:dyDescent="0.25">
      <c r="A53" s="1470"/>
      <c r="B53" s="1206"/>
      <c r="C53" s="483" t="s">
        <v>71</v>
      </c>
      <c r="D53" s="540"/>
      <c r="E53" s="540"/>
      <c r="F53" s="541"/>
      <c r="G53" s="541"/>
      <c r="H53" s="541"/>
      <c r="I53" s="541"/>
      <c r="J53" s="541"/>
      <c r="K53" s="541"/>
      <c r="L53" s="541"/>
      <c r="M53" s="541"/>
      <c r="N53" s="540"/>
      <c r="O53" s="1508"/>
      <c r="P53" s="1509"/>
    </row>
    <row r="54" spans="1:16" ht="21" customHeight="1" x14ac:dyDescent="0.25">
      <c r="A54" s="1520" t="s">
        <v>82</v>
      </c>
      <c r="B54" s="1520"/>
      <c r="C54" s="1520"/>
      <c r="D54" s="1520"/>
      <c r="E54" s="1520"/>
      <c r="F54" s="1520"/>
      <c r="G54" s="1520"/>
      <c r="H54" s="1520"/>
      <c r="I54" s="1520"/>
      <c r="J54" s="1520"/>
      <c r="K54" s="1520"/>
      <c r="L54" s="1520"/>
      <c r="M54" s="1520"/>
      <c r="N54" s="1520"/>
      <c r="O54" s="1520"/>
      <c r="P54" s="1520"/>
    </row>
    <row r="55" spans="1:16" s="545" customFormat="1" x14ac:dyDescent="0.25">
      <c r="A55" s="542" t="s">
        <v>567</v>
      </c>
      <c r="B55" s="543"/>
      <c r="C55" s="543"/>
      <c r="D55" s="543"/>
      <c r="E55" s="543"/>
      <c r="F55" s="543"/>
      <c r="G55" s="543"/>
      <c r="H55" s="543"/>
      <c r="I55" s="543"/>
      <c r="J55" s="543"/>
      <c r="K55" s="543"/>
      <c r="L55" s="543"/>
      <c r="M55" s="543"/>
      <c r="N55" s="543"/>
      <c r="O55" s="543"/>
      <c r="P55" s="544"/>
    </row>
    <row r="56" spans="1:16" x14ac:dyDescent="0.25">
      <c r="A56" s="487" t="s">
        <v>83</v>
      </c>
      <c r="B56" s="1195"/>
      <c r="C56" s="1196"/>
      <c r="D56" s="1196"/>
      <c r="E56" s="1196"/>
      <c r="F56" s="1196"/>
      <c r="G56" s="1196"/>
      <c r="H56" s="1196"/>
      <c r="I56" s="1196"/>
      <c r="J56" s="1196"/>
      <c r="K56" s="1196"/>
      <c r="L56" s="1196"/>
      <c r="M56" s="1196"/>
      <c r="N56" s="1196"/>
      <c r="O56" s="1196"/>
      <c r="P56" s="1197"/>
    </row>
    <row r="57" spans="1:16" x14ac:dyDescent="0.25">
      <c r="A57" s="487" t="s">
        <v>84</v>
      </c>
      <c r="B57" s="1195"/>
      <c r="C57" s="1196"/>
      <c r="D57" s="1196"/>
      <c r="E57" s="1196"/>
      <c r="F57" s="1196"/>
      <c r="G57" s="1196"/>
      <c r="H57" s="1196"/>
      <c r="I57" s="1196"/>
      <c r="J57" s="1196"/>
      <c r="K57" s="1196"/>
      <c r="L57" s="1196"/>
      <c r="M57" s="1196"/>
      <c r="N57" s="1196"/>
      <c r="O57" s="1196"/>
      <c r="P57" s="1197"/>
    </row>
    <row r="58" spans="1:16" x14ac:dyDescent="0.25">
      <c r="A58" s="487" t="s">
        <v>85</v>
      </c>
      <c r="B58" s="1195"/>
      <c r="C58" s="1196"/>
      <c r="D58" s="1196"/>
      <c r="E58" s="1196"/>
      <c r="F58" s="1196"/>
      <c r="G58" s="1196"/>
      <c r="H58" s="1196"/>
      <c r="I58" s="1196"/>
      <c r="J58" s="1196"/>
      <c r="K58" s="1196"/>
      <c r="L58" s="1196"/>
      <c r="M58" s="1196"/>
      <c r="N58" s="1196"/>
      <c r="O58" s="1196"/>
      <c r="P58" s="1197"/>
    </row>
    <row r="59" spans="1:16" x14ac:dyDescent="0.25">
      <c r="A59" s="487" t="s">
        <v>86</v>
      </c>
      <c r="B59" s="1195"/>
      <c r="C59" s="1196"/>
      <c r="D59" s="1196"/>
      <c r="E59" s="1196"/>
      <c r="F59" s="1196"/>
      <c r="G59" s="1196"/>
      <c r="H59" s="1196"/>
      <c r="I59" s="1196"/>
      <c r="J59" s="1196"/>
      <c r="K59" s="1196"/>
      <c r="L59" s="1196"/>
      <c r="M59" s="1196"/>
      <c r="N59" s="1196"/>
      <c r="O59" s="1196"/>
      <c r="P59" s="1197"/>
    </row>
    <row r="60" spans="1:16" x14ac:dyDescent="0.25">
      <c r="A60" s="487" t="s">
        <v>87</v>
      </c>
      <c r="B60" s="1195"/>
      <c r="C60" s="1196"/>
      <c r="D60" s="1196"/>
      <c r="E60" s="1196"/>
      <c r="F60" s="1196"/>
      <c r="G60" s="1196"/>
      <c r="H60" s="1196"/>
      <c r="I60" s="1196"/>
      <c r="J60" s="1196"/>
      <c r="K60" s="1196"/>
      <c r="L60" s="1196"/>
      <c r="M60" s="1196"/>
      <c r="N60" s="1196"/>
      <c r="O60" s="1196"/>
      <c r="P60" s="1197"/>
    </row>
    <row r="61" spans="1:16" x14ac:dyDescent="0.25">
      <c r="A61" s="487" t="s">
        <v>88</v>
      </c>
      <c r="B61" s="1195"/>
      <c r="C61" s="1196"/>
      <c r="D61" s="1196"/>
      <c r="E61" s="1196"/>
      <c r="F61" s="1196"/>
      <c r="G61" s="1196"/>
      <c r="H61" s="1196"/>
      <c r="I61" s="1196"/>
      <c r="J61" s="1196"/>
      <c r="K61" s="1196"/>
      <c r="L61" s="1196"/>
      <c r="M61" s="1196"/>
      <c r="N61" s="1196"/>
      <c r="O61" s="1196"/>
      <c r="P61" s="1197"/>
    </row>
    <row r="62" spans="1:16" x14ac:dyDescent="0.25">
      <c r="A62" s="487" t="s">
        <v>89</v>
      </c>
      <c r="B62" s="1195"/>
      <c r="C62" s="1196"/>
      <c r="D62" s="1196"/>
      <c r="E62" s="1196"/>
      <c r="F62" s="1196"/>
      <c r="G62" s="1196"/>
      <c r="H62" s="1196"/>
      <c r="I62" s="1196"/>
      <c r="J62" s="1196"/>
      <c r="K62" s="1196"/>
      <c r="L62" s="1196"/>
      <c r="M62" s="1196"/>
      <c r="N62" s="1196"/>
      <c r="O62" s="1196"/>
      <c r="P62" s="1197"/>
    </row>
    <row r="63" spans="1:16" x14ac:dyDescent="0.25">
      <c r="A63" s="487" t="s">
        <v>90</v>
      </c>
      <c r="B63" s="1195"/>
      <c r="C63" s="1196"/>
      <c r="D63" s="1196"/>
      <c r="E63" s="1196"/>
      <c r="F63" s="1196"/>
      <c r="G63" s="1196"/>
      <c r="H63" s="1196"/>
      <c r="I63" s="1196"/>
      <c r="J63" s="1196"/>
      <c r="K63" s="1196"/>
      <c r="L63" s="1196"/>
      <c r="M63" s="1196"/>
      <c r="N63" s="1196"/>
      <c r="O63" s="1196"/>
      <c r="P63" s="1197"/>
    </row>
    <row r="64" spans="1:16" x14ac:dyDescent="0.25">
      <c r="A64" s="487" t="s">
        <v>91</v>
      </c>
      <c r="B64" s="1195"/>
      <c r="C64" s="1196"/>
      <c r="D64" s="1196"/>
      <c r="E64" s="1196"/>
      <c r="F64" s="1196"/>
      <c r="G64" s="1196"/>
      <c r="H64" s="1196"/>
      <c r="I64" s="1196"/>
      <c r="J64" s="1196"/>
      <c r="K64" s="1196"/>
      <c r="L64" s="1196"/>
      <c r="M64" s="1196"/>
      <c r="N64" s="1196"/>
      <c r="O64" s="1196"/>
      <c r="P64" s="1197"/>
    </row>
    <row r="65" spans="1:16" ht="16.5" thickBot="1" x14ac:dyDescent="0.3">
      <c r="A65" s="488" t="s">
        <v>92</v>
      </c>
      <c r="B65" s="1198"/>
      <c r="C65" s="1199"/>
      <c r="D65" s="1199"/>
      <c r="E65" s="1199"/>
      <c r="F65" s="1199"/>
      <c r="G65" s="1199"/>
      <c r="H65" s="1199"/>
      <c r="I65" s="1199"/>
      <c r="J65" s="1199"/>
      <c r="K65" s="1199"/>
      <c r="L65" s="1199"/>
      <c r="M65" s="1199"/>
      <c r="N65" s="1199"/>
      <c r="O65" s="1199"/>
      <c r="P65" s="1200"/>
    </row>
    <row r="67" spans="1:16" ht="32.25" customHeight="1" x14ac:dyDescent="0.25">
      <c r="A67" s="453" t="s">
        <v>20</v>
      </c>
      <c r="B67" s="1261" t="s">
        <v>1359</v>
      </c>
      <c r="C67" s="1261"/>
      <c r="D67" s="1261"/>
      <c r="E67" s="1261"/>
      <c r="F67" s="1261"/>
      <c r="G67" s="1261"/>
      <c r="H67" s="1261"/>
      <c r="I67" s="1261"/>
      <c r="J67" s="1261"/>
      <c r="K67" s="1261"/>
      <c r="L67" s="1261"/>
      <c r="M67" s="1261"/>
      <c r="N67" s="1261"/>
      <c r="O67" s="1261"/>
      <c r="P67" s="1261"/>
    </row>
    <row r="68" spans="1:16" ht="15" customHeight="1" x14ac:dyDescent="0.25">
      <c r="A68" s="462"/>
      <c r="B68" s="520"/>
      <c r="C68" s="520"/>
      <c r="D68" s="520"/>
      <c r="E68" s="520"/>
      <c r="F68" s="520"/>
      <c r="G68" s="520"/>
      <c r="H68" s="520"/>
      <c r="I68" s="520"/>
      <c r="J68" s="520"/>
      <c r="K68" s="520"/>
      <c r="L68" s="520"/>
      <c r="M68" s="520"/>
      <c r="N68" s="520"/>
      <c r="O68" s="520"/>
    </row>
    <row r="69" spans="1:16" ht="15" customHeight="1" x14ac:dyDescent="0.25">
      <c r="A69" s="1262" t="s">
        <v>23</v>
      </c>
      <c r="B69" s="1263"/>
      <c r="C69" s="1263"/>
      <c r="D69" s="1263"/>
      <c r="E69" s="1264"/>
      <c r="F69" s="1271" t="s">
        <v>24</v>
      </c>
      <c r="G69" s="1271"/>
      <c r="H69" s="1271"/>
      <c r="I69" s="1271"/>
      <c r="J69" s="1271" t="s">
        <v>25</v>
      </c>
      <c r="K69" s="1272" t="s">
        <v>26</v>
      </c>
      <c r="L69" s="1264"/>
      <c r="M69" s="1271" t="s">
        <v>27</v>
      </c>
      <c r="N69" s="1271"/>
      <c r="O69" s="1271"/>
      <c r="P69" s="1275" t="s">
        <v>25</v>
      </c>
    </row>
    <row r="70" spans="1:16" ht="15" customHeight="1" x14ac:dyDescent="0.25">
      <c r="A70" s="1265"/>
      <c r="B70" s="1266"/>
      <c r="C70" s="1266"/>
      <c r="D70" s="1266"/>
      <c r="E70" s="1267"/>
      <c r="F70" s="1271"/>
      <c r="G70" s="1271"/>
      <c r="H70" s="1271"/>
      <c r="I70" s="1271"/>
      <c r="J70" s="1271"/>
      <c r="K70" s="1273"/>
      <c r="L70" s="1267"/>
      <c r="M70" s="1271"/>
      <c r="N70" s="1271"/>
      <c r="O70" s="1271"/>
      <c r="P70" s="1275"/>
    </row>
    <row r="71" spans="1:16" ht="15" customHeight="1" x14ac:dyDescent="0.25">
      <c r="A71" s="1265"/>
      <c r="B71" s="1266"/>
      <c r="C71" s="1266"/>
      <c r="D71" s="1266"/>
      <c r="E71" s="1267"/>
      <c r="F71" s="1343" t="s">
        <v>1342</v>
      </c>
      <c r="G71" s="1343"/>
      <c r="H71" s="1343"/>
      <c r="I71" s="1343"/>
      <c r="J71" s="528"/>
      <c r="K71" s="1273"/>
      <c r="L71" s="1267"/>
      <c r="M71" s="1343" t="s">
        <v>1343</v>
      </c>
      <c r="N71" s="1343"/>
      <c r="O71" s="1343"/>
      <c r="P71" s="523">
        <v>0.2</v>
      </c>
    </row>
    <row r="72" spans="1:16" ht="15" customHeight="1" x14ac:dyDescent="0.25">
      <c r="A72" s="1265"/>
      <c r="B72" s="1266"/>
      <c r="C72" s="1266"/>
      <c r="D72" s="1266"/>
      <c r="E72" s="1267"/>
      <c r="F72" s="1343" t="s">
        <v>1344</v>
      </c>
      <c r="G72" s="1343"/>
      <c r="H72" s="1343"/>
      <c r="I72" s="1343"/>
      <c r="J72" s="528"/>
      <c r="K72" s="1273"/>
      <c r="L72" s="1267"/>
      <c r="M72" s="1343" t="s">
        <v>1348</v>
      </c>
      <c r="N72" s="1343"/>
      <c r="O72" s="1343"/>
      <c r="P72" s="523">
        <v>0.2</v>
      </c>
    </row>
    <row r="73" spans="1:16" ht="15" customHeight="1" x14ac:dyDescent="0.25">
      <c r="A73" s="1265"/>
      <c r="B73" s="1266"/>
      <c r="C73" s="1266"/>
      <c r="D73" s="1266"/>
      <c r="E73" s="1267"/>
      <c r="F73" s="1340" t="s">
        <v>1346</v>
      </c>
      <c r="G73" s="1486"/>
      <c r="H73" s="1486"/>
      <c r="I73" s="1341"/>
      <c r="J73" s="528"/>
      <c r="K73" s="1273"/>
      <c r="L73" s="1267"/>
      <c r="M73" s="1343"/>
      <c r="N73" s="1505"/>
      <c r="O73" s="1505"/>
      <c r="P73" s="524"/>
    </row>
    <row r="74" spans="1:16" ht="15" customHeight="1" x14ac:dyDescent="0.25">
      <c r="A74" s="1265"/>
      <c r="B74" s="1266"/>
      <c r="C74" s="1266"/>
      <c r="D74" s="1266"/>
      <c r="E74" s="1267"/>
      <c r="F74" s="1343"/>
      <c r="G74" s="1343"/>
      <c r="H74" s="1343"/>
      <c r="I74" s="1343"/>
      <c r="J74" s="528"/>
      <c r="K74" s="1273"/>
      <c r="L74" s="1267"/>
      <c r="P74" s="524"/>
    </row>
    <row r="75" spans="1:16" ht="15" customHeight="1" x14ac:dyDescent="0.25">
      <c r="A75" s="1265"/>
      <c r="B75" s="1266"/>
      <c r="C75" s="1266"/>
      <c r="D75" s="1266"/>
      <c r="E75" s="1267"/>
      <c r="F75" s="1343"/>
      <c r="G75" s="1343"/>
      <c r="H75" s="1343"/>
      <c r="I75" s="1343"/>
      <c r="J75" s="528"/>
      <c r="K75" s="1273"/>
      <c r="L75" s="1267"/>
      <c r="M75" s="1343"/>
      <c r="N75" s="1343"/>
      <c r="O75" s="1343"/>
      <c r="P75" s="524"/>
    </row>
    <row r="76" spans="1:16" x14ac:dyDescent="0.25">
      <c r="A76" s="1265"/>
      <c r="B76" s="1266"/>
      <c r="C76" s="1266"/>
      <c r="D76" s="1266"/>
      <c r="E76" s="1267"/>
      <c r="F76" s="1343"/>
      <c r="G76" s="1343"/>
      <c r="H76" s="1343"/>
      <c r="I76" s="1343"/>
      <c r="J76" s="528"/>
      <c r="K76" s="1273"/>
      <c r="L76" s="1267"/>
      <c r="M76" s="1343"/>
      <c r="N76" s="1343"/>
      <c r="O76" s="1343"/>
      <c r="P76" s="524"/>
    </row>
    <row r="77" spans="1:16" x14ac:dyDescent="0.25">
      <c r="A77" s="1265"/>
      <c r="B77" s="1266"/>
      <c r="C77" s="1266"/>
      <c r="D77" s="1266"/>
      <c r="E77" s="1267"/>
      <c r="F77" s="1343"/>
      <c r="G77" s="1343"/>
      <c r="H77" s="1343"/>
      <c r="I77" s="1343"/>
      <c r="J77" s="528"/>
      <c r="K77" s="1273"/>
      <c r="L77" s="1267"/>
      <c r="M77" s="1343"/>
      <c r="N77" s="1343"/>
      <c r="O77" s="1343"/>
      <c r="P77" s="524"/>
    </row>
    <row r="78" spans="1:16" ht="31.5" customHeight="1" x14ac:dyDescent="0.25">
      <c r="A78" s="1268"/>
      <c r="B78" s="1269"/>
      <c r="C78" s="1269"/>
      <c r="D78" s="1269"/>
      <c r="E78" s="1270"/>
      <c r="F78" s="1343"/>
      <c r="G78" s="1343"/>
      <c r="H78" s="1343"/>
      <c r="I78" s="1343"/>
      <c r="J78" s="528"/>
      <c r="K78" s="1274"/>
      <c r="L78" s="1270"/>
      <c r="M78" s="1343"/>
      <c r="N78" s="1343"/>
      <c r="O78" s="1343"/>
      <c r="P78" s="524"/>
    </row>
    <row r="79" spans="1:16" ht="60.75" customHeight="1" x14ac:dyDescent="0.25">
      <c r="A79" s="467" t="s">
        <v>32</v>
      </c>
      <c r="B79" s="468" t="s">
        <v>33</v>
      </c>
      <c r="C79" s="468" t="s">
        <v>34</v>
      </c>
      <c r="D79" s="468" t="s">
        <v>35</v>
      </c>
      <c r="E79" s="468" t="s">
        <v>36</v>
      </c>
      <c r="F79" s="468" t="s">
        <v>37</v>
      </c>
      <c r="G79" s="1244" t="s">
        <v>38</v>
      </c>
      <c r="H79" s="1244"/>
      <c r="I79" s="1217" t="s">
        <v>39</v>
      </c>
      <c r="J79" s="1228"/>
      <c r="K79" s="468" t="s">
        <v>40</v>
      </c>
      <c r="L79" s="1244" t="s">
        <v>41</v>
      </c>
      <c r="M79" s="1244"/>
      <c r="N79" s="1245" t="s">
        <v>42</v>
      </c>
      <c r="O79" s="1246"/>
      <c r="P79" s="1247"/>
    </row>
    <row r="80" spans="1:16" ht="117" customHeight="1" x14ac:dyDescent="0.25">
      <c r="A80" s="469" t="s">
        <v>1349</v>
      </c>
      <c r="B80" s="470">
        <v>0.1</v>
      </c>
      <c r="C80" s="471" t="s">
        <v>1360</v>
      </c>
      <c r="D80" s="471" t="s">
        <v>104</v>
      </c>
      <c r="E80" s="471" t="s">
        <v>47</v>
      </c>
      <c r="F80" s="471" t="s">
        <v>105</v>
      </c>
      <c r="G80" s="1502" t="s">
        <v>1351</v>
      </c>
      <c r="H80" s="1502"/>
      <c r="I80" s="1503" t="s">
        <v>207</v>
      </c>
      <c r="J80" s="1504"/>
      <c r="K80" s="539">
        <v>1</v>
      </c>
      <c r="L80" s="1251" t="s">
        <v>208</v>
      </c>
      <c r="M80" s="1251"/>
      <c r="N80" s="1252" t="s">
        <v>1352</v>
      </c>
      <c r="O80" s="1252"/>
      <c r="P80" s="1253"/>
    </row>
    <row r="81" spans="1:16" ht="39.75" customHeight="1" x14ac:dyDescent="0.25">
      <c r="A81" s="1227" t="s">
        <v>51</v>
      </c>
      <c r="B81" s="1228"/>
      <c r="C81" s="1249" t="s">
        <v>1361</v>
      </c>
      <c r="D81" s="1518"/>
      <c r="E81" s="1518"/>
      <c r="F81" s="1518"/>
      <c r="G81" s="1518"/>
      <c r="H81" s="1518"/>
      <c r="I81" s="1518"/>
      <c r="J81" s="1518"/>
      <c r="K81" s="1518"/>
      <c r="L81" s="1518"/>
      <c r="M81" s="1518"/>
      <c r="N81" s="1518"/>
      <c r="O81" s="1518"/>
      <c r="P81" s="1519"/>
    </row>
    <row r="82" spans="1:16" ht="16.5" customHeight="1" x14ac:dyDescent="0.25">
      <c r="A82" s="1229" t="s">
        <v>53</v>
      </c>
      <c r="B82" s="1230"/>
      <c r="C82" s="1230"/>
      <c r="D82" s="1230"/>
      <c r="E82" s="1230"/>
      <c r="F82" s="1230"/>
      <c r="G82" s="1231"/>
      <c r="H82" s="1232" t="s">
        <v>54</v>
      </c>
      <c r="I82" s="1230"/>
      <c r="J82" s="1230"/>
      <c r="K82" s="1230"/>
      <c r="L82" s="1230"/>
      <c r="M82" s="1230"/>
      <c r="N82" s="1230"/>
      <c r="O82" s="1230"/>
      <c r="P82" s="1233"/>
    </row>
    <row r="83" spans="1:16" x14ac:dyDescent="0.25">
      <c r="A83" s="1234" t="s">
        <v>1354</v>
      </c>
      <c r="B83" s="1235"/>
      <c r="C83" s="1235"/>
      <c r="D83" s="1235"/>
      <c r="E83" s="1235"/>
      <c r="F83" s="1235"/>
      <c r="G83" s="1235"/>
      <c r="H83" s="1495" t="s">
        <v>1352</v>
      </c>
      <c r="I83" s="1239"/>
      <c r="J83" s="1239"/>
      <c r="K83" s="1239"/>
      <c r="L83" s="1239"/>
      <c r="M83" s="1239"/>
      <c r="N83" s="1239"/>
      <c r="O83" s="1239"/>
      <c r="P83" s="1240"/>
    </row>
    <row r="84" spans="1:16" ht="15.75" customHeight="1" x14ac:dyDescent="0.25">
      <c r="A84" s="1236"/>
      <c r="B84" s="1237"/>
      <c r="C84" s="1237"/>
      <c r="D84" s="1237"/>
      <c r="E84" s="1237"/>
      <c r="F84" s="1237"/>
      <c r="G84" s="1237"/>
      <c r="H84" s="1241"/>
      <c r="I84" s="1242"/>
      <c r="J84" s="1242"/>
      <c r="K84" s="1242"/>
      <c r="L84" s="1242"/>
      <c r="M84" s="1242"/>
      <c r="N84" s="1242"/>
      <c r="O84" s="1242"/>
      <c r="P84" s="1243"/>
    </row>
    <row r="85" spans="1:16" x14ac:dyDescent="0.25">
      <c r="A85" s="465"/>
      <c r="B85" s="466"/>
      <c r="C85" s="466"/>
      <c r="D85" s="466"/>
      <c r="E85" s="466"/>
      <c r="F85" s="466"/>
      <c r="G85" s="466"/>
      <c r="H85" s="466"/>
      <c r="I85" s="466"/>
      <c r="J85" s="466"/>
      <c r="K85" s="466"/>
      <c r="L85" s="466"/>
      <c r="M85" s="466"/>
      <c r="N85" s="466"/>
      <c r="O85" s="466"/>
      <c r="P85" s="473"/>
    </row>
    <row r="86" spans="1:16" x14ac:dyDescent="0.25">
      <c r="A86" s="474"/>
      <c r="B86" s="466"/>
      <c r="C86" s="461"/>
      <c r="D86" s="1217" t="s">
        <v>57</v>
      </c>
      <c r="E86" s="1218"/>
      <c r="F86" s="1218"/>
      <c r="G86" s="1218"/>
      <c r="H86" s="1218"/>
      <c r="I86" s="1218"/>
      <c r="J86" s="1218"/>
      <c r="K86" s="1218"/>
      <c r="L86" s="1218"/>
      <c r="M86" s="1218"/>
      <c r="N86" s="1218"/>
      <c r="O86" s="1218"/>
      <c r="P86" s="1219"/>
    </row>
    <row r="87" spans="1:16" x14ac:dyDescent="0.25">
      <c r="A87" s="465"/>
      <c r="B87" s="466"/>
      <c r="C87" s="466"/>
      <c r="D87" s="468" t="s">
        <v>58</v>
      </c>
      <c r="E87" s="468" t="s">
        <v>59</v>
      </c>
      <c r="F87" s="468" t="s">
        <v>60</v>
      </c>
      <c r="G87" s="468" t="s">
        <v>61</v>
      </c>
      <c r="H87" s="468" t="s">
        <v>62</v>
      </c>
      <c r="I87" s="468" t="s">
        <v>63</v>
      </c>
      <c r="J87" s="468" t="s">
        <v>64</v>
      </c>
      <c r="K87" s="468" t="s">
        <v>65</v>
      </c>
      <c r="L87" s="468" t="s">
        <v>66</v>
      </c>
      <c r="M87" s="468" t="s">
        <v>67</v>
      </c>
      <c r="N87" s="468" t="s">
        <v>68</v>
      </c>
      <c r="O87" s="1217" t="s">
        <v>69</v>
      </c>
      <c r="P87" s="1219"/>
    </row>
    <row r="88" spans="1:16" x14ac:dyDescent="0.25">
      <c r="A88" s="1220" t="s">
        <v>70</v>
      </c>
      <c r="B88" s="1221"/>
      <c r="C88" s="1222"/>
      <c r="D88" s="475"/>
      <c r="E88" s="475"/>
      <c r="F88" s="475"/>
      <c r="G88" s="475"/>
      <c r="H88" s="475"/>
      <c r="I88" s="475"/>
      <c r="J88" s="475"/>
      <c r="K88" s="475"/>
      <c r="L88" s="475"/>
      <c r="M88" s="475"/>
      <c r="N88" s="475"/>
      <c r="O88" s="1223"/>
      <c r="P88" s="1224"/>
    </row>
    <row r="89" spans="1:16" x14ac:dyDescent="0.25">
      <c r="A89" s="1220" t="s">
        <v>71</v>
      </c>
      <c r="B89" s="1221"/>
      <c r="C89" s="1222"/>
      <c r="D89" s="476"/>
      <c r="E89" s="476"/>
      <c r="F89" s="476"/>
      <c r="G89" s="476"/>
      <c r="H89" s="476"/>
      <c r="I89" s="476"/>
      <c r="J89" s="476"/>
      <c r="K89" s="476"/>
      <c r="L89" s="476"/>
      <c r="M89" s="476"/>
      <c r="N89" s="476"/>
      <c r="O89" s="1225"/>
      <c r="P89" s="1226"/>
    </row>
    <row r="90" spans="1:16" x14ac:dyDescent="0.25">
      <c r="A90" s="465"/>
      <c r="B90" s="466"/>
      <c r="C90" s="466"/>
      <c r="D90" s="466"/>
      <c r="E90" s="466"/>
      <c r="F90" s="466"/>
      <c r="G90" s="466"/>
      <c r="H90" s="466"/>
      <c r="I90" s="466"/>
      <c r="J90" s="466"/>
      <c r="K90" s="466"/>
      <c r="L90" s="466"/>
      <c r="M90" s="466"/>
      <c r="N90" s="466"/>
      <c r="O90" s="466"/>
      <c r="P90" s="473"/>
    </row>
    <row r="91" spans="1:16" ht="15.75" customHeight="1" x14ac:dyDescent="0.25">
      <c r="A91" s="477" t="s">
        <v>456</v>
      </c>
      <c r="B91" s="477" t="s">
        <v>33</v>
      </c>
      <c r="C91" s="478"/>
      <c r="D91" s="479" t="s">
        <v>58</v>
      </c>
      <c r="E91" s="479" t="s">
        <v>59</v>
      </c>
      <c r="F91" s="479" t="s">
        <v>60</v>
      </c>
      <c r="G91" s="479" t="s">
        <v>61</v>
      </c>
      <c r="H91" s="479" t="s">
        <v>62</v>
      </c>
      <c r="I91" s="479" t="s">
        <v>63</v>
      </c>
      <c r="J91" s="479" t="s">
        <v>64</v>
      </c>
      <c r="K91" s="479" t="s">
        <v>65</v>
      </c>
      <c r="L91" s="479" t="s">
        <v>66</v>
      </c>
      <c r="M91" s="479" t="s">
        <v>67</v>
      </c>
      <c r="N91" s="479" t="s">
        <v>68</v>
      </c>
      <c r="O91" s="1215" t="s">
        <v>69</v>
      </c>
      <c r="P91" s="1216"/>
    </row>
    <row r="92" spans="1:16" x14ac:dyDescent="0.25">
      <c r="A92" s="1469" t="s">
        <v>1355</v>
      </c>
      <c r="B92" s="1206">
        <v>0.02</v>
      </c>
      <c r="C92" s="480" t="s">
        <v>70</v>
      </c>
      <c r="D92" s="517"/>
      <c r="E92" s="517"/>
      <c r="F92" s="517"/>
      <c r="G92" s="517"/>
      <c r="H92" s="517"/>
      <c r="I92" s="517"/>
      <c r="J92" s="517">
        <v>1</v>
      </c>
      <c r="K92" s="517"/>
      <c r="L92" s="517"/>
      <c r="M92" s="517"/>
      <c r="N92" s="517"/>
      <c r="O92" s="1506"/>
      <c r="P92" s="1507"/>
    </row>
    <row r="93" spans="1:16" x14ac:dyDescent="0.25">
      <c r="A93" s="1517"/>
      <c r="B93" s="1211"/>
      <c r="C93" s="483" t="s">
        <v>71</v>
      </c>
      <c r="D93" s="540"/>
      <c r="E93" s="540"/>
      <c r="F93" s="541"/>
      <c r="G93" s="541"/>
      <c r="H93" s="541"/>
      <c r="I93" s="541"/>
      <c r="J93" s="541"/>
      <c r="K93" s="541"/>
      <c r="L93" s="541"/>
      <c r="M93" s="541"/>
      <c r="N93" s="540"/>
      <c r="O93" s="1508"/>
      <c r="P93" s="1509"/>
    </row>
    <row r="94" spans="1:16" x14ac:dyDescent="0.25">
      <c r="A94" s="1515" t="s">
        <v>1362</v>
      </c>
      <c r="B94" s="1516">
        <v>0.02</v>
      </c>
      <c r="C94" s="546" t="s">
        <v>70</v>
      </c>
      <c r="D94" s="517"/>
      <c r="E94" s="517"/>
      <c r="F94" s="517"/>
      <c r="G94" s="517"/>
      <c r="H94" s="517"/>
      <c r="I94" s="517"/>
      <c r="J94" s="517"/>
      <c r="K94" s="517"/>
      <c r="L94" s="517">
        <v>1</v>
      </c>
      <c r="M94" s="517"/>
      <c r="N94" s="517"/>
      <c r="O94" s="1506"/>
      <c r="P94" s="1507"/>
    </row>
    <row r="95" spans="1:16" x14ac:dyDescent="0.25">
      <c r="A95" s="1515"/>
      <c r="B95" s="1516"/>
      <c r="C95" s="547" t="s">
        <v>71</v>
      </c>
      <c r="D95" s="517"/>
      <c r="E95" s="517"/>
      <c r="F95" s="517"/>
      <c r="G95" s="517"/>
      <c r="H95" s="517"/>
      <c r="I95" s="517"/>
      <c r="J95" s="517"/>
      <c r="K95" s="517"/>
      <c r="L95" s="517"/>
      <c r="M95" s="517"/>
      <c r="N95" s="517"/>
      <c r="O95" s="548"/>
      <c r="P95" s="549"/>
    </row>
    <row r="96" spans="1:16" x14ac:dyDescent="0.25">
      <c r="A96" s="1515" t="s">
        <v>1363</v>
      </c>
      <c r="B96" s="1516">
        <v>0.06</v>
      </c>
      <c r="C96" s="546" t="s">
        <v>70</v>
      </c>
      <c r="D96" s="517"/>
      <c r="E96" s="517"/>
      <c r="F96" s="517"/>
      <c r="G96" s="517"/>
      <c r="H96" s="517">
        <v>0.25</v>
      </c>
      <c r="I96" s="517"/>
      <c r="J96" s="517">
        <v>0.5</v>
      </c>
      <c r="K96" s="517"/>
      <c r="L96" s="517"/>
      <c r="M96" s="517">
        <v>0.75</v>
      </c>
      <c r="N96" s="517"/>
      <c r="O96" s="1506">
        <v>1</v>
      </c>
      <c r="P96" s="1507"/>
    </row>
    <row r="97" spans="1:16" ht="15.75" customHeight="1" x14ac:dyDescent="0.25">
      <c r="A97" s="1515"/>
      <c r="B97" s="1516"/>
      <c r="C97" s="547" t="s">
        <v>71</v>
      </c>
      <c r="D97" s="540"/>
      <c r="E97" s="540"/>
      <c r="F97" s="541"/>
      <c r="G97" s="541"/>
      <c r="H97" s="541"/>
      <c r="I97" s="541"/>
      <c r="J97" s="541"/>
      <c r="K97" s="541"/>
      <c r="L97" s="541"/>
      <c r="M97" s="541"/>
      <c r="N97" s="540"/>
      <c r="O97" s="1508"/>
      <c r="P97" s="1509"/>
    </row>
    <row r="98" spans="1:16" ht="21.75" customHeight="1" thickBot="1" x14ac:dyDescent="0.3">
      <c r="A98" s="526"/>
      <c r="B98" s="520"/>
      <c r="C98" s="520"/>
      <c r="D98" s="520"/>
      <c r="E98" s="520"/>
      <c r="F98" s="520"/>
      <c r="G98" s="520"/>
      <c r="H98" s="520"/>
      <c r="I98" s="520"/>
      <c r="J98" s="520"/>
      <c r="K98" s="520"/>
      <c r="L98" s="520"/>
      <c r="M98" s="520"/>
      <c r="N98" s="520"/>
      <c r="O98" s="520"/>
      <c r="P98" s="527"/>
    </row>
    <row r="99" spans="1:16" ht="21.75" customHeight="1" x14ac:dyDescent="0.25">
      <c r="A99" s="1201" t="s">
        <v>82</v>
      </c>
      <c r="B99" s="1202"/>
      <c r="C99" s="1202"/>
      <c r="D99" s="1202"/>
      <c r="E99" s="1202"/>
      <c r="F99" s="1202"/>
      <c r="G99" s="1202"/>
      <c r="H99" s="1202"/>
      <c r="I99" s="1202"/>
      <c r="J99" s="1202"/>
      <c r="K99" s="1202"/>
      <c r="L99" s="1202"/>
      <c r="M99" s="1202"/>
      <c r="N99" s="1202"/>
      <c r="O99" s="1202"/>
      <c r="P99" s="1203"/>
    </row>
    <row r="100" spans="1:16" x14ac:dyDescent="0.25">
      <c r="A100" s="487" t="s">
        <v>83</v>
      </c>
      <c r="B100" s="1195"/>
      <c r="C100" s="1196"/>
      <c r="D100" s="1196"/>
      <c r="E100" s="1196"/>
      <c r="F100" s="1196"/>
      <c r="G100" s="1196"/>
      <c r="H100" s="1196"/>
      <c r="I100" s="1196"/>
      <c r="J100" s="1196"/>
      <c r="K100" s="1196"/>
      <c r="L100" s="1196"/>
      <c r="M100" s="1196"/>
      <c r="N100" s="1196"/>
      <c r="O100" s="1196"/>
      <c r="P100" s="1197"/>
    </row>
    <row r="101" spans="1:16" x14ac:dyDescent="0.25">
      <c r="A101" s="487" t="s">
        <v>84</v>
      </c>
      <c r="B101" s="1195"/>
      <c r="C101" s="1196"/>
      <c r="D101" s="1196"/>
      <c r="E101" s="1196"/>
      <c r="F101" s="1196"/>
      <c r="G101" s="1196"/>
      <c r="H101" s="1196"/>
      <c r="I101" s="1196"/>
      <c r="J101" s="1196"/>
      <c r="K101" s="1196"/>
      <c r="L101" s="1196"/>
      <c r="M101" s="1196"/>
      <c r="N101" s="1196"/>
      <c r="O101" s="1196"/>
      <c r="P101" s="1197"/>
    </row>
    <row r="102" spans="1:16" x14ac:dyDescent="0.25">
      <c r="A102" s="487" t="s">
        <v>85</v>
      </c>
      <c r="B102" s="1195"/>
      <c r="C102" s="1196"/>
      <c r="D102" s="1196"/>
      <c r="E102" s="1196"/>
      <c r="F102" s="1196"/>
      <c r="G102" s="1196"/>
      <c r="H102" s="1196"/>
      <c r="I102" s="1196"/>
      <c r="J102" s="1196"/>
      <c r="K102" s="1196"/>
      <c r="L102" s="1196"/>
      <c r="M102" s="1196"/>
      <c r="N102" s="1196"/>
      <c r="O102" s="1196"/>
      <c r="P102" s="1197"/>
    </row>
    <row r="103" spans="1:16" x14ac:dyDescent="0.25">
      <c r="A103" s="487" t="s">
        <v>86</v>
      </c>
      <c r="B103" s="1195"/>
      <c r="C103" s="1196"/>
      <c r="D103" s="1196"/>
      <c r="E103" s="1196"/>
      <c r="F103" s="1196"/>
      <c r="G103" s="1196"/>
      <c r="H103" s="1196"/>
      <c r="I103" s="1196"/>
      <c r="J103" s="1196"/>
      <c r="K103" s="1196"/>
      <c r="L103" s="1196"/>
      <c r="M103" s="1196"/>
      <c r="N103" s="1196"/>
      <c r="O103" s="1196"/>
      <c r="P103" s="1197"/>
    </row>
    <row r="104" spans="1:16" x14ac:dyDescent="0.25">
      <c r="A104" s="487" t="s">
        <v>87</v>
      </c>
      <c r="B104" s="1195"/>
      <c r="C104" s="1196"/>
      <c r="D104" s="1196"/>
      <c r="E104" s="1196"/>
      <c r="F104" s="1196"/>
      <c r="G104" s="1196"/>
      <c r="H104" s="1196"/>
      <c r="I104" s="1196"/>
      <c r="J104" s="1196"/>
      <c r="K104" s="1196"/>
      <c r="L104" s="1196"/>
      <c r="M104" s="1196"/>
      <c r="N104" s="1196"/>
      <c r="O104" s="1196"/>
      <c r="P104" s="1197"/>
    </row>
    <row r="105" spans="1:16" x14ac:dyDescent="0.25">
      <c r="A105" s="487" t="s">
        <v>88</v>
      </c>
      <c r="B105" s="1195"/>
      <c r="C105" s="1196"/>
      <c r="D105" s="1196"/>
      <c r="E105" s="1196"/>
      <c r="F105" s="1196"/>
      <c r="G105" s="1196"/>
      <c r="H105" s="1196"/>
      <c r="I105" s="1196"/>
      <c r="J105" s="1196"/>
      <c r="K105" s="1196"/>
      <c r="L105" s="1196"/>
      <c r="M105" s="1196"/>
      <c r="N105" s="1196"/>
      <c r="O105" s="1196"/>
      <c r="P105" s="1197"/>
    </row>
    <row r="106" spans="1:16" x14ac:dyDescent="0.25">
      <c r="A106" s="487" t="s">
        <v>89</v>
      </c>
      <c r="B106" s="1195"/>
      <c r="C106" s="1196"/>
      <c r="D106" s="1196"/>
      <c r="E106" s="1196"/>
      <c r="F106" s="1196"/>
      <c r="G106" s="1196"/>
      <c r="H106" s="1196"/>
      <c r="I106" s="1196"/>
      <c r="J106" s="1196"/>
      <c r="K106" s="1196"/>
      <c r="L106" s="1196"/>
      <c r="M106" s="1196"/>
      <c r="N106" s="1196"/>
      <c r="O106" s="1196"/>
      <c r="P106" s="1197"/>
    </row>
    <row r="107" spans="1:16" x14ac:dyDescent="0.25">
      <c r="A107" s="487" t="s">
        <v>90</v>
      </c>
      <c r="B107" s="1195"/>
      <c r="C107" s="1196"/>
      <c r="D107" s="1196"/>
      <c r="E107" s="1196"/>
      <c r="F107" s="1196"/>
      <c r="G107" s="1196"/>
      <c r="H107" s="1196"/>
      <c r="I107" s="1196"/>
      <c r="J107" s="1196"/>
      <c r="K107" s="1196"/>
      <c r="L107" s="1196"/>
      <c r="M107" s="1196"/>
      <c r="N107" s="1196"/>
      <c r="O107" s="1196"/>
      <c r="P107" s="1197"/>
    </row>
    <row r="108" spans="1:16" x14ac:dyDescent="0.25">
      <c r="A108" s="487" t="s">
        <v>91</v>
      </c>
      <c r="B108" s="1195"/>
      <c r="C108" s="1196"/>
      <c r="D108" s="1196"/>
      <c r="E108" s="1196"/>
      <c r="F108" s="1196"/>
      <c r="G108" s="1196"/>
      <c r="H108" s="1196"/>
      <c r="I108" s="1196"/>
      <c r="J108" s="1196"/>
      <c r="K108" s="1196"/>
      <c r="L108" s="1196"/>
      <c r="M108" s="1196"/>
      <c r="N108" s="1196"/>
      <c r="O108" s="1196"/>
      <c r="P108" s="1197"/>
    </row>
    <row r="109" spans="1:16" ht="16.5" thickBot="1" x14ac:dyDescent="0.3">
      <c r="A109" s="488" t="s">
        <v>92</v>
      </c>
      <c r="B109" s="1198"/>
      <c r="C109" s="1199"/>
      <c r="D109" s="1199"/>
      <c r="E109" s="1199"/>
      <c r="F109" s="1199"/>
      <c r="G109" s="1199"/>
      <c r="H109" s="1199"/>
      <c r="I109" s="1199"/>
      <c r="J109" s="1199"/>
      <c r="K109" s="1199"/>
      <c r="L109" s="1199"/>
      <c r="M109" s="1199"/>
      <c r="N109" s="1199"/>
      <c r="O109" s="1199"/>
      <c r="P109" s="1200"/>
    </row>
    <row r="110" spans="1:16" ht="15" customHeight="1" x14ac:dyDescent="0.25">
      <c r="A110" s="508"/>
      <c r="B110" s="509"/>
      <c r="C110" s="509"/>
      <c r="D110" s="509"/>
      <c r="E110" s="509"/>
      <c r="F110" s="509"/>
      <c r="G110" s="509"/>
      <c r="H110" s="509"/>
      <c r="I110" s="509"/>
      <c r="J110" s="509"/>
      <c r="K110" s="509"/>
      <c r="L110" s="509"/>
      <c r="M110" s="509"/>
      <c r="N110" s="509"/>
      <c r="O110" s="509"/>
      <c r="P110" s="509"/>
    </row>
    <row r="111" spans="1:16" ht="15" customHeight="1" x14ac:dyDescent="0.25">
      <c r="A111" s="508"/>
      <c r="B111" s="509"/>
      <c r="C111" s="509"/>
      <c r="D111" s="509"/>
      <c r="E111" s="509"/>
      <c r="F111" s="509"/>
      <c r="G111" s="509"/>
      <c r="H111" s="509"/>
      <c r="I111" s="509"/>
      <c r="J111" s="509"/>
      <c r="K111" s="509"/>
      <c r="L111" s="509"/>
      <c r="M111" s="509"/>
      <c r="N111" s="509"/>
      <c r="O111" s="509"/>
      <c r="P111" s="509"/>
    </row>
    <row r="112" spans="1:16" ht="32.25" customHeight="1" x14ac:dyDescent="0.25">
      <c r="A112" s="453" t="s">
        <v>20</v>
      </c>
      <c r="B112" s="1261" t="s">
        <v>1364</v>
      </c>
      <c r="C112" s="1261"/>
      <c r="D112" s="1261"/>
      <c r="E112" s="1261"/>
      <c r="F112" s="1261"/>
      <c r="G112" s="1261"/>
      <c r="H112" s="1261"/>
      <c r="I112" s="1261"/>
      <c r="J112" s="1261"/>
      <c r="K112" s="1261"/>
      <c r="L112" s="1261"/>
      <c r="M112" s="1261"/>
      <c r="N112" s="1261"/>
      <c r="O112" s="1261"/>
      <c r="P112" s="1261"/>
    </row>
    <row r="113" spans="1:16" x14ac:dyDescent="0.25">
      <c r="A113" s="462"/>
      <c r="B113" s="520"/>
      <c r="C113" s="520"/>
      <c r="D113" s="520"/>
      <c r="E113" s="520"/>
      <c r="F113" s="520"/>
      <c r="G113" s="520"/>
      <c r="H113" s="520"/>
      <c r="I113" s="520"/>
      <c r="J113" s="520"/>
      <c r="K113" s="520"/>
      <c r="L113" s="520"/>
      <c r="M113" s="520"/>
      <c r="N113" s="520"/>
      <c r="O113" s="520"/>
    </row>
    <row r="114" spans="1:16" x14ac:dyDescent="0.25">
      <c r="A114" s="1307" t="s">
        <v>23</v>
      </c>
      <c r="B114" s="1308"/>
      <c r="C114" s="1308"/>
      <c r="D114" s="1308"/>
      <c r="E114" s="489"/>
      <c r="F114" s="1271" t="s">
        <v>24</v>
      </c>
      <c r="G114" s="1271"/>
      <c r="H114" s="1271"/>
      <c r="I114" s="1271"/>
      <c r="J114" s="1271" t="s">
        <v>25</v>
      </c>
      <c r="K114" s="1272" t="s">
        <v>26</v>
      </c>
      <c r="L114" s="1264"/>
      <c r="M114" s="1271" t="s">
        <v>27</v>
      </c>
      <c r="N114" s="1271"/>
      <c r="O114" s="1271"/>
      <c r="P114" s="1275" t="s">
        <v>25</v>
      </c>
    </row>
    <row r="115" spans="1:16" x14ac:dyDescent="0.25">
      <c r="A115" s="1307"/>
      <c r="B115" s="1308"/>
      <c r="C115" s="1308"/>
      <c r="D115" s="1308"/>
      <c r="E115" s="489"/>
      <c r="F115" s="1271"/>
      <c r="G115" s="1271"/>
      <c r="H115" s="1271"/>
      <c r="I115" s="1271"/>
      <c r="J115" s="1271"/>
      <c r="K115" s="1273"/>
      <c r="L115" s="1267"/>
      <c r="M115" s="1271"/>
      <c r="N115" s="1271"/>
      <c r="O115" s="1271"/>
      <c r="P115" s="1275"/>
    </row>
    <row r="116" spans="1:16" x14ac:dyDescent="0.25">
      <c r="A116" s="1307"/>
      <c r="B116" s="1308"/>
      <c r="C116" s="1308"/>
      <c r="D116" s="1308"/>
      <c r="E116" s="489"/>
      <c r="F116" s="1343" t="s">
        <v>1342</v>
      </c>
      <c r="G116" s="1343"/>
      <c r="H116" s="1343"/>
      <c r="I116" s="1343"/>
      <c r="J116" s="521"/>
      <c r="K116" s="1273"/>
      <c r="L116" s="1267"/>
      <c r="M116" s="1343" t="s">
        <v>1345</v>
      </c>
      <c r="N116" s="1343"/>
      <c r="O116" s="1343"/>
      <c r="P116" s="523">
        <v>0.5</v>
      </c>
    </row>
    <row r="117" spans="1:16" x14ac:dyDescent="0.25">
      <c r="A117" s="1307"/>
      <c r="B117" s="1308"/>
      <c r="C117" s="1308"/>
      <c r="D117" s="1308"/>
      <c r="E117" s="489"/>
      <c r="F117" s="1340" t="s">
        <v>1346</v>
      </c>
      <c r="G117" s="1486"/>
      <c r="H117" s="1486"/>
      <c r="I117" s="1341"/>
      <c r="J117" s="521"/>
      <c r="K117" s="1273"/>
      <c r="L117" s="1267"/>
      <c r="M117" s="1512" t="s">
        <v>1347</v>
      </c>
      <c r="N117" s="1513"/>
      <c r="O117" s="1514"/>
      <c r="P117" s="523">
        <v>0.5</v>
      </c>
    </row>
    <row r="118" spans="1:16" ht="15" customHeight="1" x14ac:dyDescent="0.25">
      <c r="A118" s="1307"/>
      <c r="B118" s="1308"/>
      <c r="C118" s="1308"/>
      <c r="D118" s="1308"/>
      <c r="E118" s="489"/>
      <c r="J118" s="550"/>
      <c r="K118" s="1273"/>
      <c r="L118" s="1267"/>
      <c r="M118" s="1343"/>
      <c r="N118" s="1505"/>
      <c r="O118" s="1505"/>
      <c r="P118" s="551"/>
    </row>
    <row r="119" spans="1:16" x14ac:dyDescent="0.25">
      <c r="A119" s="1307"/>
      <c r="B119" s="1308"/>
      <c r="C119" s="1308"/>
      <c r="D119" s="1308"/>
      <c r="E119" s="489"/>
      <c r="F119" s="1343"/>
      <c r="G119" s="1343"/>
      <c r="H119" s="1343"/>
      <c r="I119" s="1343"/>
      <c r="J119" s="550"/>
      <c r="K119" s="1273"/>
      <c r="L119" s="1267"/>
      <c r="M119" s="1343"/>
      <c r="N119" s="1343"/>
      <c r="O119" s="1343"/>
      <c r="P119" s="551"/>
    </row>
    <row r="120" spans="1:16" x14ac:dyDescent="0.25">
      <c r="A120" s="1307"/>
      <c r="B120" s="1308"/>
      <c r="C120" s="1308"/>
      <c r="D120" s="1308"/>
      <c r="E120" s="489"/>
      <c r="F120" s="1343"/>
      <c r="G120" s="1343"/>
      <c r="H120" s="1343"/>
      <c r="I120" s="1343"/>
      <c r="J120" s="550"/>
      <c r="K120" s="1273"/>
      <c r="L120" s="1267"/>
      <c r="M120" s="1343"/>
      <c r="N120" s="1343"/>
      <c r="O120" s="1343"/>
      <c r="P120" s="551"/>
    </row>
    <row r="121" spans="1:16" x14ac:dyDescent="0.25">
      <c r="A121" s="1307"/>
      <c r="B121" s="1308"/>
      <c r="C121" s="1308"/>
      <c r="D121" s="1308"/>
      <c r="E121" s="489"/>
      <c r="F121" s="1343"/>
      <c r="G121" s="1343"/>
      <c r="H121" s="1343"/>
      <c r="I121" s="1343"/>
      <c r="J121" s="550"/>
      <c r="K121" s="1273"/>
      <c r="L121" s="1267"/>
      <c r="M121" s="1343"/>
      <c r="N121" s="1343"/>
      <c r="O121" s="1343"/>
      <c r="P121" s="551"/>
    </row>
    <row r="122" spans="1:16" x14ac:dyDescent="0.25">
      <c r="A122" s="1307"/>
      <c r="B122" s="1308"/>
      <c r="C122" s="1308"/>
      <c r="D122" s="1308"/>
      <c r="E122" s="489"/>
      <c r="F122" s="1343"/>
      <c r="G122" s="1343"/>
      <c r="H122" s="1343"/>
      <c r="I122" s="1343"/>
      <c r="J122" s="550"/>
      <c r="K122" s="1273"/>
      <c r="L122" s="1267"/>
      <c r="M122" s="1343"/>
      <c r="N122" s="1343"/>
      <c r="O122" s="1343"/>
      <c r="P122" s="551"/>
    </row>
    <row r="123" spans="1:16" x14ac:dyDescent="0.25">
      <c r="A123" s="1307"/>
      <c r="B123" s="1308"/>
      <c r="C123" s="1308"/>
      <c r="D123" s="1308"/>
      <c r="E123" s="489"/>
      <c r="F123" s="1343"/>
      <c r="G123" s="1343"/>
      <c r="H123" s="1343"/>
      <c r="I123" s="1343"/>
      <c r="J123" s="550"/>
      <c r="K123" s="1274"/>
      <c r="L123" s="1270"/>
      <c r="M123" s="1343"/>
      <c r="N123" s="1343"/>
      <c r="O123" s="1343"/>
      <c r="P123" s="551"/>
    </row>
    <row r="124" spans="1:16" x14ac:dyDescent="0.25">
      <c r="A124" s="465"/>
      <c r="B124" s="466"/>
      <c r="C124" s="460"/>
      <c r="D124" s="460"/>
      <c r="E124" s="460"/>
      <c r="F124" s="460"/>
      <c r="G124" s="460"/>
      <c r="H124" s="460"/>
      <c r="I124" s="460"/>
      <c r="J124" s="460"/>
      <c r="K124" s="460"/>
      <c r="L124" s="460"/>
      <c r="M124" s="460"/>
      <c r="N124" s="460"/>
      <c r="O124" s="460"/>
    </row>
    <row r="125" spans="1:16" ht="57.75" customHeight="1" x14ac:dyDescent="0.25">
      <c r="A125" s="467" t="s">
        <v>32</v>
      </c>
      <c r="B125" s="468" t="s">
        <v>33</v>
      </c>
      <c r="C125" s="468" t="s">
        <v>34</v>
      </c>
      <c r="D125" s="468" t="s">
        <v>35</v>
      </c>
      <c r="E125" s="468" t="s">
        <v>36</v>
      </c>
      <c r="F125" s="468" t="s">
        <v>37</v>
      </c>
      <c r="G125" s="1244" t="s">
        <v>38</v>
      </c>
      <c r="H125" s="1244"/>
      <c r="I125" s="1217" t="s">
        <v>39</v>
      </c>
      <c r="J125" s="1228"/>
      <c r="K125" s="468" t="s">
        <v>40</v>
      </c>
      <c r="L125" s="1244" t="s">
        <v>41</v>
      </c>
      <c r="M125" s="1244"/>
      <c r="N125" s="1297" t="s">
        <v>42</v>
      </c>
      <c r="O125" s="1298"/>
      <c r="P125" s="1299"/>
    </row>
    <row r="126" spans="1:16" ht="125.25" customHeight="1" x14ac:dyDescent="0.25">
      <c r="A126" s="490" t="s">
        <v>1349</v>
      </c>
      <c r="B126" s="470">
        <v>0.2</v>
      </c>
      <c r="C126" s="491" t="s">
        <v>1365</v>
      </c>
      <c r="D126" s="491" t="s">
        <v>104</v>
      </c>
      <c r="E126" s="471" t="s">
        <v>47</v>
      </c>
      <c r="F126" s="471" t="s">
        <v>105</v>
      </c>
      <c r="G126" s="1502" t="s">
        <v>1351</v>
      </c>
      <c r="H126" s="1502"/>
      <c r="I126" s="1503" t="s">
        <v>207</v>
      </c>
      <c r="J126" s="1504"/>
      <c r="K126" s="539">
        <v>1</v>
      </c>
      <c r="L126" s="1251" t="s">
        <v>208</v>
      </c>
      <c r="M126" s="1251"/>
      <c r="N126" s="1252" t="s">
        <v>1352</v>
      </c>
      <c r="O126" s="1252"/>
      <c r="P126" s="1253"/>
    </row>
    <row r="127" spans="1:16" ht="30.75" customHeight="1" x14ac:dyDescent="0.25">
      <c r="A127" s="1217" t="s">
        <v>51</v>
      </c>
      <c r="B127" s="1228"/>
      <c r="C127" s="1340" t="s">
        <v>1366</v>
      </c>
      <c r="D127" s="1486"/>
      <c r="E127" s="1486"/>
      <c r="F127" s="1486"/>
      <c r="G127" s="1486"/>
      <c r="H127" s="1486"/>
      <c r="I127" s="1486"/>
      <c r="J127" s="1486"/>
      <c r="K127" s="1486"/>
      <c r="L127" s="1486"/>
      <c r="M127" s="1486"/>
      <c r="N127" s="1486"/>
      <c r="O127" s="1486"/>
      <c r="P127" s="1487"/>
    </row>
    <row r="128" spans="1:16" x14ac:dyDescent="0.25">
      <c r="A128" s="1229" t="s">
        <v>53</v>
      </c>
      <c r="B128" s="1230"/>
      <c r="C128" s="1230"/>
      <c r="D128" s="1230"/>
      <c r="E128" s="1230"/>
      <c r="F128" s="1230"/>
      <c r="G128" s="1231"/>
      <c r="H128" s="1232" t="s">
        <v>54</v>
      </c>
      <c r="I128" s="1230"/>
      <c r="J128" s="1230"/>
      <c r="K128" s="1230"/>
      <c r="L128" s="1230"/>
      <c r="M128" s="1230"/>
      <c r="N128" s="1230"/>
      <c r="O128" s="1230"/>
      <c r="P128" s="1233"/>
    </row>
    <row r="129" spans="1:16" ht="15" customHeight="1" x14ac:dyDescent="0.25">
      <c r="A129" s="1234" t="s">
        <v>1354</v>
      </c>
      <c r="B129" s="1235"/>
      <c r="C129" s="1235"/>
      <c r="D129" s="1235"/>
      <c r="E129" s="1235"/>
      <c r="F129" s="1235"/>
      <c r="G129" s="1235"/>
      <c r="H129" s="1480" t="s">
        <v>1352</v>
      </c>
      <c r="I129" s="1292"/>
      <c r="J129" s="1292"/>
      <c r="K129" s="1292"/>
      <c r="L129" s="1292"/>
      <c r="M129" s="1292"/>
      <c r="N129" s="1292"/>
      <c r="O129" s="1292"/>
      <c r="P129" s="1293"/>
    </row>
    <row r="130" spans="1:16" ht="15" customHeight="1" x14ac:dyDescent="0.25">
      <c r="A130" s="1236"/>
      <c r="B130" s="1237"/>
      <c r="C130" s="1237"/>
      <c r="D130" s="1237"/>
      <c r="E130" s="1237"/>
      <c r="F130" s="1237"/>
      <c r="G130" s="1237"/>
      <c r="H130" s="1294"/>
      <c r="I130" s="1295"/>
      <c r="J130" s="1295"/>
      <c r="K130" s="1295"/>
      <c r="L130" s="1295"/>
      <c r="M130" s="1295"/>
      <c r="N130" s="1295"/>
      <c r="O130" s="1295"/>
      <c r="P130" s="1296"/>
    </row>
    <row r="131" spans="1:16" ht="22.5" customHeight="1" x14ac:dyDescent="0.25">
      <c r="A131" s="465"/>
      <c r="B131" s="466"/>
      <c r="C131" s="466"/>
      <c r="D131" s="466"/>
      <c r="E131" s="466"/>
      <c r="F131" s="466"/>
      <c r="G131" s="466"/>
      <c r="H131" s="466"/>
      <c r="I131" s="466"/>
      <c r="J131" s="466"/>
      <c r="K131" s="466"/>
      <c r="L131" s="466"/>
      <c r="M131" s="466"/>
      <c r="N131" s="466"/>
      <c r="O131" s="466"/>
      <c r="P131" s="473"/>
    </row>
    <row r="132" spans="1:16" x14ac:dyDescent="0.25">
      <c r="A132" s="474"/>
      <c r="B132" s="466"/>
      <c r="C132" s="461"/>
      <c r="D132" s="1217" t="s">
        <v>57</v>
      </c>
      <c r="E132" s="1218"/>
      <c r="F132" s="1218"/>
      <c r="G132" s="1218"/>
      <c r="H132" s="1218"/>
      <c r="I132" s="1218"/>
      <c r="J132" s="1218"/>
      <c r="K132" s="1218"/>
      <c r="L132" s="1218"/>
      <c r="M132" s="1218"/>
      <c r="N132" s="1218"/>
      <c r="O132" s="1218"/>
      <c r="P132" s="1219"/>
    </row>
    <row r="133" spans="1:16" x14ac:dyDescent="0.25">
      <c r="A133" s="465"/>
      <c r="B133" s="466"/>
      <c r="C133" s="466"/>
      <c r="D133" s="468" t="s">
        <v>58</v>
      </c>
      <c r="E133" s="468"/>
      <c r="F133" s="468" t="s">
        <v>59</v>
      </c>
      <c r="G133" s="468" t="s">
        <v>60</v>
      </c>
      <c r="H133" s="468" t="s">
        <v>61</v>
      </c>
      <c r="I133" s="468" t="s">
        <v>62</v>
      </c>
      <c r="J133" s="468" t="s">
        <v>63</v>
      </c>
      <c r="K133" s="468" t="s">
        <v>64</v>
      </c>
      <c r="L133" s="468" t="s">
        <v>65</v>
      </c>
      <c r="M133" s="468" t="s">
        <v>66</v>
      </c>
      <c r="N133" s="468" t="s">
        <v>67</v>
      </c>
      <c r="O133" s="468" t="s">
        <v>68</v>
      </c>
      <c r="P133" s="493" t="s">
        <v>69</v>
      </c>
    </row>
    <row r="134" spans="1:16" x14ac:dyDescent="0.25">
      <c r="A134" s="494" t="s">
        <v>70</v>
      </c>
      <c r="B134" s="495"/>
      <c r="C134" s="495"/>
      <c r="D134" s="495"/>
      <c r="E134" s="495"/>
      <c r="F134" s="495"/>
      <c r="G134" s="495"/>
      <c r="H134" s="495"/>
      <c r="I134" s="495"/>
      <c r="J134" s="495"/>
      <c r="K134" s="495"/>
      <c r="L134" s="495"/>
      <c r="M134" s="495"/>
      <c r="N134" s="495"/>
      <c r="O134" s="495"/>
      <c r="P134" s="496"/>
    </row>
    <row r="135" spans="1:16" x14ac:dyDescent="0.25">
      <c r="A135" s="494" t="s">
        <v>71</v>
      </c>
      <c r="B135" s="495"/>
      <c r="C135" s="495"/>
      <c r="D135" s="497"/>
      <c r="E135" s="497"/>
      <c r="F135" s="497"/>
      <c r="G135" s="497"/>
      <c r="H135" s="497"/>
      <c r="I135" s="497"/>
      <c r="J135" s="497"/>
      <c r="K135" s="497"/>
      <c r="L135" s="497"/>
      <c r="M135" s="497"/>
      <c r="N135" s="497"/>
      <c r="O135" s="497"/>
      <c r="P135" s="498"/>
    </row>
    <row r="136" spans="1:16" ht="7.5" customHeight="1" x14ac:dyDescent="0.25">
      <c r="A136" s="465"/>
      <c r="B136" s="466"/>
      <c r="C136" s="466"/>
      <c r="D136" s="466"/>
      <c r="E136" s="466"/>
      <c r="F136" s="466"/>
      <c r="G136" s="466"/>
      <c r="H136" s="466"/>
      <c r="I136" s="466"/>
      <c r="J136" s="466"/>
      <c r="K136" s="466"/>
      <c r="L136" s="466"/>
      <c r="M136" s="466"/>
      <c r="N136" s="466"/>
      <c r="O136" s="466"/>
      <c r="P136" s="473"/>
    </row>
    <row r="137" spans="1:16" x14ac:dyDescent="0.25">
      <c r="A137" s="477" t="s">
        <v>456</v>
      </c>
      <c r="B137" s="477" t="s">
        <v>33</v>
      </c>
      <c r="C137" s="478"/>
      <c r="D137" s="479" t="s">
        <v>58</v>
      </c>
      <c r="E137" s="479"/>
      <c r="F137" s="479" t="s">
        <v>59</v>
      </c>
      <c r="G137" s="479" t="s">
        <v>60</v>
      </c>
      <c r="H137" s="479" t="s">
        <v>61</v>
      </c>
      <c r="I137" s="479" t="s">
        <v>62</v>
      </c>
      <c r="J137" s="479" t="s">
        <v>63</v>
      </c>
      <c r="K137" s="479" t="s">
        <v>64</v>
      </c>
      <c r="L137" s="479" t="s">
        <v>65</v>
      </c>
      <c r="M137" s="479" t="s">
        <v>66</v>
      </c>
      <c r="N137" s="479" t="s">
        <v>67</v>
      </c>
      <c r="O137" s="479" t="s">
        <v>68</v>
      </c>
      <c r="P137" s="499" t="s">
        <v>69</v>
      </c>
    </row>
    <row r="138" spans="1:16" x14ac:dyDescent="0.25">
      <c r="A138" s="1469" t="s">
        <v>1367</v>
      </c>
      <c r="B138" s="1206">
        <v>0.03</v>
      </c>
      <c r="C138" s="480" t="s">
        <v>70</v>
      </c>
      <c r="D138" s="480"/>
      <c r="E138" s="480"/>
      <c r="F138" s="480"/>
      <c r="G138" s="480"/>
      <c r="H138" s="480"/>
      <c r="I138" s="480"/>
      <c r="J138" s="480"/>
      <c r="K138" s="480"/>
      <c r="L138" s="480"/>
      <c r="M138" s="480"/>
      <c r="N138" s="480"/>
      <c r="O138" s="1207"/>
      <c r="P138" s="1208"/>
    </row>
    <row r="139" spans="1:16" x14ac:dyDescent="0.25">
      <c r="A139" s="1470"/>
      <c r="B139" s="1206"/>
      <c r="C139" s="483" t="s">
        <v>71</v>
      </c>
      <c r="D139" s="483"/>
      <c r="E139" s="483"/>
      <c r="F139" s="500"/>
      <c r="G139" s="500"/>
      <c r="H139" s="500"/>
      <c r="I139" s="500"/>
      <c r="J139" s="500"/>
      <c r="K139" s="500"/>
      <c r="L139" s="500"/>
      <c r="M139" s="500"/>
      <c r="N139" s="483"/>
      <c r="O139" s="1209"/>
      <c r="P139" s="1210"/>
    </row>
    <row r="140" spans="1:16" x14ac:dyDescent="0.25">
      <c r="A140" s="1469" t="s">
        <v>1368</v>
      </c>
      <c r="B140" s="1206">
        <v>0.03</v>
      </c>
      <c r="C140" s="480" t="s">
        <v>70</v>
      </c>
      <c r="D140" s="480"/>
      <c r="E140" s="480"/>
      <c r="F140" s="480"/>
      <c r="G140" s="480"/>
      <c r="H140" s="480"/>
      <c r="I140" s="480"/>
      <c r="J140" s="480"/>
      <c r="K140" s="480"/>
      <c r="L140" s="480"/>
      <c r="M140" s="480"/>
      <c r="N140" s="480"/>
      <c r="O140" s="1207"/>
      <c r="P140" s="1208"/>
    </row>
    <row r="141" spans="1:16" x14ac:dyDescent="0.25">
      <c r="A141" s="1470"/>
      <c r="B141" s="1206"/>
      <c r="C141" s="483" t="s">
        <v>71</v>
      </c>
      <c r="D141" s="483"/>
      <c r="E141" s="483"/>
      <c r="F141" s="500"/>
      <c r="G141" s="500"/>
      <c r="H141" s="500"/>
      <c r="I141" s="500"/>
      <c r="J141" s="500"/>
      <c r="K141" s="500"/>
      <c r="L141" s="500"/>
      <c r="M141" s="500"/>
      <c r="N141" s="483"/>
      <c r="O141" s="1209"/>
      <c r="P141" s="1210"/>
    </row>
    <row r="142" spans="1:16" x14ac:dyDescent="0.25">
      <c r="A142" s="1469" t="s">
        <v>1362</v>
      </c>
      <c r="B142" s="1206">
        <v>0.03</v>
      </c>
      <c r="C142" s="480" t="s">
        <v>70</v>
      </c>
      <c r="D142" s="480"/>
      <c r="E142" s="480"/>
      <c r="F142" s="480"/>
      <c r="G142" s="480"/>
      <c r="H142" s="480"/>
      <c r="I142" s="480"/>
      <c r="J142" s="480"/>
      <c r="K142" s="480"/>
      <c r="L142" s="480"/>
      <c r="M142" s="480"/>
      <c r="N142" s="480"/>
      <c r="O142" s="1207"/>
      <c r="P142" s="1208"/>
    </row>
    <row r="143" spans="1:16" x14ac:dyDescent="0.25">
      <c r="A143" s="1470"/>
      <c r="B143" s="1206"/>
      <c r="C143" s="483" t="s">
        <v>71</v>
      </c>
      <c r="D143" s="483"/>
      <c r="E143" s="483"/>
      <c r="F143" s="500"/>
      <c r="G143" s="500"/>
      <c r="H143" s="500"/>
      <c r="I143" s="500"/>
      <c r="J143" s="500"/>
      <c r="K143" s="500"/>
      <c r="L143" s="500"/>
      <c r="M143" s="500"/>
      <c r="N143" s="483"/>
      <c r="O143" s="1209"/>
      <c r="P143" s="1210"/>
    </row>
    <row r="144" spans="1:16" x14ac:dyDescent="0.25">
      <c r="A144" s="1469" t="s">
        <v>1369</v>
      </c>
      <c r="B144" s="1206">
        <v>0.03</v>
      </c>
      <c r="C144" s="480" t="s">
        <v>70</v>
      </c>
      <c r="D144" s="480"/>
      <c r="E144" s="480"/>
      <c r="F144" s="480"/>
      <c r="G144" s="480"/>
      <c r="H144" s="480"/>
      <c r="I144" s="480"/>
      <c r="J144" s="480"/>
      <c r="K144" s="480"/>
      <c r="L144" s="480"/>
      <c r="M144" s="480"/>
      <c r="N144" s="480"/>
      <c r="O144" s="1207"/>
      <c r="P144" s="1208"/>
    </row>
    <row r="145" spans="1:16" x14ac:dyDescent="0.25">
      <c r="A145" s="1470"/>
      <c r="B145" s="1206"/>
      <c r="C145" s="483" t="s">
        <v>71</v>
      </c>
      <c r="D145" s="483"/>
      <c r="E145" s="483"/>
      <c r="F145" s="500"/>
      <c r="G145" s="500"/>
      <c r="H145" s="500"/>
      <c r="I145" s="500"/>
      <c r="J145" s="500"/>
      <c r="K145" s="500"/>
      <c r="L145" s="500"/>
      <c r="M145" s="500"/>
      <c r="N145" s="483"/>
      <c r="O145" s="1209"/>
      <c r="P145" s="1210"/>
    </row>
    <row r="146" spans="1:16" x14ac:dyDescent="0.25">
      <c r="A146" s="1469" t="s">
        <v>1370</v>
      </c>
      <c r="B146" s="1206">
        <v>0.04</v>
      </c>
      <c r="C146" s="480" t="s">
        <v>70</v>
      </c>
      <c r="D146" s="480"/>
      <c r="E146" s="480"/>
      <c r="F146" s="480"/>
      <c r="G146" s="480"/>
      <c r="H146" s="480"/>
      <c r="I146" s="480"/>
      <c r="J146" s="480"/>
      <c r="K146" s="480"/>
      <c r="L146" s="480"/>
      <c r="M146" s="480"/>
      <c r="N146" s="480"/>
      <c r="O146" s="1207"/>
      <c r="P146" s="1208"/>
    </row>
    <row r="147" spans="1:16" x14ac:dyDescent="0.25">
      <c r="A147" s="1470"/>
      <c r="B147" s="1206"/>
      <c r="C147" s="483" t="s">
        <v>71</v>
      </c>
      <c r="D147" s="483"/>
      <c r="E147" s="483"/>
      <c r="F147" s="500"/>
      <c r="G147" s="500"/>
      <c r="H147" s="500"/>
      <c r="I147" s="500"/>
      <c r="J147" s="500"/>
      <c r="K147" s="500"/>
      <c r="L147" s="500"/>
      <c r="M147" s="500"/>
      <c r="N147" s="483"/>
      <c r="O147" s="1209"/>
      <c r="P147" s="1210"/>
    </row>
    <row r="148" spans="1:16" x14ac:dyDescent="0.25">
      <c r="A148" s="1469" t="s">
        <v>1371</v>
      </c>
      <c r="B148" s="1206">
        <v>0.04</v>
      </c>
      <c r="C148" s="480" t="s">
        <v>70</v>
      </c>
      <c r="D148" s="480"/>
      <c r="E148" s="480"/>
      <c r="F148" s="480"/>
      <c r="G148" s="480"/>
      <c r="H148" s="480"/>
      <c r="I148" s="480"/>
      <c r="J148" s="480"/>
      <c r="K148" s="480"/>
      <c r="L148" s="480"/>
      <c r="M148" s="480"/>
      <c r="N148" s="480"/>
      <c r="O148" s="1207"/>
      <c r="P148" s="1208"/>
    </row>
    <row r="149" spans="1:16" x14ac:dyDescent="0.25">
      <c r="A149" s="1470"/>
      <c r="B149" s="1206"/>
      <c r="C149" s="483" t="s">
        <v>71</v>
      </c>
      <c r="D149" s="483"/>
      <c r="E149" s="483"/>
      <c r="F149" s="500"/>
      <c r="G149" s="500"/>
      <c r="H149" s="500"/>
      <c r="I149" s="500"/>
      <c r="J149" s="500"/>
      <c r="K149" s="500"/>
      <c r="L149" s="500"/>
      <c r="M149" s="500"/>
      <c r="N149" s="483"/>
      <c r="O149" s="1209"/>
      <c r="P149" s="1210"/>
    </row>
    <row r="150" spans="1:16" ht="16.5" thickBot="1" x14ac:dyDescent="0.3">
      <c r="A150" s="526"/>
      <c r="B150" s="530"/>
      <c r="C150" s="520"/>
      <c r="D150" s="520"/>
      <c r="E150" s="520"/>
      <c r="F150" s="520"/>
      <c r="G150" s="520"/>
      <c r="H150" s="520"/>
      <c r="I150" s="520"/>
      <c r="J150" s="520"/>
      <c r="K150" s="520"/>
      <c r="L150" s="520"/>
      <c r="M150" s="520"/>
      <c r="N150" s="520"/>
      <c r="O150" s="520"/>
      <c r="P150" s="527"/>
    </row>
    <row r="151" spans="1:16" x14ac:dyDescent="0.25">
      <c r="A151" s="1201" t="s">
        <v>82</v>
      </c>
      <c r="B151" s="1202"/>
      <c r="C151" s="1202"/>
      <c r="D151" s="1202"/>
      <c r="E151" s="1202"/>
      <c r="F151" s="1202"/>
      <c r="G151" s="1202"/>
      <c r="H151" s="1202"/>
      <c r="I151" s="1202"/>
      <c r="J151" s="1202"/>
      <c r="K151" s="1202"/>
      <c r="L151" s="1202"/>
      <c r="M151" s="1202"/>
      <c r="N151" s="1202"/>
      <c r="O151" s="1202"/>
      <c r="P151" s="1203"/>
    </row>
    <row r="152" spans="1:16" x14ac:dyDescent="0.25">
      <c r="A152" s="487" t="s">
        <v>83</v>
      </c>
      <c r="B152" s="1195"/>
      <c r="C152" s="1196"/>
      <c r="D152" s="1196"/>
      <c r="E152" s="1196"/>
      <c r="F152" s="1196"/>
      <c r="G152" s="1196"/>
      <c r="H152" s="1196"/>
      <c r="I152" s="1196"/>
      <c r="J152" s="1196"/>
      <c r="K152" s="1196"/>
      <c r="L152" s="1196"/>
      <c r="M152" s="1196"/>
      <c r="N152" s="1196"/>
      <c r="O152" s="1196"/>
      <c r="P152" s="1197"/>
    </row>
    <row r="153" spans="1:16" x14ac:dyDescent="0.25">
      <c r="A153" s="487" t="s">
        <v>84</v>
      </c>
      <c r="B153" s="1195"/>
      <c r="C153" s="1196"/>
      <c r="D153" s="1196"/>
      <c r="E153" s="1196"/>
      <c r="F153" s="1196"/>
      <c r="G153" s="1196"/>
      <c r="H153" s="1196"/>
      <c r="I153" s="1196"/>
      <c r="J153" s="1196"/>
      <c r="K153" s="1196"/>
      <c r="L153" s="1196"/>
      <c r="M153" s="1196"/>
      <c r="N153" s="1196"/>
      <c r="O153" s="1196"/>
      <c r="P153" s="1197"/>
    </row>
    <row r="154" spans="1:16" x14ac:dyDescent="0.25">
      <c r="A154" s="487" t="s">
        <v>85</v>
      </c>
      <c r="B154" s="1195"/>
      <c r="C154" s="1196"/>
      <c r="D154" s="1196"/>
      <c r="E154" s="1196"/>
      <c r="F154" s="1196"/>
      <c r="G154" s="1196"/>
      <c r="H154" s="1196"/>
      <c r="I154" s="1196"/>
      <c r="J154" s="1196"/>
      <c r="K154" s="1196"/>
      <c r="L154" s="1196"/>
      <c r="M154" s="1196"/>
      <c r="N154" s="1196"/>
      <c r="O154" s="1196"/>
      <c r="P154" s="1197"/>
    </row>
    <row r="155" spans="1:16" x14ac:dyDescent="0.25">
      <c r="A155" s="487" t="s">
        <v>86</v>
      </c>
      <c r="B155" s="1195"/>
      <c r="C155" s="1196"/>
      <c r="D155" s="1196"/>
      <c r="E155" s="1196"/>
      <c r="F155" s="1196"/>
      <c r="G155" s="1196"/>
      <c r="H155" s="1196"/>
      <c r="I155" s="1196"/>
      <c r="J155" s="1196"/>
      <c r="K155" s="1196"/>
      <c r="L155" s="1196"/>
      <c r="M155" s="1196"/>
      <c r="N155" s="1196"/>
      <c r="O155" s="1196"/>
      <c r="P155" s="1197"/>
    </row>
    <row r="156" spans="1:16" x14ac:dyDescent="0.25">
      <c r="A156" s="487" t="s">
        <v>87</v>
      </c>
      <c r="B156" s="1195"/>
      <c r="C156" s="1196"/>
      <c r="D156" s="1196"/>
      <c r="E156" s="1196"/>
      <c r="F156" s="1196"/>
      <c r="G156" s="1196"/>
      <c r="H156" s="1196"/>
      <c r="I156" s="1196"/>
      <c r="J156" s="1196"/>
      <c r="K156" s="1196"/>
      <c r="L156" s="1196"/>
      <c r="M156" s="1196"/>
      <c r="N156" s="1196"/>
      <c r="O156" s="1196"/>
      <c r="P156" s="1197"/>
    </row>
    <row r="157" spans="1:16" x14ac:dyDescent="0.25">
      <c r="A157" s="487" t="s">
        <v>88</v>
      </c>
      <c r="B157" s="1195"/>
      <c r="C157" s="1196"/>
      <c r="D157" s="1196"/>
      <c r="E157" s="1196"/>
      <c r="F157" s="1196"/>
      <c r="G157" s="1196"/>
      <c r="H157" s="1196"/>
      <c r="I157" s="1196"/>
      <c r="J157" s="1196"/>
      <c r="K157" s="1196"/>
      <c r="L157" s="1196"/>
      <c r="M157" s="1196"/>
      <c r="N157" s="1196"/>
      <c r="O157" s="1196"/>
      <c r="P157" s="1197"/>
    </row>
    <row r="158" spans="1:16" x14ac:dyDescent="0.25">
      <c r="A158" s="487" t="s">
        <v>89</v>
      </c>
      <c r="B158" s="1195"/>
      <c r="C158" s="1196"/>
      <c r="D158" s="1196"/>
      <c r="E158" s="1196"/>
      <c r="F158" s="1196"/>
      <c r="G158" s="1196"/>
      <c r="H158" s="1196"/>
      <c r="I158" s="1196"/>
      <c r="J158" s="1196"/>
      <c r="K158" s="1196"/>
      <c r="L158" s="1196"/>
      <c r="M158" s="1196"/>
      <c r="N158" s="1196"/>
      <c r="O158" s="1196"/>
      <c r="P158" s="1197"/>
    </row>
    <row r="159" spans="1:16" x14ac:dyDescent="0.25">
      <c r="A159" s="487" t="s">
        <v>90</v>
      </c>
      <c r="B159" s="1195"/>
      <c r="C159" s="1196"/>
      <c r="D159" s="1196"/>
      <c r="E159" s="1196"/>
      <c r="F159" s="1196"/>
      <c r="G159" s="1196"/>
      <c r="H159" s="1196"/>
      <c r="I159" s="1196"/>
      <c r="J159" s="1196"/>
      <c r="K159" s="1196"/>
      <c r="L159" s="1196"/>
      <c r="M159" s="1196"/>
      <c r="N159" s="1196"/>
      <c r="O159" s="1196"/>
      <c r="P159" s="1197"/>
    </row>
    <row r="160" spans="1:16" x14ac:dyDescent="0.25">
      <c r="A160" s="487" t="s">
        <v>91</v>
      </c>
      <c r="B160" s="1195"/>
      <c r="C160" s="1196"/>
      <c r="D160" s="1196"/>
      <c r="E160" s="1196"/>
      <c r="F160" s="1196"/>
      <c r="G160" s="1196"/>
      <c r="H160" s="1196"/>
      <c r="I160" s="1196"/>
      <c r="J160" s="1196"/>
      <c r="K160" s="1196"/>
      <c r="L160" s="1196"/>
      <c r="M160" s="1196"/>
      <c r="N160" s="1196"/>
      <c r="O160" s="1196"/>
      <c r="P160" s="1197"/>
    </row>
    <row r="161" spans="1:16" ht="16.5" thickBot="1" x14ac:dyDescent="0.3">
      <c r="A161" s="488" t="s">
        <v>92</v>
      </c>
      <c r="B161" s="1198"/>
      <c r="C161" s="1199"/>
      <c r="D161" s="1199"/>
      <c r="E161" s="1199"/>
      <c r="F161" s="1199"/>
      <c r="G161" s="1199"/>
      <c r="H161" s="1199"/>
      <c r="I161" s="1199"/>
      <c r="J161" s="1199"/>
      <c r="K161" s="1199"/>
      <c r="L161" s="1199"/>
      <c r="M161" s="1199"/>
      <c r="N161" s="1199"/>
      <c r="O161" s="1199"/>
      <c r="P161" s="1200"/>
    </row>
    <row r="163" spans="1:16" ht="30" customHeight="1" x14ac:dyDescent="0.25">
      <c r="A163" s="453" t="s">
        <v>20</v>
      </c>
      <c r="B163" s="1261" t="s">
        <v>1372</v>
      </c>
      <c r="C163" s="1261"/>
      <c r="D163" s="1261"/>
      <c r="E163" s="1261"/>
      <c r="F163" s="1261"/>
      <c r="G163" s="1261"/>
      <c r="H163" s="1261"/>
      <c r="I163" s="1261"/>
      <c r="J163" s="1261"/>
      <c r="K163" s="1261"/>
      <c r="L163" s="1261"/>
      <c r="M163" s="1261"/>
      <c r="N163" s="1261"/>
      <c r="O163" s="1261"/>
      <c r="P163" s="1261"/>
    </row>
    <row r="164" spans="1:16" x14ac:dyDescent="0.25">
      <c r="A164" s="552"/>
      <c r="B164" s="553"/>
      <c r="C164" s="553"/>
      <c r="D164" s="553"/>
      <c r="E164" s="553"/>
      <c r="F164" s="553"/>
      <c r="G164" s="553"/>
      <c r="H164" s="553"/>
      <c r="I164" s="553"/>
      <c r="J164" s="553"/>
      <c r="K164" s="553"/>
      <c r="L164" s="553"/>
      <c r="M164" s="553"/>
      <c r="N164" s="553"/>
      <c r="O164" s="553"/>
      <c r="P164" s="553"/>
    </row>
    <row r="165" spans="1:16" x14ac:dyDescent="0.25">
      <c r="A165" s="1307" t="s">
        <v>23</v>
      </c>
      <c r="B165" s="1308"/>
      <c r="C165" s="1308"/>
      <c r="D165" s="1308"/>
      <c r="E165" s="489"/>
      <c r="F165" s="1271" t="s">
        <v>24</v>
      </c>
      <c r="G165" s="1271"/>
      <c r="H165" s="1271"/>
      <c r="I165" s="1271"/>
      <c r="J165" s="1271" t="s">
        <v>25</v>
      </c>
      <c r="K165" s="1272" t="s">
        <v>26</v>
      </c>
      <c r="L165" s="1264"/>
      <c r="M165" s="1271" t="s">
        <v>27</v>
      </c>
      <c r="N165" s="1271"/>
      <c r="O165" s="1271"/>
      <c r="P165" s="1275" t="s">
        <v>25</v>
      </c>
    </row>
    <row r="166" spans="1:16" x14ac:dyDescent="0.25">
      <c r="A166" s="1307"/>
      <c r="B166" s="1308"/>
      <c r="C166" s="1308"/>
      <c r="D166" s="1308"/>
      <c r="E166" s="489"/>
      <c r="F166" s="1271"/>
      <c r="G166" s="1271"/>
      <c r="H166" s="1271"/>
      <c r="I166" s="1271"/>
      <c r="J166" s="1271"/>
      <c r="K166" s="1273"/>
      <c r="L166" s="1267"/>
      <c r="M166" s="1271"/>
      <c r="N166" s="1271"/>
      <c r="O166" s="1271"/>
      <c r="P166" s="1275"/>
    </row>
    <row r="167" spans="1:16" x14ac:dyDescent="0.25">
      <c r="A167" s="1307"/>
      <c r="B167" s="1308"/>
      <c r="C167" s="1308"/>
      <c r="D167" s="1308"/>
      <c r="E167" s="489"/>
      <c r="F167" s="1343" t="s">
        <v>1342</v>
      </c>
      <c r="G167" s="1343"/>
      <c r="H167" s="1343"/>
      <c r="I167" s="1343"/>
      <c r="J167" s="528"/>
      <c r="K167" s="1273"/>
      <c r="L167" s="1267"/>
      <c r="M167" s="1343" t="s">
        <v>1343</v>
      </c>
      <c r="N167" s="1343"/>
      <c r="O167" s="1343"/>
      <c r="P167" s="551">
        <v>0.2</v>
      </c>
    </row>
    <row r="168" spans="1:16" x14ac:dyDescent="0.25">
      <c r="A168" s="1307"/>
      <c r="B168" s="1308"/>
      <c r="C168" s="1308"/>
      <c r="D168" s="1308"/>
      <c r="E168" s="489"/>
      <c r="F168" s="1343" t="s">
        <v>1344</v>
      </c>
      <c r="G168" s="1343"/>
      <c r="H168" s="1343"/>
      <c r="I168" s="1343"/>
      <c r="J168" s="528"/>
      <c r="K168" s="1273"/>
      <c r="L168" s="1267"/>
      <c r="M168" s="1343" t="s">
        <v>1345</v>
      </c>
      <c r="N168" s="1343"/>
      <c r="O168" s="1343"/>
      <c r="P168" s="551">
        <v>0.1</v>
      </c>
    </row>
    <row r="169" spans="1:16" x14ac:dyDescent="0.25">
      <c r="A169" s="1307"/>
      <c r="B169" s="1308"/>
      <c r="C169" s="1308"/>
      <c r="D169" s="1308"/>
      <c r="E169" s="489"/>
      <c r="F169" s="1340"/>
      <c r="G169" s="1486"/>
      <c r="H169" s="1486"/>
      <c r="I169" s="1341"/>
      <c r="J169" s="528"/>
      <c r="K169" s="1273"/>
      <c r="L169" s="1267"/>
      <c r="M169" s="1343" t="s">
        <v>1347</v>
      </c>
      <c r="N169" s="1505"/>
      <c r="O169" s="1505"/>
      <c r="P169" s="551">
        <v>0.1</v>
      </c>
    </row>
    <row r="170" spans="1:16" x14ac:dyDescent="0.25">
      <c r="A170" s="1307"/>
      <c r="B170" s="1308"/>
      <c r="C170" s="1308"/>
      <c r="D170" s="1308"/>
      <c r="E170" s="489"/>
      <c r="F170" s="1343"/>
      <c r="G170" s="1343"/>
      <c r="H170" s="1343"/>
      <c r="I170" s="1343"/>
      <c r="J170" s="528"/>
      <c r="K170" s="1273"/>
      <c r="L170" s="1267"/>
      <c r="M170" s="1343" t="s">
        <v>1348</v>
      </c>
      <c r="N170" s="1343"/>
      <c r="O170" s="1343"/>
      <c r="P170" s="551">
        <v>0.1</v>
      </c>
    </row>
    <row r="171" spans="1:16" x14ac:dyDescent="0.25">
      <c r="A171" s="1307"/>
      <c r="B171" s="1308"/>
      <c r="C171" s="1308"/>
      <c r="D171" s="1308"/>
      <c r="E171" s="489"/>
      <c r="F171" s="1343"/>
      <c r="G171" s="1343"/>
      <c r="H171" s="1343"/>
      <c r="I171" s="1343"/>
      <c r="J171" s="528"/>
      <c r="K171" s="1273"/>
      <c r="L171" s="1267"/>
      <c r="M171" s="1343"/>
      <c r="N171" s="1343"/>
      <c r="O171" s="1343"/>
      <c r="P171" s="524"/>
    </row>
    <row r="172" spans="1:16" x14ac:dyDescent="0.25">
      <c r="A172" s="1307"/>
      <c r="B172" s="1308"/>
      <c r="C172" s="1308"/>
      <c r="D172" s="1308"/>
      <c r="E172" s="489"/>
      <c r="F172" s="1343"/>
      <c r="G172" s="1343"/>
      <c r="H172" s="1343"/>
      <c r="I172" s="1343"/>
      <c r="J172" s="528"/>
      <c r="K172" s="1273"/>
      <c r="L172" s="1267"/>
      <c r="M172" s="1343"/>
      <c r="N172" s="1343"/>
      <c r="O172" s="1343"/>
      <c r="P172" s="524"/>
    </row>
    <row r="173" spans="1:16" x14ac:dyDescent="0.25">
      <c r="A173" s="1307"/>
      <c r="B173" s="1308"/>
      <c r="C173" s="1308"/>
      <c r="D173" s="1308"/>
      <c r="E173" s="489"/>
      <c r="F173" s="1343"/>
      <c r="G173" s="1343"/>
      <c r="H173" s="1343"/>
      <c r="I173" s="1343"/>
      <c r="J173" s="528"/>
      <c r="K173" s="1273"/>
      <c r="L173" s="1267"/>
      <c r="M173" s="1343"/>
      <c r="N173" s="1343"/>
      <c r="O173" s="1343"/>
      <c r="P173" s="524"/>
    </row>
    <row r="174" spans="1:16" x14ac:dyDescent="0.25">
      <c r="A174" s="1307"/>
      <c r="B174" s="1308"/>
      <c r="C174" s="1308"/>
      <c r="D174" s="1308"/>
      <c r="E174" s="489"/>
      <c r="F174" s="1343"/>
      <c r="G174" s="1343"/>
      <c r="H174" s="1343"/>
      <c r="I174" s="1343"/>
      <c r="J174" s="528"/>
      <c r="K174" s="1274"/>
      <c r="L174" s="1270"/>
      <c r="M174" s="1343"/>
      <c r="N174" s="1343"/>
      <c r="O174" s="1343"/>
      <c r="P174" s="524"/>
    </row>
    <row r="175" spans="1:16" x14ac:dyDescent="0.25">
      <c r="A175" s="465"/>
      <c r="B175" s="466"/>
      <c r="C175" s="460"/>
      <c r="D175" s="460"/>
      <c r="E175" s="460"/>
      <c r="F175" s="460"/>
      <c r="G175" s="460"/>
      <c r="H175" s="460"/>
      <c r="I175" s="460"/>
      <c r="J175" s="460"/>
      <c r="K175" s="460"/>
      <c r="L175" s="460"/>
      <c r="M175" s="460"/>
      <c r="N175" s="460"/>
      <c r="O175" s="460"/>
    </row>
    <row r="176" spans="1:16" ht="47.25" x14ac:dyDescent="0.25">
      <c r="A176" s="467" t="s">
        <v>32</v>
      </c>
      <c r="B176" s="468" t="s">
        <v>33</v>
      </c>
      <c r="C176" s="468" t="s">
        <v>34</v>
      </c>
      <c r="D176" s="468" t="s">
        <v>35</v>
      </c>
      <c r="E176" s="468" t="s">
        <v>36</v>
      </c>
      <c r="F176" s="468" t="s">
        <v>37</v>
      </c>
      <c r="G176" s="1244" t="s">
        <v>38</v>
      </c>
      <c r="H176" s="1244"/>
      <c r="I176" s="1217" t="s">
        <v>39</v>
      </c>
      <c r="J176" s="1228"/>
      <c r="K176" s="468" t="s">
        <v>40</v>
      </c>
      <c r="L176" s="1244" t="s">
        <v>41</v>
      </c>
      <c r="M176" s="1244"/>
      <c r="N176" s="1297" t="s">
        <v>42</v>
      </c>
      <c r="O176" s="1298"/>
      <c r="P176" s="1299"/>
    </row>
    <row r="177" spans="1:16" ht="60.75" customHeight="1" x14ac:dyDescent="0.25">
      <c r="A177" s="490" t="s">
        <v>1349</v>
      </c>
      <c r="B177" s="470">
        <v>0.1</v>
      </c>
      <c r="C177" s="554" t="s">
        <v>1373</v>
      </c>
      <c r="D177" s="491" t="s">
        <v>104</v>
      </c>
      <c r="E177" s="471" t="s">
        <v>47</v>
      </c>
      <c r="F177" s="471" t="s">
        <v>105</v>
      </c>
      <c r="G177" s="1502" t="s">
        <v>1351</v>
      </c>
      <c r="H177" s="1502"/>
      <c r="I177" s="1503" t="s">
        <v>207</v>
      </c>
      <c r="J177" s="1504"/>
      <c r="K177" s="539">
        <v>1</v>
      </c>
      <c r="L177" s="1251" t="s">
        <v>208</v>
      </c>
      <c r="M177" s="1251"/>
      <c r="N177" s="1252" t="s">
        <v>1352</v>
      </c>
      <c r="O177" s="1252"/>
      <c r="P177" s="1253"/>
    </row>
    <row r="178" spans="1:16" x14ac:dyDescent="0.25">
      <c r="A178" s="1217" t="s">
        <v>51</v>
      </c>
      <c r="B178" s="1228"/>
      <c r="C178" s="1340" t="s">
        <v>1374</v>
      </c>
      <c r="D178" s="1486"/>
      <c r="E178" s="1486"/>
      <c r="F178" s="1486"/>
      <c r="G178" s="1486"/>
      <c r="H178" s="1486"/>
      <c r="I178" s="1486"/>
      <c r="J178" s="1486"/>
      <c r="K178" s="1486"/>
      <c r="L178" s="1486"/>
      <c r="M178" s="1486"/>
      <c r="N178" s="1486"/>
      <c r="O178" s="1486"/>
      <c r="P178" s="1487"/>
    </row>
    <row r="179" spans="1:16" x14ac:dyDescent="0.25">
      <c r="A179" s="1229" t="s">
        <v>53</v>
      </c>
      <c r="B179" s="1230"/>
      <c r="C179" s="1230"/>
      <c r="D179" s="1230"/>
      <c r="E179" s="1230"/>
      <c r="F179" s="1230"/>
      <c r="G179" s="1231"/>
      <c r="H179" s="1232" t="s">
        <v>54</v>
      </c>
      <c r="I179" s="1230"/>
      <c r="J179" s="1230"/>
      <c r="K179" s="1230"/>
      <c r="L179" s="1230"/>
      <c r="M179" s="1230"/>
      <c r="N179" s="1230"/>
      <c r="O179" s="1230"/>
      <c r="P179" s="1233"/>
    </row>
    <row r="180" spans="1:16" x14ac:dyDescent="0.25">
      <c r="A180" s="1234" t="s">
        <v>1354</v>
      </c>
      <c r="B180" s="1235"/>
      <c r="C180" s="1235"/>
      <c r="D180" s="1235"/>
      <c r="E180" s="1235"/>
      <c r="F180" s="1235"/>
      <c r="G180" s="1235"/>
      <c r="H180" s="1480" t="s">
        <v>1352</v>
      </c>
      <c r="I180" s="1292"/>
      <c r="J180" s="1292"/>
      <c r="K180" s="1292"/>
      <c r="L180" s="1292"/>
      <c r="M180" s="1292"/>
      <c r="N180" s="1292"/>
      <c r="O180" s="1292"/>
      <c r="P180" s="1293"/>
    </row>
    <row r="181" spans="1:16" x14ac:dyDescent="0.25">
      <c r="A181" s="1236"/>
      <c r="B181" s="1237"/>
      <c r="C181" s="1237"/>
      <c r="D181" s="1237"/>
      <c r="E181" s="1237"/>
      <c r="F181" s="1237"/>
      <c r="G181" s="1237"/>
      <c r="H181" s="1294"/>
      <c r="I181" s="1295"/>
      <c r="J181" s="1295"/>
      <c r="K181" s="1295"/>
      <c r="L181" s="1295"/>
      <c r="M181" s="1295"/>
      <c r="N181" s="1295"/>
      <c r="O181" s="1295"/>
      <c r="P181" s="1296"/>
    </row>
    <row r="182" spans="1:16" x14ac:dyDescent="0.25">
      <c r="A182" s="465"/>
      <c r="B182" s="466"/>
      <c r="C182" s="466"/>
      <c r="D182" s="555"/>
      <c r="E182" s="466"/>
      <c r="F182" s="466"/>
      <c r="G182" s="466"/>
      <c r="H182" s="466"/>
      <c r="I182" s="466"/>
      <c r="J182" s="466"/>
      <c r="K182" s="466"/>
      <c r="L182" s="466"/>
      <c r="M182" s="466"/>
      <c r="N182" s="466"/>
      <c r="O182" s="466"/>
      <c r="P182" s="473"/>
    </row>
    <row r="183" spans="1:16" x14ac:dyDescent="0.25">
      <c r="A183" s="474"/>
      <c r="B183" s="466"/>
      <c r="C183" s="461"/>
      <c r="E183" s="1217" t="s">
        <v>57</v>
      </c>
      <c r="F183" s="1218"/>
      <c r="G183" s="1218"/>
      <c r="H183" s="1218"/>
      <c r="I183" s="1218"/>
      <c r="J183" s="1218"/>
      <c r="K183" s="1218"/>
      <c r="L183" s="1218"/>
      <c r="M183" s="1218"/>
      <c r="N183" s="1218"/>
      <c r="O183" s="1218"/>
      <c r="P183" s="1228"/>
    </row>
    <row r="184" spans="1:16" x14ac:dyDescent="0.25">
      <c r="A184" s="465"/>
      <c r="B184" s="466"/>
      <c r="C184" s="466"/>
      <c r="D184" s="556"/>
      <c r="E184" s="468" t="s">
        <v>58</v>
      </c>
      <c r="F184" s="468" t="s">
        <v>59</v>
      </c>
      <c r="G184" s="468" t="s">
        <v>60</v>
      </c>
      <c r="H184" s="468" t="s">
        <v>61</v>
      </c>
      <c r="I184" s="468" t="s">
        <v>62</v>
      </c>
      <c r="J184" s="468" t="s">
        <v>63</v>
      </c>
      <c r="K184" s="468" t="s">
        <v>64</v>
      </c>
      <c r="L184" s="468" t="s">
        <v>65</v>
      </c>
      <c r="M184" s="468" t="s">
        <v>66</v>
      </c>
      <c r="N184" s="468" t="s">
        <v>67</v>
      </c>
      <c r="O184" s="468" t="s">
        <v>68</v>
      </c>
      <c r="P184" s="493" t="s">
        <v>69</v>
      </c>
    </row>
    <row r="185" spans="1:16" x14ac:dyDescent="0.25">
      <c r="A185" s="494" t="s">
        <v>70</v>
      </c>
      <c r="B185" s="495"/>
      <c r="C185" s="495"/>
      <c r="D185" s="557"/>
      <c r="E185" s="558"/>
      <c r="F185" s="558"/>
      <c r="G185" s="558"/>
      <c r="H185" s="558"/>
      <c r="I185" s="558"/>
      <c r="J185" s="558"/>
      <c r="K185" s="558">
        <v>0.5</v>
      </c>
      <c r="L185" s="558"/>
      <c r="M185" s="558"/>
      <c r="N185" s="558"/>
      <c r="O185" s="558"/>
      <c r="P185" s="559">
        <v>1</v>
      </c>
    </row>
    <row r="186" spans="1:16" x14ac:dyDescent="0.25">
      <c r="A186" s="494" t="s">
        <v>71</v>
      </c>
      <c r="B186" s="495"/>
      <c r="C186" s="495"/>
      <c r="D186" s="560"/>
      <c r="E186" s="561"/>
      <c r="F186" s="561"/>
      <c r="G186" s="561"/>
      <c r="H186" s="561"/>
      <c r="I186" s="561"/>
      <c r="J186" s="561"/>
      <c r="K186" s="561"/>
      <c r="L186" s="561"/>
      <c r="M186" s="561"/>
      <c r="N186" s="561"/>
      <c r="O186" s="561"/>
      <c r="P186" s="562"/>
    </row>
    <row r="187" spans="1:16" x14ac:dyDescent="0.25">
      <c r="A187" s="465"/>
      <c r="B187" s="466"/>
      <c r="C187" s="466"/>
      <c r="D187" s="466"/>
      <c r="E187" s="466"/>
      <c r="F187" s="466"/>
      <c r="G187" s="466"/>
      <c r="H187" s="466"/>
      <c r="I187" s="466"/>
      <c r="J187" s="466"/>
      <c r="K187" s="466"/>
      <c r="L187" s="466"/>
      <c r="M187" s="466"/>
      <c r="N187" s="466"/>
      <c r="O187" s="466"/>
      <c r="P187" s="473"/>
    </row>
    <row r="188" spans="1:16" x14ac:dyDescent="0.25">
      <c r="A188" s="477" t="s">
        <v>456</v>
      </c>
      <c r="B188" s="477" t="s">
        <v>33</v>
      </c>
      <c r="C188" s="478"/>
      <c r="D188" s="479" t="s">
        <v>58</v>
      </c>
      <c r="E188" s="479"/>
      <c r="F188" s="479" t="s">
        <v>59</v>
      </c>
      <c r="G188" s="479" t="s">
        <v>60</v>
      </c>
      <c r="H188" s="479" t="s">
        <v>61</v>
      </c>
      <c r="I188" s="479" t="s">
        <v>62</v>
      </c>
      <c r="J188" s="479" t="s">
        <v>63</v>
      </c>
      <c r="K188" s="479" t="s">
        <v>64</v>
      </c>
      <c r="L188" s="479" t="s">
        <v>65</v>
      </c>
      <c r="M188" s="479" t="s">
        <v>66</v>
      </c>
      <c r="N188" s="479" t="s">
        <v>67</v>
      </c>
      <c r="O188" s="563" t="s">
        <v>68</v>
      </c>
      <c r="P188" s="499" t="s">
        <v>69</v>
      </c>
    </row>
    <row r="189" spans="1:16" x14ac:dyDescent="0.25">
      <c r="A189" s="1469" t="s">
        <v>1375</v>
      </c>
      <c r="B189" s="1206" t="s">
        <v>1376</v>
      </c>
      <c r="C189" s="480" t="s">
        <v>70</v>
      </c>
      <c r="D189" s="480"/>
      <c r="E189" s="480"/>
      <c r="F189" s="480"/>
      <c r="G189" s="480"/>
      <c r="H189" s="480">
        <v>35</v>
      </c>
      <c r="I189" s="480"/>
      <c r="J189" s="480"/>
      <c r="K189" s="480"/>
      <c r="L189" s="480">
        <v>70</v>
      </c>
      <c r="M189" s="480"/>
      <c r="N189" s="531"/>
      <c r="O189" s="564"/>
      <c r="P189" s="565">
        <v>100</v>
      </c>
    </row>
    <row r="190" spans="1:16" x14ac:dyDescent="0.25">
      <c r="A190" s="1470"/>
      <c r="B190" s="1206"/>
      <c r="C190" s="483" t="s">
        <v>71</v>
      </c>
      <c r="D190" s="483"/>
      <c r="E190" s="483"/>
      <c r="F190" s="500"/>
      <c r="G190" s="500"/>
      <c r="H190" s="500"/>
      <c r="I190" s="500"/>
      <c r="J190" s="500"/>
      <c r="K190" s="500"/>
      <c r="L190" s="500"/>
      <c r="M190" s="500"/>
      <c r="N190" s="532"/>
      <c r="O190" s="566"/>
      <c r="P190" s="567"/>
    </row>
    <row r="191" spans="1:16" x14ac:dyDescent="0.25">
      <c r="A191" s="1469" t="s">
        <v>1377</v>
      </c>
      <c r="B191" s="1206" t="s">
        <v>1376</v>
      </c>
      <c r="C191" s="480" t="s">
        <v>70</v>
      </c>
      <c r="D191" s="480"/>
      <c r="E191" s="480"/>
      <c r="F191" s="480"/>
      <c r="G191" s="480"/>
      <c r="H191" s="480">
        <v>35</v>
      </c>
      <c r="I191" s="480"/>
      <c r="J191" s="480"/>
      <c r="K191" s="480"/>
      <c r="L191" s="480">
        <v>70</v>
      </c>
      <c r="M191" s="480"/>
      <c r="N191" s="531"/>
      <c r="O191" s="564"/>
      <c r="P191" s="565">
        <v>100</v>
      </c>
    </row>
    <row r="192" spans="1:16" x14ac:dyDescent="0.25">
      <c r="A192" s="1470"/>
      <c r="B192" s="1206"/>
      <c r="C192" s="483" t="s">
        <v>71</v>
      </c>
      <c r="D192" s="483"/>
      <c r="E192" s="483"/>
      <c r="F192" s="500"/>
      <c r="G192" s="500"/>
      <c r="H192" s="500"/>
      <c r="I192" s="500"/>
      <c r="J192" s="500"/>
      <c r="K192" s="500"/>
      <c r="L192" s="500"/>
      <c r="M192" s="500"/>
      <c r="N192" s="532"/>
      <c r="O192" s="566"/>
      <c r="P192" s="567"/>
    </row>
    <row r="193" spans="1:16" x14ac:dyDescent="0.25">
      <c r="A193" s="1469" t="s">
        <v>1378</v>
      </c>
      <c r="B193" s="1206">
        <v>0.03</v>
      </c>
      <c r="C193" s="480" t="s">
        <v>70</v>
      </c>
      <c r="D193" s="480"/>
      <c r="E193" s="480"/>
      <c r="F193" s="480"/>
      <c r="G193" s="480"/>
      <c r="H193" s="480">
        <v>35</v>
      </c>
      <c r="I193" s="480"/>
      <c r="J193" s="480"/>
      <c r="K193" s="480"/>
      <c r="L193" s="480">
        <v>70</v>
      </c>
      <c r="M193" s="480"/>
      <c r="N193" s="531"/>
      <c r="O193" s="564"/>
      <c r="P193" s="565">
        <v>100</v>
      </c>
    </row>
    <row r="194" spans="1:16" ht="16.5" customHeight="1" x14ac:dyDescent="0.25">
      <c r="A194" s="1470"/>
      <c r="B194" s="1206"/>
      <c r="C194" s="483" t="s">
        <v>71</v>
      </c>
      <c r="D194" s="483"/>
      <c r="E194" s="483"/>
      <c r="F194" s="500"/>
      <c r="G194" s="500"/>
      <c r="H194" s="500"/>
      <c r="I194" s="500"/>
      <c r="J194" s="500"/>
      <c r="K194" s="500"/>
      <c r="L194" s="500"/>
      <c r="M194" s="500"/>
      <c r="N194" s="532"/>
      <c r="O194" s="566"/>
      <c r="P194" s="567"/>
    </row>
    <row r="195" spans="1:16" ht="16.5" thickBot="1" x14ac:dyDescent="0.3">
      <c r="A195" s="526"/>
      <c r="B195" s="530"/>
      <c r="C195" s="520"/>
      <c r="D195" s="520"/>
      <c r="E195" s="520"/>
      <c r="F195" s="520"/>
      <c r="G195" s="520"/>
      <c r="H195" s="520"/>
      <c r="I195" s="520"/>
      <c r="J195" s="520"/>
      <c r="K195" s="520"/>
      <c r="L195" s="520"/>
      <c r="M195" s="520"/>
      <c r="N195" s="520"/>
      <c r="O195" s="520"/>
      <c r="P195" s="527"/>
    </row>
    <row r="196" spans="1:16" x14ac:dyDescent="0.25">
      <c r="A196" s="1201" t="s">
        <v>82</v>
      </c>
      <c r="B196" s="1202"/>
      <c r="C196" s="1202"/>
      <c r="D196" s="1202"/>
      <c r="E196" s="1202"/>
      <c r="F196" s="1202"/>
      <c r="G196" s="1202"/>
      <c r="H196" s="1202"/>
      <c r="I196" s="1202"/>
      <c r="J196" s="1202"/>
      <c r="K196" s="1202"/>
      <c r="L196" s="1202"/>
      <c r="M196" s="1202"/>
      <c r="N196" s="1202"/>
      <c r="O196" s="1202"/>
      <c r="P196" s="1203"/>
    </row>
    <row r="197" spans="1:16" x14ac:dyDescent="0.25">
      <c r="A197" s="487" t="s">
        <v>83</v>
      </c>
      <c r="B197" s="1195"/>
      <c r="C197" s="1196"/>
      <c r="D197" s="1196"/>
      <c r="E197" s="1196"/>
      <c r="F197" s="1196"/>
      <c r="G197" s="1196"/>
      <c r="H197" s="1196"/>
      <c r="I197" s="1196"/>
      <c r="J197" s="1196"/>
      <c r="K197" s="1196"/>
      <c r="L197" s="1196"/>
      <c r="M197" s="1196"/>
      <c r="N197" s="1196"/>
      <c r="O197" s="1196"/>
      <c r="P197" s="1197"/>
    </row>
    <row r="198" spans="1:16" x14ac:dyDescent="0.25">
      <c r="A198" s="487" t="s">
        <v>84</v>
      </c>
      <c r="B198" s="1195"/>
      <c r="C198" s="1196"/>
      <c r="D198" s="1196"/>
      <c r="E198" s="1196"/>
      <c r="F198" s="1196"/>
      <c r="G198" s="1196"/>
      <c r="H198" s="1196"/>
      <c r="I198" s="1196"/>
      <c r="J198" s="1196"/>
      <c r="K198" s="1196"/>
      <c r="L198" s="1196"/>
      <c r="M198" s="1196"/>
      <c r="N198" s="1196"/>
      <c r="O198" s="1196"/>
      <c r="P198" s="1197"/>
    </row>
    <row r="199" spans="1:16" x14ac:dyDescent="0.25">
      <c r="A199" s="487" t="s">
        <v>85</v>
      </c>
      <c r="B199" s="1195"/>
      <c r="C199" s="1196"/>
      <c r="D199" s="1196"/>
      <c r="E199" s="1196"/>
      <c r="F199" s="1196"/>
      <c r="G199" s="1196"/>
      <c r="H199" s="1196"/>
      <c r="I199" s="1196"/>
      <c r="J199" s="1196"/>
      <c r="K199" s="1196"/>
      <c r="L199" s="1196"/>
      <c r="M199" s="1196"/>
      <c r="N199" s="1196"/>
      <c r="O199" s="1196"/>
      <c r="P199" s="1197"/>
    </row>
    <row r="200" spans="1:16" x14ac:dyDescent="0.25">
      <c r="A200" s="487" t="s">
        <v>86</v>
      </c>
      <c r="B200" s="1195"/>
      <c r="C200" s="1196"/>
      <c r="D200" s="1196"/>
      <c r="E200" s="1196"/>
      <c r="F200" s="1196"/>
      <c r="G200" s="1196"/>
      <c r="H200" s="1196"/>
      <c r="I200" s="1196"/>
      <c r="J200" s="1196"/>
      <c r="K200" s="1196"/>
      <c r="L200" s="1196"/>
      <c r="M200" s="1196"/>
      <c r="N200" s="1196"/>
      <c r="O200" s="1196"/>
      <c r="P200" s="1197"/>
    </row>
    <row r="201" spans="1:16" x14ac:dyDescent="0.25">
      <c r="A201" s="487" t="s">
        <v>87</v>
      </c>
      <c r="B201" s="1195"/>
      <c r="C201" s="1196"/>
      <c r="D201" s="1196"/>
      <c r="E201" s="1196"/>
      <c r="F201" s="1196"/>
      <c r="G201" s="1196"/>
      <c r="H201" s="1196"/>
      <c r="I201" s="1196"/>
      <c r="J201" s="1196"/>
      <c r="K201" s="1196"/>
      <c r="L201" s="1196"/>
      <c r="M201" s="1196"/>
      <c r="N201" s="1196"/>
      <c r="O201" s="1196"/>
      <c r="P201" s="1197"/>
    </row>
    <row r="202" spans="1:16" x14ac:dyDescent="0.25">
      <c r="A202" s="487" t="s">
        <v>88</v>
      </c>
      <c r="B202" s="1195"/>
      <c r="C202" s="1196"/>
      <c r="D202" s="1196"/>
      <c r="E202" s="1196"/>
      <c r="F202" s="1196"/>
      <c r="G202" s="1196"/>
      <c r="H202" s="1196"/>
      <c r="I202" s="1196"/>
      <c r="J202" s="1196"/>
      <c r="K202" s="1196"/>
      <c r="L202" s="1196"/>
      <c r="M202" s="1196"/>
      <c r="N202" s="1196"/>
      <c r="O202" s="1196"/>
      <c r="P202" s="1197"/>
    </row>
    <row r="203" spans="1:16" x14ac:dyDescent="0.25">
      <c r="A203" s="487" t="s">
        <v>89</v>
      </c>
      <c r="B203" s="1195"/>
      <c r="C203" s="1196"/>
      <c r="D203" s="1196"/>
      <c r="E203" s="1196"/>
      <c r="F203" s="1196"/>
      <c r="G203" s="1196"/>
      <c r="H203" s="1196"/>
      <c r="I203" s="1196"/>
      <c r="J203" s="1196"/>
      <c r="K203" s="1196"/>
      <c r="L203" s="1196"/>
      <c r="M203" s="1196"/>
      <c r="N203" s="1196"/>
      <c r="O203" s="1196"/>
      <c r="P203" s="1197"/>
    </row>
    <row r="204" spans="1:16" x14ac:dyDescent="0.25">
      <c r="A204" s="487" t="s">
        <v>90</v>
      </c>
      <c r="B204" s="1195"/>
      <c r="C204" s="1196"/>
      <c r="D204" s="1196"/>
      <c r="E204" s="1196"/>
      <c r="F204" s="1196"/>
      <c r="G204" s="1196"/>
      <c r="H204" s="1196"/>
      <c r="I204" s="1196"/>
      <c r="J204" s="1196"/>
      <c r="K204" s="1196"/>
      <c r="L204" s="1196"/>
      <c r="M204" s="1196"/>
      <c r="N204" s="1196"/>
      <c r="O204" s="1196"/>
      <c r="P204" s="1197"/>
    </row>
    <row r="205" spans="1:16" x14ac:dyDescent="0.25">
      <c r="A205" s="487" t="s">
        <v>91</v>
      </c>
      <c r="B205" s="1195"/>
      <c r="C205" s="1196"/>
      <c r="D205" s="1196"/>
      <c r="E205" s="1196"/>
      <c r="F205" s="1196"/>
      <c r="G205" s="1196"/>
      <c r="H205" s="1196"/>
      <c r="I205" s="1196"/>
      <c r="J205" s="1196"/>
      <c r="K205" s="1196"/>
      <c r="L205" s="1196"/>
      <c r="M205" s="1196"/>
      <c r="N205" s="1196"/>
      <c r="O205" s="1196"/>
      <c r="P205" s="1197"/>
    </row>
    <row r="206" spans="1:16" ht="16.5" thickBot="1" x14ac:dyDescent="0.3">
      <c r="A206" s="488" t="s">
        <v>92</v>
      </c>
      <c r="B206" s="1198"/>
      <c r="C206" s="1199"/>
      <c r="D206" s="1199"/>
      <c r="E206" s="1199"/>
      <c r="F206" s="1199"/>
      <c r="G206" s="1199"/>
      <c r="H206" s="1199"/>
      <c r="I206" s="1199"/>
      <c r="J206" s="1199"/>
      <c r="K206" s="1199"/>
      <c r="L206" s="1199"/>
      <c r="M206" s="1199"/>
      <c r="N206" s="1199"/>
      <c r="O206" s="1199"/>
      <c r="P206" s="1200"/>
    </row>
    <row r="208" spans="1:16" ht="26.25" customHeight="1" x14ac:dyDescent="0.25">
      <c r="A208" s="453" t="s">
        <v>20</v>
      </c>
      <c r="B208" s="1261" t="s">
        <v>1379</v>
      </c>
      <c r="C208" s="1261"/>
      <c r="D208" s="1261"/>
      <c r="E208" s="1261"/>
      <c r="F208" s="1261"/>
      <c r="G208" s="1261"/>
      <c r="H208" s="1261"/>
      <c r="I208" s="1261"/>
      <c r="J208" s="1261"/>
      <c r="K208" s="1261"/>
      <c r="L208" s="1261"/>
      <c r="M208" s="1261"/>
      <c r="N208" s="1261"/>
      <c r="O208" s="1261"/>
      <c r="P208" s="1261"/>
    </row>
    <row r="209" spans="1:16" ht="6.75" customHeight="1" x14ac:dyDescent="0.25">
      <c r="A209" s="552"/>
      <c r="B209" s="553"/>
      <c r="C209" s="553"/>
      <c r="D209" s="553"/>
      <c r="E209" s="553"/>
      <c r="F209" s="553"/>
      <c r="G209" s="553"/>
      <c r="H209" s="553"/>
      <c r="I209" s="553"/>
      <c r="J209" s="553"/>
      <c r="K209" s="553"/>
      <c r="L209" s="553"/>
      <c r="M209" s="553"/>
      <c r="N209" s="553"/>
      <c r="O209" s="553"/>
      <c r="P209" s="553"/>
    </row>
    <row r="210" spans="1:16" x14ac:dyDescent="0.25">
      <c r="A210" s="1307" t="s">
        <v>23</v>
      </c>
      <c r="B210" s="1308"/>
      <c r="C210" s="1308"/>
      <c r="D210" s="1308"/>
      <c r="E210" s="489"/>
      <c r="F210" s="1271" t="s">
        <v>24</v>
      </c>
      <c r="G210" s="1271"/>
      <c r="H210" s="1271"/>
      <c r="I210" s="1271"/>
      <c r="J210" s="1271" t="s">
        <v>25</v>
      </c>
      <c r="K210" s="1272" t="s">
        <v>26</v>
      </c>
      <c r="L210" s="1264"/>
      <c r="M210" s="1271" t="s">
        <v>27</v>
      </c>
      <c r="N210" s="1271"/>
      <c r="O210" s="1271"/>
      <c r="P210" s="1275" t="s">
        <v>25</v>
      </c>
    </row>
    <row r="211" spans="1:16" x14ac:dyDescent="0.25">
      <c r="A211" s="1307"/>
      <c r="B211" s="1308"/>
      <c r="C211" s="1308"/>
      <c r="D211" s="1308"/>
      <c r="E211" s="489"/>
      <c r="F211" s="1271"/>
      <c r="G211" s="1271"/>
      <c r="H211" s="1271"/>
      <c r="I211" s="1271"/>
      <c r="J211" s="1271"/>
      <c r="K211" s="1273"/>
      <c r="L211" s="1267"/>
      <c r="M211" s="1271"/>
      <c r="N211" s="1271"/>
      <c r="O211" s="1271"/>
      <c r="P211" s="1275"/>
    </row>
    <row r="212" spans="1:16" x14ac:dyDescent="0.25">
      <c r="A212" s="1307"/>
      <c r="B212" s="1308"/>
      <c r="C212" s="1308"/>
      <c r="D212" s="1308"/>
      <c r="E212" s="489"/>
      <c r="F212" s="1343" t="s">
        <v>1342</v>
      </c>
      <c r="G212" s="1343"/>
      <c r="H212" s="1343"/>
      <c r="I212" s="1343"/>
      <c r="J212" s="528"/>
      <c r="K212" s="1273"/>
      <c r="L212" s="1267"/>
      <c r="M212" s="1343" t="s">
        <v>1343</v>
      </c>
      <c r="N212" s="1343"/>
      <c r="O212" s="1343"/>
      <c r="P212" s="551">
        <v>0.1</v>
      </c>
    </row>
    <row r="213" spans="1:16" x14ac:dyDescent="0.25">
      <c r="A213" s="1307"/>
      <c r="B213" s="1308"/>
      <c r="C213" s="1308"/>
      <c r="D213" s="1308"/>
      <c r="E213" s="489"/>
      <c r="F213" s="1343" t="s">
        <v>1344</v>
      </c>
      <c r="G213" s="1343"/>
      <c r="H213" s="1343"/>
      <c r="I213" s="1343"/>
      <c r="J213" s="528"/>
      <c r="K213" s="1273"/>
      <c r="L213" s="1267"/>
      <c r="M213" s="1343" t="s">
        <v>1345</v>
      </c>
      <c r="N213" s="1343"/>
      <c r="O213" s="1343"/>
      <c r="P213" s="551">
        <v>0.1</v>
      </c>
    </row>
    <row r="214" spans="1:16" ht="15" customHeight="1" x14ac:dyDescent="0.25">
      <c r="A214" s="1307"/>
      <c r="B214" s="1308"/>
      <c r="C214" s="1308"/>
      <c r="D214" s="1308"/>
      <c r="E214" s="489"/>
      <c r="F214" s="1340" t="s">
        <v>1346</v>
      </c>
      <c r="G214" s="1486"/>
      <c r="H214" s="1486"/>
      <c r="I214" s="1341"/>
      <c r="J214" s="528"/>
      <c r="K214" s="1273"/>
      <c r="L214" s="1267"/>
      <c r="M214" s="1343" t="s">
        <v>1347</v>
      </c>
      <c r="N214" s="1505"/>
      <c r="O214" s="1505"/>
      <c r="P214" s="551">
        <v>0.1</v>
      </c>
    </row>
    <row r="215" spans="1:16" x14ac:dyDescent="0.25">
      <c r="A215" s="1307"/>
      <c r="B215" s="1308"/>
      <c r="C215" s="1308"/>
      <c r="D215" s="1308"/>
      <c r="E215" s="489"/>
      <c r="F215" s="1343"/>
      <c r="G215" s="1343"/>
      <c r="H215" s="1343"/>
      <c r="I215" s="1343"/>
      <c r="J215" s="528"/>
      <c r="K215" s="1273"/>
      <c r="L215" s="1267"/>
      <c r="M215" s="1343" t="s">
        <v>1348</v>
      </c>
      <c r="N215" s="1343"/>
      <c r="O215" s="1343"/>
      <c r="P215" s="551">
        <v>0.1</v>
      </c>
    </row>
    <row r="216" spans="1:16" x14ac:dyDescent="0.25">
      <c r="A216" s="1307"/>
      <c r="B216" s="1308"/>
      <c r="C216" s="1308"/>
      <c r="D216" s="1308"/>
      <c r="E216" s="489"/>
      <c r="F216" s="1343"/>
      <c r="G216" s="1343"/>
      <c r="H216" s="1343"/>
      <c r="I216" s="1343"/>
      <c r="J216" s="528"/>
      <c r="K216" s="1273"/>
      <c r="L216" s="1267"/>
      <c r="M216" s="1343"/>
      <c r="N216" s="1343"/>
      <c r="O216" s="1343"/>
      <c r="P216" s="524"/>
    </row>
    <row r="217" spans="1:16" x14ac:dyDescent="0.25">
      <c r="A217" s="1307"/>
      <c r="B217" s="1308"/>
      <c r="C217" s="1308"/>
      <c r="D217" s="1308"/>
      <c r="E217" s="489"/>
      <c r="F217" s="1343"/>
      <c r="G217" s="1343"/>
      <c r="H217" s="1343"/>
      <c r="I217" s="1343"/>
      <c r="J217" s="528"/>
      <c r="K217" s="1273"/>
      <c r="L217" s="1267"/>
      <c r="M217" s="1343"/>
      <c r="N217" s="1343"/>
      <c r="O217" s="1343"/>
      <c r="P217" s="524"/>
    </row>
    <row r="218" spans="1:16" x14ac:dyDescent="0.25">
      <c r="A218" s="1307"/>
      <c r="B218" s="1308"/>
      <c r="C218" s="1308"/>
      <c r="D218" s="1308"/>
      <c r="E218" s="489"/>
      <c r="F218" s="1343"/>
      <c r="G218" s="1343"/>
      <c r="H218" s="1343"/>
      <c r="I218" s="1343"/>
      <c r="J218" s="528"/>
      <c r="K218" s="1273"/>
      <c r="L218" s="1267"/>
      <c r="M218" s="1343"/>
      <c r="N218" s="1343"/>
      <c r="O218" s="1343"/>
      <c r="P218" s="524"/>
    </row>
    <row r="219" spans="1:16" x14ac:dyDescent="0.25">
      <c r="A219" s="1307"/>
      <c r="B219" s="1308"/>
      <c r="C219" s="1308"/>
      <c r="D219" s="1308"/>
      <c r="E219" s="489"/>
      <c r="F219" s="1343"/>
      <c r="G219" s="1343"/>
      <c r="H219" s="1343"/>
      <c r="I219" s="1343"/>
      <c r="J219" s="528"/>
      <c r="K219" s="1274"/>
      <c r="L219" s="1270"/>
      <c r="M219" s="1343"/>
      <c r="N219" s="1343"/>
      <c r="O219" s="1343"/>
      <c r="P219" s="524"/>
    </row>
    <row r="220" spans="1:16" x14ac:dyDescent="0.25">
      <c r="A220" s="465"/>
      <c r="B220" s="466"/>
      <c r="C220" s="460"/>
      <c r="D220" s="460"/>
      <c r="E220" s="460"/>
      <c r="F220" s="460"/>
      <c r="G220" s="460"/>
      <c r="H220" s="460"/>
      <c r="I220" s="460"/>
      <c r="J220" s="460"/>
      <c r="K220" s="460"/>
      <c r="L220" s="460"/>
      <c r="M220" s="460"/>
      <c r="N220" s="460"/>
      <c r="O220" s="460"/>
    </row>
    <row r="221" spans="1:16" ht="47.25" x14ac:dyDescent="0.25">
      <c r="A221" s="467" t="s">
        <v>32</v>
      </c>
      <c r="B221" s="468" t="s">
        <v>33</v>
      </c>
      <c r="C221" s="468" t="s">
        <v>34</v>
      </c>
      <c r="D221" s="468" t="s">
        <v>35</v>
      </c>
      <c r="E221" s="468" t="s">
        <v>36</v>
      </c>
      <c r="F221" s="468" t="s">
        <v>37</v>
      </c>
      <c r="G221" s="1244" t="s">
        <v>38</v>
      </c>
      <c r="H221" s="1244"/>
      <c r="I221" s="1217" t="s">
        <v>39</v>
      </c>
      <c r="J221" s="1228"/>
      <c r="K221" s="468" t="s">
        <v>40</v>
      </c>
      <c r="L221" s="1244" t="s">
        <v>41</v>
      </c>
      <c r="M221" s="1244"/>
      <c r="N221" s="1297" t="s">
        <v>42</v>
      </c>
      <c r="O221" s="1298"/>
      <c r="P221" s="1299"/>
    </row>
    <row r="222" spans="1:16" ht="78.75" x14ac:dyDescent="0.25">
      <c r="A222" s="490" t="s">
        <v>1349</v>
      </c>
      <c r="B222" s="470">
        <v>0.2</v>
      </c>
      <c r="C222" s="491" t="s">
        <v>1380</v>
      </c>
      <c r="D222" s="491" t="s">
        <v>104</v>
      </c>
      <c r="E222" s="471" t="s">
        <v>47</v>
      </c>
      <c r="F222" s="471" t="s">
        <v>105</v>
      </c>
      <c r="G222" s="1502" t="s">
        <v>1351</v>
      </c>
      <c r="H222" s="1502"/>
      <c r="I222" s="1503" t="s">
        <v>207</v>
      </c>
      <c r="J222" s="1504"/>
      <c r="K222" s="568">
        <v>100</v>
      </c>
      <c r="L222" s="1251" t="s">
        <v>208</v>
      </c>
      <c r="M222" s="1251"/>
      <c r="N222" s="1252" t="s">
        <v>1352</v>
      </c>
      <c r="O222" s="1252"/>
      <c r="P222" s="1253"/>
    </row>
    <row r="223" spans="1:16" ht="30.75" customHeight="1" x14ac:dyDescent="0.25">
      <c r="A223" s="1217" t="s">
        <v>51</v>
      </c>
      <c r="B223" s="1228"/>
      <c r="C223" s="1340" t="s">
        <v>1374</v>
      </c>
      <c r="D223" s="1486"/>
      <c r="E223" s="1486"/>
      <c r="F223" s="1486"/>
      <c r="G223" s="1486"/>
      <c r="H223" s="1486"/>
      <c r="I223" s="1486"/>
      <c r="J223" s="1486"/>
      <c r="K223" s="1486"/>
      <c r="L223" s="1486"/>
      <c r="M223" s="1486"/>
      <c r="N223" s="1486"/>
      <c r="O223" s="1486"/>
      <c r="P223" s="1487"/>
    </row>
    <row r="224" spans="1:16" x14ac:dyDescent="0.25">
      <c r="A224" s="1229" t="s">
        <v>53</v>
      </c>
      <c r="B224" s="1230"/>
      <c r="C224" s="1230"/>
      <c r="D224" s="1230"/>
      <c r="E224" s="1230"/>
      <c r="F224" s="1230"/>
      <c r="G224" s="1231"/>
      <c r="H224" s="1232" t="s">
        <v>54</v>
      </c>
      <c r="I224" s="1230"/>
      <c r="J224" s="1230"/>
      <c r="K224" s="1230"/>
      <c r="L224" s="1230"/>
      <c r="M224" s="1230"/>
      <c r="N224" s="1230"/>
      <c r="O224" s="1230"/>
      <c r="P224" s="1233"/>
    </row>
    <row r="225" spans="1:16" x14ac:dyDescent="0.25">
      <c r="A225" s="1234" t="s">
        <v>1354</v>
      </c>
      <c r="B225" s="1235"/>
      <c r="C225" s="1235"/>
      <c r="D225" s="1235"/>
      <c r="E225" s="1235"/>
      <c r="F225" s="1235"/>
      <c r="G225" s="1235"/>
      <c r="H225" s="1480" t="s">
        <v>1352</v>
      </c>
      <c r="I225" s="1292"/>
      <c r="J225" s="1292"/>
      <c r="K225" s="1292"/>
      <c r="L225" s="1292"/>
      <c r="M225" s="1292"/>
      <c r="N225" s="1292"/>
      <c r="O225" s="1292"/>
      <c r="P225" s="1293"/>
    </row>
    <row r="226" spans="1:16" x14ac:dyDescent="0.25">
      <c r="A226" s="1236"/>
      <c r="B226" s="1237"/>
      <c r="C226" s="1237"/>
      <c r="D226" s="1237"/>
      <c r="E226" s="1237"/>
      <c r="F226" s="1237"/>
      <c r="G226" s="1237"/>
      <c r="H226" s="1294"/>
      <c r="I226" s="1295"/>
      <c r="J226" s="1295"/>
      <c r="K226" s="1295"/>
      <c r="L226" s="1295"/>
      <c r="M226" s="1295"/>
      <c r="N226" s="1295"/>
      <c r="O226" s="1295"/>
      <c r="P226" s="1296"/>
    </row>
    <row r="227" spans="1:16" x14ac:dyDescent="0.25">
      <c r="A227" s="465"/>
      <c r="B227" s="466"/>
      <c r="C227" s="466"/>
      <c r="D227" s="555"/>
      <c r="E227" s="466"/>
      <c r="F227" s="466"/>
      <c r="G227" s="466"/>
      <c r="H227" s="466"/>
      <c r="I227" s="466"/>
      <c r="J227" s="466"/>
      <c r="K227" s="466"/>
      <c r="L227" s="466"/>
      <c r="M227" s="466"/>
      <c r="N227" s="466"/>
      <c r="O227" s="466"/>
      <c r="P227" s="473"/>
    </row>
    <row r="228" spans="1:16" x14ac:dyDescent="0.25">
      <c r="A228" s="474"/>
      <c r="B228" s="466"/>
      <c r="C228" s="461"/>
      <c r="D228" s="1217" t="s">
        <v>57</v>
      </c>
      <c r="E228" s="1218"/>
      <c r="F228" s="1218"/>
      <c r="G228" s="1218"/>
      <c r="H228" s="1218"/>
      <c r="I228" s="1218"/>
      <c r="J228" s="1218"/>
      <c r="K228" s="1218"/>
      <c r="L228" s="1218"/>
      <c r="M228" s="1218"/>
      <c r="N228" s="1218"/>
      <c r="O228" s="1218"/>
      <c r="P228" s="1219"/>
    </row>
    <row r="229" spans="1:16" x14ac:dyDescent="0.25">
      <c r="A229" s="465"/>
      <c r="B229" s="466"/>
      <c r="C229" s="466"/>
      <c r="D229" s="468" t="s">
        <v>58</v>
      </c>
      <c r="E229" s="468"/>
      <c r="F229" s="468" t="s">
        <v>59</v>
      </c>
      <c r="G229" s="468" t="s">
        <v>60</v>
      </c>
      <c r="H229" s="468" t="s">
        <v>61</v>
      </c>
      <c r="I229" s="468" t="s">
        <v>62</v>
      </c>
      <c r="J229" s="468" t="s">
        <v>63</v>
      </c>
      <c r="K229" s="468" t="s">
        <v>64</v>
      </c>
      <c r="L229" s="468" t="s">
        <v>65</v>
      </c>
      <c r="M229" s="468" t="s">
        <v>66</v>
      </c>
      <c r="N229" s="468" t="s">
        <v>67</v>
      </c>
      <c r="O229" s="468" t="s">
        <v>68</v>
      </c>
      <c r="P229" s="493" t="s">
        <v>69</v>
      </c>
    </row>
    <row r="230" spans="1:16" x14ac:dyDescent="0.25">
      <c r="A230" s="494" t="s">
        <v>70</v>
      </c>
      <c r="B230" s="495"/>
      <c r="C230" s="495"/>
      <c r="D230" s="495"/>
      <c r="E230" s="495"/>
      <c r="F230" s="495"/>
      <c r="G230" s="495"/>
      <c r="H230" s="495"/>
      <c r="I230" s="495"/>
      <c r="J230" s="495"/>
      <c r="K230" s="495"/>
      <c r="L230" s="495"/>
      <c r="M230" s="495"/>
      <c r="N230" s="495"/>
      <c r="O230" s="495"/>
      <c r="P230" s="496"/>
    </row>
    <row r="231" spans="1:16" x14ac:dyDescent="0.25">
      <c r="A231" s="494" t="s">
        <v>71</v>
      </c>
      <c r="B231" s="495"/>
      <c r="C231" s="495"/>
      <c r="D231" s="497"/>
      <c r="E231" s="497"/>
      <c r="F231" s="497"/>
      <c r="G231" s="497"/>
      <c r="H231" s="497"/>
      <c r="I231" s="497"/>
      <c r="J231" s="497"/>
      <c r="K231" s="497"/>
      <c r="L231" s="497"/>
      <c r="M231" s="497"/>
      <c r="N231" s="497"/>
      <c r="O231" s="497"/>
      <c r="P231" s="498"/>
    </row>
    <row r="232" spans="1:16" x14ac:dyDescent="0.25">
      <c r="A232" s="465"/>
      <c r="B232" s="466"/>
      <c r="C232" s="466"/>
      <c r="D232" s="466"/>
      <c r="E232" s="466"/>
      <c r="F232" s="466"/>
      <c r="G232" s="466"/>
      <c r="H232" s="466"/>
      <c r="I232" s="466"/>
      <c r="J232" s="466"/>
      <c r="K232" s="466"/>
      <c r="L232" s="466"/>
      <c r="M232" s="466"/>
      <c r="N232" s="466"/>
      <c r="O232" s="466"/>
      <c r="P232" s="473"/>
    </row>
    <row r="233" spans="1:16" x14ac:dyDescent="0.25">
      <c r="A233" s="477" t="s">
        <v>72</v>
      </c>
      <c r="B233" s="477" t="s">
        <v>33</v>
      </c>
      <c r="C233" s="478"/>
      <c r="E233" s="479" t="s">
        <v>58</v>
      </c>
      <c r="F233" s="479" t="s">
        <v>59</v>
      </c>
      <c r="G233" s="479" t="s">
        <v>60</v>
      </c>
      <c r="H233" s="479" t="s">
        <v>61</v>
      </c>
      <c r="I233" s="479" t="s">
        <v>62</v>
      </c>
      <c r="J233" s="479" t="s">
        <v>63</v>
      </c>
      <c r="K233" s="479" t="s">
        <v>64</v>
      </c>
      <c r="L233" s="479" t="s">
        <v>65</v>
      </c>
      <c r="M233" s="479" t="s">
        <v>66</v>
      </c>
      <c r="N233" s="479" t="s">
        <v>67</v>
      </c>
      <c r="O233" s="479" t="s">
        <v>68</v>
      </c>
      <c r="P233" s="499" t="s">
        <v>69</v>
      </c>
    </row>
    <row r="234" spans="1:16" x14ac:dyDescent="0.25">
      <c r="A234" s="1510" t="s">
        <v>1381</v>
      </c>
      <c r="B234" s="1206">
        <v>0.05</v>
      </c>
      <c r="C234" s="480" t="s">
        <v>70</v>
      </c>
      <c r="D234" s="480"/>
      <c r="E234" s="517"/>
      <c r="F234" s="517">
        <v>1</v>
      </c>
      <c r="G234" s="517"/>
      <c r="H234" s="517"/>
      <c r="I234" s="517"/>
      <c r="J234" s="517"/>
      <c r="K234" s="517"/>
      <c r="L234" s="517"/>
      <c r="M234" s="517"/>
      <c r="N234" s="517"/>
      <c r="O234" s="1506"/>
      <c r="P234" s="1507"/>
    </row>
    <row r="235" spans="1:16" x14ac:dyDescent="0.25">
      <c r="A235" s="1511"/>
      <c r="B235" s="1206"/>
      <c r="C235" s="483" t="s">
        <v>71</v>
      </c>
      <c r="D235" s="483"/>
      <c r="E235" s="540"/>
      <c r="F235" s="541"/>
      <c r="G235" s="541"/>
      <c r="H235" s="541"/>
      <c r="I235" s="541"/>
      <c r="J235" s="541"/>
      <c r="K235" s="541"/>
      <c r="L235" s="541"/>
      <c r="M235" s="541"/>
      <c r="N235" s="540"/>
      <c r="O235" s="1508"/>
      <c r="P235" s="1509"/>
    </row>
    <row r="236" spans="1:16" x14ac:dyDescent="0.25">
      <c r="A236" s="1510" t="s">
        <v>1382</v>
      </c>
      <c r="B236" s="1206">
        <v>0.05</v>
      </c>
      <c r="C236" s="480" t="s">
        <v>70</v>
      </c>
      <c r="D236" s="480"/>
      <c r="E236" s="517"/>
      <c r="F236" s="517"/>
      <c r="G236" s="517"/>
      <c r="H236" s="517">
        <v>0.5</v>
      </c>
      <c r="I236" s="517">
        <v>1</v>
      </c>
      <c r="J236" s="517"/>
      <c r="K236" s="517"/>
      <c r="L236" s="517"/>
      <c r="M236" s="517"/>
      <c r="N236" s="517"/>
      <c r="O236" s="1506"/>
      <c r="P236" s="1507"/>
    </row>
    <row r="237" spans="1:16" x14ac:dyDescent="0.25">
      <c r="A237" s="1511"/>
      <c r="B237" s="1206"/>
      <c r="C237" s="483" t="s">
        <v>71</v>
      </c>
      <c r="D237" s="483"/>
      <c r="E237" s="540"/>
      <c r="F237" s="541"/>
      <c r="G237" s="541"/>
      <c r="H237" s="541"/>
      <c r="I237" s="541"/>
      <c r="J237" s="541"/>
      <c r="K237" s="541"/>
      <c r="L237" s="541"/>
      <c r="M237" s="541"/>
      <c r="N237" s="540"/>
      <c r="O237" s="1508"/>
      <c r="P237" s="1509"/>
    </row>
    <row r="238" spans="1:16" x14ac:dyDescent="0.25">
      <c r="A238" s="1510" t="s">
        <v>1383</v>
      </c>
      <c r="B238" s="1206">
        <v>0.05</v>
      </c>
      <c r="C238" s="480" t="s">
        <v>70</v>
      </c>
      <c r="D238" s="480"/>
      <c r="E238" s="517"/>
      <c r="F238" s="517"/>
      <c r="G238" s="517"/>
      <c r="H238" s="517"/>
      <c r="I238" s="517">
        <v>0.4</v>
      </c>
      <c r="J238" s="517"/>
      <c r="K238" s="517">
        <v>1</v>
      </c>
      <c r="L238" s="517"/>
      <c r="M238" s="517"/>
      <c r="N238" s="517"/>
      <c r="O238" s="1506"/>
      <c r="P238" s="1507"/>
    </row>
    <row r="239" spans="1:16" x14ac:dyDescent="0.25">
      <c r="A239" s="1511"/>
      <c r="B239" s="1206"/>
      <c r="C239" s="483" t="s">
        <v>71</v>
      </c>
      <c r="D239" s="483"/>
      <c r="E239" s="540"/>
      <c r="F239" s="541"/>
      <c r="G239" s="541"/>
      <c r="H239" s="541"/>
      <c r="I239" s="541"/>
      <c r="J239" s="541"/>
      <c r="K239" s="541"/>
      <c r="L239" s="541"/>
      <c r="M239" s="541"/>
      <c r="N239" s="540"/>
      <c r="O239" s="1508"/>
      <c r="P239" s="1509"/>
    </row>
    <row r="240" spans="1:16" x14ac:dyDescent="0.25">
      <c r="A240" s="1469" t="s">
        <v>1384</v>
      </c>
      <c r="B240" s="1206">
        <v>0.05</v>
      </c>
      <c r="C240" s="480" t="s">
        <v>70</v>
      </c>
      <c r="D240" s="480"/>
      <c r="E240" s="517"/>
      <c r="F240" s="517"/>
      <c r="G240" s="517"/>
      <c r="H240" s="517"/>
      <c r="I240" s="517"/>
      <c r="J240" s="517"/>
      <c r="K240" s="517"/>
      <c r="L240" s="517">
        <v>1</v>
      </c>
      <c r="M240" s="517"/>
      <c r="N240" s="517"/>
      <c r="O240" s="1506"/>
      <c r="P240" s="1507"/>
    </row>
    <row r="241" spans="1:16" x14ac:dyDescent="0.25">
      <c r="A241" s="1470"/>
      <c r="B241" s="1206"/>
      <c r="C241" s="483" t="s">
        <v>71</v>
      </c>
      <c r="D241" s="483"/>
      <c r="E241" s="540"/>
      <c r="F241" s="541"/>
      <c r="G241" s="541"/>
      <c r="H241" s="541"/>
      <c r="I241" s="541"/>
      <c r="J241" s="541"/>
      <c r="K241" s="541"/>
      <c r="L241" s="541"/>
      <c r="M241" s="541"/>
      <c r="N241" s="540"/>
      <c r="O241" s="1508"/>
      <c r="P241" s="1509"/>
    </row>
    <row r="242" spans="1:16" ht="16.5" thickBot="1" x14ac:dyDescent="0.3">
      <c r="A242" s="526"/>
      <c r="B242" s="530"/>
      <c r="C242" s="520"/>
      <c r="D242" s="520"/>
      <c r="E242" s="520"/>
      <c r="F242" s="520"/>
      <c r="G242" s="520"/>
      <c r="H242" s="520"/>
      <c r="I242" s="520"/>
      <c r="J242" s="520"/>
      <c r="K242" s="520"/>
      <c r="L242" s="520"/>
      <c r="M242" s="520"/>
      <c r="N242" s="520"/>
      <c r="O242" s="520"/>
      <c r="P242" s="527"/>
    </row>
    <row r="243" spans="1:16" x14ac:dyDescent="0.25">
      <c r="A243" s="1201" t="s">
        <v>82</v>
      </c>
      <c r="B243" s="1202"/>
      <c r="C243" s="1202"/>
      <c r="D243" s="1202"/>
      <c r="E243" s="1202"/>
      <c r="F243" s="1202"/>
      <c r="G243" s="1202"/>
      <c r="H243" s="1202"/>
      <c r="I243" s="1202"/>
      <c r="J243" s="1202"/>
      <c r="K243" s="1202"/>
      <c r="L243" s="1202"/>
      <c r="M243" s="1202"/>
      <c r="N243" s="1202"/>
      <c r="O243" s="1202"/>
      <c r="P243" s="1203"/>
    </row>
    <row r="244" spans="1:16" x14ac:dyDescent="0.25">
      <c r="A244" s="487" t="s">
        <v>83</v>
      </c>
      <c r="B244" s="1195"/>
      <c r="C244" s="1196"/>
      <c r="D244" s="1196"/>
      <c r="E244" s="1196"/>
      <c r="F244" s="1196"/>
      <c r="G244" s="1196"/>
      <c r="H244" s="1196"/>
      <c r="I244" s="1196"/>
      <c r="J244" s="1196"/>
      <c r="K244" s="1196"/>
      <c r="L244" s="1196"/>
      <c r="M244" s="1196"/>
      <c r="N244" s="1196"/>
      <c r="O244" s="1196"/>
      <c r="P244" s="1197"/>
    </row>
    <row r="245" spans="1:16" x14ac:dyDescent="0.25">
      <c r="A245" s="487" t="s">
        <v>84</v>
      </c>
      <c r="B245" s="1195"/>
      <c r="C245" s="1196"/>
      <c r="D245" s="1196"/>
      <c r="E245" s="1196"/>
      <c r="F245" s="1196"/>
      <c r="G245" s="1196"/>
      <c r="H245" s="1196"/>
      <c r="I245" s="1196"/>
      <c r="J245" s="1196"/>
      <c r="K245" s="1196"/>
      <c r="L245" s="1196"/>
      <c r="M245" s="1196"/>
      <c r="N245" s="1196"/>
      <c r="O245" s="1196"/>
      <c r="P245" s="1197"/>
    </row>
    <row r="246" spans="1:16" x14ac:dyDescent="0.25">
      <c r="A246" s="487" t="s">
        <v>85</v>
      </c>
      <c r="B246" s="1195"/>
      <c r="C246" s="1196"/>
      <c r="D246" s="1196"/>
      <c r="E246" s="1196"/>
      <c r="F246" s="1196"/>
      <c r="G246" s="1196"/>
      <c r="H246" s="1196"/>
      <c r="I246" s="1196"/>
      <c r="J246" s="1196"/>
      <c r="K246" s="1196"/>
      <c r="L246" s="1196"/>
      <c r="M246" s="1196"/>
      <c r="N246" s="1196"/>
      <c r="O246" s="1196"/>
      <c r="P246" s="1197"/>
    </row>
    <row r="247" spans="1:16" x14ac:dyDescent="0.25">
      <c r="A247" s="487" t="s">
        <v>86</v>
      </c>
      <c r="B247" s="1195"/>
      <c r="C247" s="1196"/>
      <c r="D247" s="1196"/>
      <c r="E247" s="1196"/>
      <c r="F247" s="1196"/>
      <c r="G247" s="1196"/>
      <c r="H247" s="1196"/>
      <c r="I247" s="1196"/>
      <c r="J247" s="1196"/>
      <c r="K247" s="1196"/>
      <c r="L247" s="1196"/>
      <c r="M247" s="1196"/>
      <c r="N247" s="1196"/>
      <c r="O247" s="1196"/>
      <c r="P247" s="1197"/>
    </row>
    <row r="248" spans="1:16" x14ac:dyDescent="0.25">
      <c r="A248" s="487" t="s">
        <v>87</v>
      </c>
      <c r="B248" s="1195"/>
      <c r="C248" s="1196"/>
      <c r="D248" s="1196"/>
      <c r="E248" s="1196"/>
      <c r="F248" s="1196"/>
      <c r="G248" s="1196"/>
      <c r="H248" s="1196"/>
      <c r="I248" s="1196"/>
      <c r="J248" s="1196"/>
      <c r="K248" s="1196"/>
      <c r="L248" s="1196"/>
      <c r="M248" s="1196"/>
      <c r="N248" s="1196"/>
      <c r="O248" s="1196"/>
      <c r="P248" s="1197"/>
    </row>
    <row r="249" spans="1:16" x14ac:dyDescent="0.25">
      <c r="A249" s="487" t="s">
        <v>88</v>
      </c>
      <c r="B249" s="1195"/>
      <c r="C249" s="1196"/>
      <c r="D249" s="1196"/>
      <c r="E249" s="1196"/>
      <c r="F249" s="1196"/>
      <c r="G249" s="1196"/>
      <c r="H249" s="1196"/>
      <c r="I249" s="1196"/>
      <c r="J249" s="1196"/>
      <c r="K249" s="1196"/>
      <c r="L249" s="1196"/>
      <c r="M249" s="1196"/>
      <c r="N249" s="1196"/>
      <c r="O249" s="1196"/>
      <c r="P249" s="1197"/>
    </row>
    <row r="250" spans="1:16" x14ac:dyDescent="0.25">
      <c r="A250" s="487" t="s">
        <v>89</v>
      </c>
      <c r="B250" s="1195"/>
      <c r="C250" s="1196"/>
      <c r="D250" s="1196"/>
      <c r="E250" s="1196"/>
      <c r="F250" s="1196"/>
      <c r="G250" s="1196"/>
      <c r="H250" s="1196"/>
      <c r="I250" s="1196"/>
      <c r="J250" s="1196"/>
      <c r="K250" s="1196"/>
      <c r="L250" s="1196"/>
      <c r="M250" s="1196"/>
      <c r="N250" s="1196"/>
      <c r="O250" s="1196"/>
      <c r="P250" s="1197"/>
    </row>
    <row r="251" spans="1:16" x14ac:dyDescent="0.25">
      <c r="A251" s="487" t="s">
        <v>90</v>
      </c>
      <c r="B251" s="1195"/>
      <c r="C251" s="1196"/>
      <c r="D251" s="1196"/>
      <c r="E251" s="1196"/>
      <c r="F251" s="1196"/>
      <c r="G251" s="1196"/>
      <c r="H251" s="1196"/>
      <c r="I251" s="1196"/>
      <c r="J251" s="1196"/>
      <c r="K251" s="1196"/>
      <c r="L251" s="1196"/>
      <c r="M251" s="1196"/>
      <c r="N251" s="1196"/>
      <c r="O251" s="1196"/>
      <c r="P251" s="1197"/>
    </row>
    <row r="252" spans="1:16" x14ac:dyDescent="0.25">
      <c r="A252" s="487" t="s">
        <v>91</v>
      </c>
      <c r="B252" s="1195"/>
      <c r="C252" s="1196"/>
      <c r="D252" s="1196"/>
      <c r="E252" s="1196"/>
      <c r="F252" s="1196"/>
      <c r="G252" s="1196"/>
      <c r="H252" s="1196"/>
      <c r="I252" s="1196"/>
      <c r="J252" s="1196"/>
      <c r="K252" s="1196"/>
      <c r="L252" s="1196"/>
      <c r="M252" s="1196"/>
      <c r="N252" s="1196"/>
      <c r="O252" s="1196"/>
      <c r="P252" s="1197"/>
    </row>
    <row r="253" spans="1:16" ht="16.5" thickBot="1" x14ac:dyDescent="0.3">
      <c r="A253" s="488" t="s">
        <v>92</v>
      </c>
      <c r="B253" s="1198"/>
      <c r="C253" s="1199"/>
      <c r="D253" s="1199"/>
      <c r="E253" s="1199"/>
      <c r="F253" s="1199"/>
      <c r="G253" s="1199"/>
      <c r="H253" s="1199"/>
      <c r="I253" s="1199"/>
      <c r="J253" s="1199"/>
      <c r="K253" s="1199"/>
      <c r="L253" s="1199"/>
      <c r="M253" s="1199"/>
      <c r="N253" s="1199"/>
      <c r="O253" s="1199"/>
      <c r="P253" s="1200"/>
    </row>
    <row r="256" spans="1:16" ht="30" customHeight="1" x14ac:dyDescent="0.25">
      <c r="A256" s="453" t="s">
        <v>20</v>
      </c>
      <c r="B256" s="1261" t="s">
        <v>1385</v>
      </c>
      <c r="C256" s="1261"/>
      <c r="D256" s="1261"/>
      <c r="E256" s="1261"/>
      <c r="F256" s="1261"/>
      <c r="G256" s="1261"/>
      <c r="H256" s="1261"/>
      <c r="I256" s="1261"/>
      <c r="J256" s="1261"/>
      <c r="K256" s="1261"/>
      <c r="L256" s="1261"/>
      <c r="M256" s="1261"/>
      <c r="N256" s="1261"/>
      <c r="O256" s="1261"/>
      <c r="P256" s="1261"/>
    </row>
    <row r="257" spans="1:16" x14ac:dyDescent="0.25">
      <c r="A257" s="552"/>
      <c r="B257" s="553"/>
      <c r="C257" s="553"/>
      <c r="D257" s="553"/>
      <c r="E257" s="553"/>
      <c r="F257" s="553"/>
      <c r="G257" s="553"/>
      <c r="H257" s="553"/>
      <c r="I257" s="553"/>
      <c r="J257" s="553"/>
      <c r="K257" s="553"/>
      <c r="L257" s="553"/>
      <c r="M257" s="553"/>
      <c r="N257" s="553"/>
      <c r="O257" s="553"/>
      <c r="P257" s="553"/>
    </row>
    <row r="258" spans="1:16" x14ac:dyDescent="0.25">
      <c r="A258" s="1307" t="s">
        <v>23</v>
      </c>
      <c r="B258" s="1308"/>
      <c r="C258" s="1308"/>
      <c r="D258" s="1308"/>
      <c r="E258" s="489"/>
      <c r="F258" s="1271" t="s">
        <v>24</v>
      </c>
      <c r="G258" s="1271"/>
      <c r="H258" s="1271"/>
      <c r="I258" s="1271"/>
      <c r="J258" s="1271" t="s">
        <v>25</v>
      </c>
      <c r="K258" s="1272" t="s">
        <v>26</v>
      </c>
      <c r="L258" s="1264"/>
      <c r="M258" s="1271" t="s">
        <v>27</v>
      </c>
      <c r="N258" s="1271"/>
      <c r="O258" s="1271"/>
      <c r="P258" s="1275" t="s">
        <v>25</v>
      </c>
    </row>
    <row r="259" spans="1:16" x14ac:dyDescent="0.25">
      <c r="A259" s="1307"/>
      <c r="B259" s="1308"/>
      <c r="C259" s="1308"/>
      <c r="D259" s="1308"/>
      <c r="E259" s="489"/>
      <c r="F259" s="1271"/>
      <c r="G259" s="1271"/>
      <c r="H259" s="1271"/>
      <c r="I259" s="1271"/>
      <c r="J259" s="1271"/>
      <c r="K259" s="1273"/>
      <c r="L259" s="1267"/>
      <c r="M259" s="1271"/>
      <c r="N259" s="1271"/>
      <c r="O259" s="1271"/>
      <c r="P259" s="1275"/>
    </row>
    <row r="260" spans="1:16" x14ac:dyDescent="0.25">
      <c r="A260" s="1307"/>
      <c r="B260" s="1308"/>
      <c r="C260" s="1308"/>
      <c r="D260" s="1308"/>
      <c r="E260" s="489"/>
      <c r="F260" s="1343" t="s">
        <v>1342</v>
      </c>
      <c r="G260" s="1343"/>
      <c r="H260" s="1343"/>
      <c r="I260" s="1343"/>
      <c r="J260" s="528"/>
      <c r="K260" s="1273"/>
      <c r="L260" s="1267"/>
      <c r="M260" s="1343" t="s">
        <v>1343</v>
      </c>
      <c r="N260" s="1343"/>
      <c r="O260" s="1343"/>
      <c r="P260" s="551">
        <v>0.05</v>
      </c>
    </row>
    <row r="261" spans="1:16" x14ac:dyDescent="0.25">
      <c r="A261" s="1307"/>
      <c r="B261" s="1308"/>
      <c r="C261" s="1308"/>
      <c r="D261" s="1308"/>
      <c r="E261" s="489"/>
      <c r="F261" s="1343" t="s">
        <v>1344</v>
      </c>
      <c r="G261" s="1343"/>
      <c r="H261" s="1343"/>
      <c r="I261" s="1343"/>
      <c r="J261" s="528"/>
      <c r="K261" s="1273"/>
      <c r="L261" s="1267"/>
      <c r="M261" s="1343" t="s">
        <v>1345</v>
      </c>
      <c r="N261" s="1343"/>
      <c r="O261" s="1343"/>
      <c r="P261" s="551">
        <v>0.05</v>
      </c>
    </row>
    <row r="262" spans="1:16" x14ac:dyDescent="0.25">
      <c r="A262" s="1307"/>
      <c r="B262" s="1308"/>
      <c r="C262" s="1308"/>
      <c r="D262" s="1308"/>
      <c r="E262" s="489"/>
      <c r="F262" s="1340"/>
      <c r="G262" s="1486"/>
      <c r="H262" s="1486"/>
      <c r="I262" s="1341"/>
      <c r="J262" s="528"/>
      <c r="K262" s="1273"/>
      <c r="L262" s="1267"/>
      <c r="M262" s="1343" t="s">
        <v>1347</v>
      </c>
      <c r="N262" s="1505"/>
      <c r="O262" s="1505"/>
      <c r="P262" s="551">
        <v>0.05</v>
      </c>
    </row>
    <row r="263" spans="1:16" x14ac:dyDescent="0.25">
      <c r="A263" s="1307"/>
      <c r="B263" s="1308"/>
      <c r="C263" s="1308"/>
      <c r="D263" s="1308"/>
      <c r="E263" s="489"/>
      <c r="F263" s="1343"/>
      <c r="G263" s="1343"/>
      <c r="H263" s="1343"/>
      <c r="I263" s="1343"/>
      <c r="J263" s="528"/>
      <c r="K263" s="1273"/>
      <c r="L263" s="1267"/>
      <c r="M263" s="1343" t="s">
        <v>1348</v>
      </c>
      <c r="N263" s="1343"/>
      <c r="O263" s="1343"/>
      <c r="P263" s="551">
        <v>0.05</v>
      </c>
    </row>
    <row r="264" spans="1:16" x14ac:dyDescent="0.25">
      <c r="A264" s="1307"/>
      <c r="B264" s="1308"/>
      <c r="C264" s="1308"/>
      <c r="D264" s="1308"/>
      <c r="E264" s="489"/>
      <c r="F264" s="1343"/>
      <c r="G264" s="1343"/>
      <c r="H264" s="1343"/>
      <c r="I264" s="1343"/>
      <c r="J264" s="528"/>
      <c r="K264" s="1273"/>
      <c r="L264" s="1267"/>
      <c r="M264" s="1343"/>
      <c r="N264" s="1343"/>
      <c r="O264" s="1343"/>
      <c r="P264" s="524"/>
    </row>
    <row r="265" spans="1:16" x14ac:dyDescent="0.25">
      <c r="A265" s="1307"/>
      <c r="B265" s="1308"/>
      <c r="C265" s="1308"/>
      <c r="D265" s="1308"/>
      <c r="E265" s="489"/>
      <c r="F265" s="1343"/>
      <c r="G265" s="1343"/>
      <c r="H265" s="1343"/>
      <c r="I265" s="1343"/>
      <c r="J265" s="528"/>
      <c r="K265" s="1273"/>
      <c r="L265" s="1267"/>
      <c r="M265" s="1343"/>
      <c r="N265" s="1343"/>
      <c r="O265" s="1343"/>
      <c r="P265" s="524"/>
    </row>
    <row r="266" spans="1:16" x14ac:dyDescent="0.25">
      <c r="A266" s="1307"/>
      <c r="B266" s="1308"/>
      <c r="C266" s="1308"/>
      <c r="D266" s="1308"/>
      <c r="E266" s="489"/>
      <c r="F266" s="1343"/>
      <c r="G266" s="1343"/>
      <c r="H266" s="1343"/>
      <c r="I266" s="1343"/>
      <c r="J266" s="528"/>
      <c r="K266" s="1273"/>
      <c r="L266" s="1267"/>
      <c r="M266" s="1343"/>
      <c r="N266" s="1343"/>
      <c r="O266" s="1343"/>
      <c r="P266" s="524"/>
    </row>
    <row r="267" spans="1:16" x14ac:dyDescent="0.25">
      <c r="A267" s="1307"/>
      <c r="B267" s="1308"/>
      <c r="C267" s="1308"/>
      <c r="D267" s="1308"/>
      <c r="E267" s="489"/>
      <c r="F267" s="1343"/>
      <c r="G267" s="1343"/>
      <c r="H267" s="1343"/>
      <c r="I267" s="1343"/>
      <c r="J267" s="528"/>
      <c r="K267" s="1274"/>
      <c r="L267" s="1270"/>
      <c r="M267" s="1343"/>
      <c r="N267" s="1343"/>
      <c r="O267" s="1343"/>
      <c r="P267" s="524"/>
    </row>
    <row r="268" spans="1:16" x14ac:dyDescent="0.25">
      <c r="A268" s="465"/>
      <c r="B268" s="466"/>
      <c r="C268" s="460"/>
      <c r="D268" s="460"/>
      <c r="E268" s="460"/>
      <c r="F268" s="460"/>
      <c r="G268" s="460"/>
      <c r="H268" s="460"/>
      <c r="I268" s="460"/>
      <c r="J268" s="460"/>
      <c r="K268" s="460"/>
      <c r="L268" s="460"/>
      <c r="M268" s="460"/>
      <c r="N268" s="460"/>
      <c r="O268" s="460"/>
    </row>
    <row r="269" spans="1:16" ht="47.25" x14ac:dyDescent="0.25">
      <c r="A269" s="467" t="s">
        <v>32</v>
      </c>
      <c r="B269" s="468" t="s">
        <v>33</v>
      </c>
      <c r="C269" s="468" t="s">
        <v>34</v>
      </c>
      <c r="D269" s="468" t="s">
        <v>35</v>
      </c>
      <c r="E269" s="468" t="s">
        <v>36</v>
      </c>
      <c r="F269" s="468" t="s">
        <v>37</v>
      </c>
      <c r="G269" s="1244" t="s">
        <v>38</v>
      </c>
      <c r="H269" s="1244"/>
      <c r="I269" s="1217" t="s">
        <v>39</v>
      </c>
      <c r="J269" s="1228"/>
      <c r="K269" s="468" t="s">
        <v>40</v>
      </c>
      <c r="L269" s="1244" t="s">
        <v>41</v>
      </c>
      <c r="M269" s="1244"/>
      <c r="N269" s="1297" t="s">
        <v>42</v>
      </c>
      <c r="O269" s="1298"/>
      <c r="P269" s="1299"/>
    </row>
    <row r="270" spans="1:16" ht="60.75" customHeight="1" x14ac:dyDescent="0.25">
      <c r="A270" s="490" t="s">
        <v>1349</v>
      </c>
      <c r="B270" s="470">
        <v>0.2</v>
      </c>
      <c r="C270" s="491" t="s">
        <v>1386</v>
      </c>
      <c r="D270" s="491" t="s">
        <v>104</v>
      </c>
      <c r="E270" s="471" t="s">
        <v>47</v>
      </c>
      <c r="F270" s="471" t="s">
        <v>105</v>
      </c>
      <c r="G270" s="1502" t="s">
        <v>1387</v>
      </c>
      <c r="H270" s="1502"/>
      <c r="I270" s="1503" t="s">
        <v>207</v>
      </c>
      <c r="J270" s="1504"/>
      <c r="K270" s="539">
        <v>0.7</v>
      </c>
      <c r="L270" s="1251" t="s">
        <v>208</v>
      </c>
      <c r="M270" s="1251"/>
      <c r="N270" s="1252" t="s">
        <v>1352</v>
      </c>
      <c r="O270" s="1252"/>
      <c r="P270" s="1253"/>
    </row>
    <row r="271" spans="1:16" x14ac:dyDescent="0.25">
      <c r="A271" s="1217" t="s">
        <v>51</v>
      </c>
      <c r="B271" s="1228"/>
      <c r="C271" s="1340" t="s">
        <v>1374</v>
      </c>
      <c r="D271" s="1486"/>
      <c r="E271" s="1486"/>
      <c r="F271" s="1486"/>
      <c r="G271" s="1486"/>
      <c r="H271" s="1486"/>
      <c r="I271" s="1486"/>
      <c r="J271" s="1486"/>
      <c r="K271" s="1486"/>
      <c r="L271" s="1486"/>
      <c r="M271" s="1486"/>
      <c r="N271" s="1486"/>
      <c r="O271" s="1486"/>
      <c r="P271" s="1487"/>
    </row>
    <row r="272" spans="1:16" x14ac:dyDescent="0.25">
      <c r="A272" s="1229" t="s">
        <v>53</v>
      </c>
      <c r="B272" s="1230"/>
      <c r="C272" s="1230"/>
      <c r="D272" s="1230"/>
      <c r="E272" s="1230"/>
      <c r="F272" s="1230"/>
      <c r="G272" s="1231"/>
      <c r="H272" s="1232" t="s">
        <v>54</v>
      </c>
      <c r="I272" s="1230"/>
      <c r="J272" s="1230"/>
      <c r="K272" s="1230"/>
      <c r="L272" s="1230"/>
      <c r="M272" s="1230"/>
      <c r="N272" s="1230"/>
      <c r="O272" s="1230"/>
      <c r="P272" s="1233"/>
    </row>
    <row r="273" spans="1:16" x14ac:dyDescent="0.25">
      <c r="A273" s="1234" t="s">
        <v>1354</v>
      </c>
      <c r="B273" s="1235"/>
      <c r="C273" s="1235"/>
      <c r="D273" s="1235"/>
      <c r="E273" s="1235"/>
      <c r="F273" s="1235"/>
      <c r="G273" s="1235"/>
      <c r="H273" s="1480" t="s">
        <v>1352</v>
      </c>
      <c r="I273" s="1292"/>
      <c r="J273" s="1292"/>
      <c r="K273" s="1292"/>
      <c r="L273" s="1292"/>
      <c r="M273" s="1292"/>
      <c r="N273" s="1292"/>
      <c r="O273" s="1292"/>
      <c r="P273" s="1293"/>
    </row>
    <row r="274" spans="1:16" x14ac:dyDescent="0.25">
      <c r="A274" s="1236"/>
      <c r="B274" s="1237"/>
      <c r="C274" s="1237"/>
      <c r="D274" s="1237"/>
      <c r="E274" s="1237"/>
      <c r="F274" s="1237"/>
      <c r="G274" s="1237"/>
      <c r="H274" s="1294"/>
      <c r="I274" s="1295"/>
      <c r="J274" s="1295"/>
      <c r="K274" s="1295"/>
      <c r="L274" s="1295"/>
      <c r="M274" s="1295"/>
      <c r="N274" s="1295"/>
      <c r="O274" s="1295"/>
      <c r="P274" s="1296"/>
    </row>
    <row r="275" spans="1:16" x14ac:dyDescent="0.25">
      <c r="A275" s="465"/>
      <c r="B275" s="466"/>
      <c r="C275" s="466"/>
      <c r="D275" s="555"/>
      <c r="E275" s="466"/>
      <c r="F275" s="466"/>
      <c r="G275" s="466"/>
      <c r="H275" s="466"/>
      <c r="I275" s="466"/>
      <c r="J275" s="466"/>
      <c r="K275" s="466"/>
      <c r="L275" s="466"/>
      <c r="M275" s="466"/>
      <c r="N275" s="466"/>
      <c r="O275" s="466"/>
      <c r="P275" s="473"/>
    </row>
    <row r="276" spans="1:16" x14ac:dyDescent="0.25">
      <c r="A276" s="474"/>
      <c r="B276" s="466"/>
      <c r="C276" s="461"/>
      <c r="E276" s="1217" t="s">
        <v>57</v>
      </c>
      <c r="F276" s="1218"/>
      <c r="G276" s="1218"/>
      <c r="H276" s="1218"/>
      <c r="I276" s="1218"/>
      <c r="J276" s="1218"/>
      <c r="K276" s="1218"/>
      <c r="L276" s="1218"/>
      <c r="M276" s="1218"/>
      <c r="N276" s="1218"/>
      <c r="O276" s="1218"/>
      <c r="P276" s="1228"/>
    </row>
    <row r="277" spans="1:16" x14ac:dyDescent="0.25">
      <c r="A277" s="465"/>
      <c r="B277" s="466"/>
      <c r="C277" s="466"/>
      <c r="D277" s="556"/>
      <c r="E277" s="468" t="s">
        <v>58</v>
      </c>
      <c r="F277" s="468" t="s">
        <v>59</v>
      </c>
      <c r="G277" s="468" t="s">
        <v>60</v>
      </c>
      <c r="H277" s="468" t="s">
        <v>61</v>
      </c>
      <c r="I277" s="468" t="s">
        <v>62</v>
      </c>
      <c r="J277" s="468" t="s">
        <v>63</v>
      </c>
      <c r="K277" s="468" t="s">
        <v>64</v>
      </c>
      <c r="L277" s="468" t="s">
        <v>65</v>
      </c>
      <c r="M277" s="468" t="s">
        <v>66</v>
      </c>
      <c r="N277" s="468" t="s">
        <v>67</v>
      </c>
      <c r="O277" s="468" t="s">
        <v>68</v>
      </c>
      <c r="P277" s="493" t="s">
        <v>69</v>
      </c>
    </row>
    <row r="278" spans="1:16" x14ac:dyDescent="0.25">
      <c r="A278" s="494" t="s">
        <v>70</v>
      </c>
      <c r="B278" s="495"/>
      <c r="C278" s="495"/>
      <c r="D278" s="557"/>
      <c r="E278" s="558"/>
      <c r="F278" s="558"/>
      <c r="G278" s="558"/>
      <c r="H278" s="558">
        <v>0.7</v>
      </c>
      <c r="I278" s="558"/>
      <c r="J278" s="558"/>
      <c r="K278" s="558">
        <v>0.7</v>
      </c>
      <c r="L278" s="558"/>
      <c r="M278" s="558"/>
      <c r="N278" s="558">
        <v>0.7</v>
      </c>
      <c r="O278" s="558"/>
      <c r="P278" s="559">
        <v>0.7</v>
      </c>
    </row>
    <row r="279" spans="1:16" x14ac:dyDescent="0.25">
      <c r="A279" s="494" t="s">
        <v>71</v>
      </c>
      <c r="B279" s="495"/>
      <c r="C279" s="495"/>
      <c r="D279" s="560"/>
      <c r="E279" s="561"/>
      <c r="F279" s="561"/>
      <c r="G279" s="561"/>
      <c r="H279" s="561"/>
      <c r="I279" s="561"/>
      <c r="J279" s="561"/>
      <c r="K279" s="561"/>
      <c r="L279" s="561"/>
      <c r="M279" s="561"/>
      <c r="N279" s="561"/>
      <c r="O279" s="561"/>
      <c r="P279" s="562"/>
    </row>
    <row r="280" spans="1:16" ht="9" customHeight="1" x14ac:dyDescent="0.25">
      <c r="A280" s="465"/>
      <c r="B280" s="466"/>
      <c r="C280" s="466"/>
      <c r="D280" s="466"/>
      <c r="E280" s="466"/>
      <c r="F280" s="466"/>
      <c r="G280" s="466"/>
      <c r="H280" s="466"/>
      <c r="I280" s="466"/>
      <c r="J280" s="466"/>
      <c r="K280" s="466"/>
      <c r="L280" s="466"/>
      <c r="M280" s="466"/>
      <c r="N280" s="466"/>
      <c r="O280" s="466"/>
      <c r="P280" s="473"/>
    </row>
    <row r="281" spans="1:16" ht="6.75" customHeight="1" thickBot="1" x14ac:dyDescent="0.3">
      <c r="A281" s="526"/>
      <c r="B281" s="530"/>
      <c r="C281" s="520"/>
      <c r="D281" s="520"/>
      <c r="E281" s="520"/>
      <c r="F281" s="520"/>
      <c r="G281" s="520"/>
      <c r="H281" s="520"/>
      <c r="I281" s="520"/>
      <c r="J281" s="520"/>
      <c r="K281" s="520"/>
      <c r="L281" s="520"/>
      <c r="M281" s="520"/>
      <c r="N281" s="520"/>
      <c r="O281" s="520"/>
      <c r="P281" s="527"/>
    </row>
    <row r="282" spans="1:16" x14ac:dyDescent="0.25">
      <c r="A282" s="1201" t="s">
        <v>82</v>
      </c>
      <c r="B282" s="1202"/>
      <c r="C282" s="1202"/>
      <c r="D282" s="1202"/>
      <c r="E282" s="1202"/>
      <c r="F282" s="1202"/>
      <c r="G282" s="1202"/>
      <c r="H282" s="1202"/>
      <c r="I282" s="1202"/>
      <c r="J282" s="1202"/>
      <c r="K282" s="1202"/>
      <c r="L282" s="1202"/>
      <c r="M282" s="1202"/>
      <c r="N282" s="1202"/>
      <c r="O282" s="1202"/>
      <c r="P282" s="1203"/>
    </row>
    <row r="283" spans="1:16" x14ac:dyDescent="0.25">
      <c r="A283" s="487" t="s">
        <v>83</v>
      </c>
      <c r="B283" s="1195"/>
      <c r="C283" s="1196"/>
      <c r="D283" s="1196"/>
      <c r="E283" s="1196"/>
      <c r="F283" s="1196"/>
      <c r="G283" s="1196"/>
      <c r="H283" s="1196"/>
      <c r="I283" s="1196"/>
      <c r="J283" s="1196"/>
      <c r="K283" s="1196"/>
      <c r="L283" s="1196"/>
      <c r="M283" s="1196"/>
      <c r="N283" s="1196"/>
      <c r="O283" s="1196"/>
      <c r="P283" s="1197"/>
    </row>
    <row r="284" spans="1:16" x14ac:dyDescent="0.25">
      <c r="A284" s="487" t="s">
        <v>84</v>
      </c>
      <c r="B284" s="1195"/>
      <c r="C284" s="1196"/>
      <c r="D284" s="1196"/>
      <c r="E284" s="1196"/>
      <c r="F284" s="1196"/>
      <c r="G284" s="1196"/>
      <c r="H284" s="1196"/>
      <c r="I284" s="1196"/>
      <c r="J284" s="1196"/>
      <c r="K284" s="1196"/>
      <c r="L284" s="1196"/>
      <c r="M284" s="1196"/>
      <c r="N284" s="1196"/>
      <c r="O284" s="1196"/>
      <c r="P284" s="1197"/>
    </row>
    <row r="285" spans="1:16" x14ac:dyDescent="0.25">
      <c r="A285" s="487" t="s">
        <v>85</v>
      </c>
      <c r="B285" s="1195"/>
      <c r="C285" s="1196"/>
      <c r="D285" s="1196"/>
      <c r="E285" s="1196"/>
      <c r="F285" s="1196"/>
      <c r="G285" s="1196"/>
      <c r="H285" s="1196"/>
      <c r="I285" s="1196"/>
      <c r="J285" s="1196"/>
      <c r="K285" s="1196"/>
      <c r="L285" s="1196"/>
      <c r="M285" s="1196"/>
      <c r="N285" s="1196"/>
      <c r="O285" s="1196"/>
      <c r="P285" s="1197"/>
    </row>
    <row r="286" spans="1:16" x14ac:dyDescent="0.25">
      <c r="A286" s="487" t="s">
        <v>86</v>
      </c>
      <c r="B286" s="1195"/>
      <c r="C286" s="1196"/>
      <c r="D286" s="1196"/>
      <c r="E286" s="1196"/>
      <c r="F286" s="1196"/>
      <c r="G286" s="1196"/>
      <c r="H286" s="1196"/>
      <c r="I286" s="1196"/>
      <c r="J286" s="1196"/>
      <c r="K286" s="1196"/>
      <c r="L286" s="1196"/>
      <c r="M286" s="1196"/>
      <c r="N286" s="1196"/>
      <c r="O286" s="1196"/>
      <c r="P286" s="1197"/>
    </row>
    <row r="287" spans="1:16" x14ac:dyDescent="0.25">
      <c r="A287" s="487" t="s">
        <v>87</v>
      </c>
      <c r="B287" s="1195"/>
      <c r="C287" s="1196"/>
      <c r="D287" s="1196"/>
      <c r="E287" s="1196"/>
      <c r="F287" s="1196"/>
      <c r="G287" s="1196"/>
      <c r="H287" s="1196"/>
      <c r="I287" s="1196"/>
      <c r="J287" s="1196"/>
      <c r="K287" s="1196"/>
      <c r="L287" s="1196"/>
      <c r="M287" s="1196"/>
      <c r="N287" s="1196"/>
      <c r="O287" s="1196"/>
      <c r="P287" s="1197"/>
    </row>
    <row r="288" spans="1:16" x14ac:dyDescent="0.25">
      <c r="A288" s="487" t="s">
        <v>88</v>
      </c>
      <c r="B288" s="1195"/>
      <c r="C288" s="1196"/>
      <c r="D288" s="1196"/>
      <c r="E288" s="1196"/>
      <c r="F288" s="1196"/>
      <c r="G288" s="1196"/>
      <c r="H288" s="1196"/>
      <c r="I288" s="1196"/>
      <c r="J288" s="1196"/>
      <c r="K288" s="1196"/>
      <c r="L288" s="1196"/>
      <c r="M288" s="1196"/>
      <c r="N288" s="1196"/>
      <c r="O288" s="1196"/>
      <c r="P288" s="1197"/>
    </row>
    <row r="289" spans="1:16" x14ac:dyDescent="0.25">
      <c r="A289" s="487" t="s">
        <v>89</v>
      </c>
      <c r="B289" s="1195"/>
      <c r="C289" s="1196"/>
      <c r="D289" s="1196"/>
      <c r="E289" s="1196"/>
      <c r="F289" s="1196"/>
      <c r="G289" s="1196"/>
      <c r="H289" s="1196"/>
      <c r="I289" s="1196"/>
      <c r="J289" s="1196"/>
      <c r="K289" s="1196"/>
      <c r="L289" s="1196"/>
      <c r="M289" s="1196"/>
      <c r="N289" s="1196"/>
      <c r="O289" s="1196"/>
      <c r="P289" s="1197"/>
    </row>
    <row r="290" spans="1:16" x14ac:dyDescent="0.25">
      <c r="A290" s="487" t="s">
        <v>90</v>
      </c>
      <c r="B290" s="1195"/>
      <c r="C290" s="1196"/>
      <c r="D290" s="1196"/>
      <c r="E290" s="1196"/>
      <c r="F290" s="1196"/>
      <c r="G290" s="1196"/>
      <c r="H290" s="1196"/>
      <c r="I290" s="1196"/>
      <c r="J290" s="1196"/>
      <c r="K290" s="1196"/>
      <c r="L290" s="1196"/>
      <c r="M290" s="1196"/>
      <c r="N290" s="1196"/>
      <c r="O290" s="1196"/>
      <c r="P290" s="1197"/>
    </row>
    <row r="291" spans="1:16" x14ac:dyDescent="0.25">
      <c r="A291" s="487" t="s">
        <v>91</v>
      </c>
      <c r="B291" s="1195"/>
      <c r="C291" s="1196"/>
      <c r="D291" s="1196"/>
      <c r="E291" s="1196"/>
      <c r="F291" s="1196"/>
      <c r="G291" s="1196"/>
      <c r="H291" s="1196"/>
      <c r="I291" s="1196"/>
      <c r="J291" s="1196"/>
      <c r="K291" s="1196"/>
      <c r="L291" s="1196"/>
      <c r="M291" s="1196"/>
      <c r="N291" s="1196"/>
      <c r="O291" s="1196"/>
      <c r="P291" s="1197"/>
    </row>
    <row r="292" spans="1:16" ht="15" customHeight="1" thickBot="1" x14ac:dyDescent="0.3">
      <c r="A292" s="488" t="s">
        <v>92</v>
      </c>
      <c r="B292" s="1198"/>
      <c r="C292" s="1199"/>
      <c r="D292" s="1199"/>
      <c r="E292" s="1199"/>
      <c r="F292" s="1199"/>
      <c r="G292" s="1199"/>
      <c r="H292" s="1199"/>
      <c r="I292" s="1199"/>
      <c r="J292" s="1199"/>
      <c r="K292" s="1199"/>
      <c r="L292" s="1199"/>
      <c r="M292" s="1199"/>
      <c r="N292" s="1199"/>
      <c r="O292" s="1199"/>
      <c r="P292" s="1200"/>
    </row>
  </sheetData>
  <mergeCells count="393">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G33:H33"/>
    <mergeCell ref="I33:J33"/>
    <mergeCell ref="L33:M33"/>
    <mergeCell ref="N33:P33"/>
    <mergeCell ref="F27:I27"/>
    <mergeCell ref="M27:O27"/>
    <mergeCell ref="F28:I28"/>
    <mergeCell ref="M28:O28"/>
    <mergeCell ref="F29:I29"/>
    <mergeCell ref="M29:O29"/>
    <mergeCell ref="A36:G36"/>
    <mergeCell ref="H36:P36"/>
    <mergeCell ref="A37:G38"/>
    <mergeCell ref="H37:P38"/>
    <mergeCell ref="D40:P40"/>
    <mergeCell ref="O41:P41"/>
    <mergeCell ref="G34:H34"/>
    <mergeCell ref="I34:J34"/>
    <mergeCell ref="L34:M34"/>
    <mergeCell ref="N34:P34"/>
    <mergeCell ref="A35:B35"/>
    <mergeCell ref="C35:P35"/>
    <mergeCell ref="A48:A49"/>
    <mergeCell ref="B48:B49"/>
    <mergeCell ref="O48:P48"/>
    <mergeCell ref="O49:P49"/>
    <mergeCell ref="A50:A51"/>
    <mergeCell ref="B50:B51"/>
    <mergeCell ref="O50:P50"/>
    <mergeCell ref="O51:P51"/>
    <mergeCell ref="A42:C42"/>
    <mergeCell ref="O42:P42"/>
    <mergeCell ref="A43:C43"/>
    <mergeCell ref="O43:P43"/>
    <mergeCell ref="O45:P45"/>
    <mergeCell ref="A46:A47"/>
    <mergeCell ref="B46:B47"/>
    <mergeCell ref="O46:P46"/>
    <mergeCell ref="O47:P47"/>
    <mergeCell ref="B57:P57"/>
    <mergeCell ref="B58:P58"/>
    <mergeCell ref="B59:P59"/>
    <mergeCell ref="B60:P60"/>
    <mergeCell ref="B61:P61"/>
    <mergeCell ref="B62:P62"/>
    <mergeCell ref="A52:A53"/>
    <mergeCell ref="B52:B53"/>
    <mergeCell ref="O52:P52"/>
    <mergeCell ref="O53:P53"/>
    <mergeCell ref="A54:P54"/>
    <mergeCell ref="B56:P56"/>
    <mergeCell ref="F71:I71"/>
    <mergeCell ref="M71:O71"/>
    <mergeCell ref="F72:I72"/>
    <mergeCell ref="M72:O72"/>
    <mergeCell ref="F73:I73"/>
    <mergeCell ref="M73:O73"/>
    <mergeCell ref="B63:P63"/>
    <mergeCell ref="B64:P64"/>
    <mergeCell ref="B65:P65"/>
    <mergeCell ref="B67:P67"/>
    <mergeCell ref="A69:E78"/>
    <mergeCell ref="F69:I70"/>
    <mergeCell ref="J69:J70"/>
    <mergeCell ref="K69:L78"/>
    <mergeCell ref="M69:O70"/>
    <mergeCell ref="P69:P70"/>
    <mergeCell ref="F78:I78"/>
    <mergeCell ref="M78:O78"/>
    <mergeCell ref="G79:H79"/>
    <mergeCell ref="I79:J79"/>
    <mergeCell ref="L79:M79"/>
    <mergeCell ref="N79:P79"/>
    <mergeCell ref="F74:I74"/>
    <mergeCell ref="F75:I75"/>
    <mergeCell ref="M75:O75"/>
    <mergeCell ref="F76:I76"/>
    <mergeCell ref="M76:O76"/>
    <mergeCell ref="F77:I77"/>
    <mergeCell ref="M77:O77"/>
    <mergeCell ref="A82:G82"/>
    <mergeCell ref="H82:P82"/>
    <mergeCell ref="A83:G84"/>
    <mergeCell ref="H83:P84"/>
    <mergeCell ref="D86:P86"/>
    <mergeCell ref="O87:P87"/>
    <mergeCell ref="G80:H80"/>
    <mergeCell ref="I80:J80"/>
    <mergeCell ref="L80:M80"/>
    <mergeCell ref="N80:P80"/>
    <mergeCell ref="A81:B81"/>
    <mergeCell ref="C81:P81"/>
    <mergeCell ref="A88:C88"/>
    <mergeCell ref="O88:P88"/>
    <mergeCell ref="A89:C89"/>
    <mergeCell ref="O89:P89"/>
    <mergeCell ref="O91:P91"/>
    <mergeCell ref="A92:A93"/>
    <mergeCell ref="B92:B93"/>
    <mergeCell ref="O92:P92"/>
    <mergeCell ref="O93:P93"/>
    <mergeCell ref="A99:P99"/>
    <mergeCell ref="B100:P100"/>
    <mergeCell ref="B101:P101"/>
    <mergeCell ref="B102:P102"/>
    <mergeCell ref="B103:P103"/>
    <mergeCell ref="B104:P104"/>
    <mergeCell ref="A94:A95"/>
    <mergeCell ref="B94:B95"/>
    <mergeCell ref="O94:P94"/>
    <mergeCell ref="A96:A97"/>
    <mergeCell ref="B96:B97"/>
    <mergeCell ref="O96:P96"/>
    <mergeCell ref="O97:P97"/>
    <mergeCell ref="P114:P115"/>
    <mergeCell ref="F116:I116"/>
    <mergeCell ref="M116:O116"/>
    <mergeCell ref="F117:I117"/>
    <mergeCell ref="M117:O117"/>
    <mergeCell ref="B105:P105"/>
    <mergeCell ref="B106:P106"/>
    <mergeCell ref="B107:P107"/>
    <mergeCell ref="B108:P108"/>
    <mergeCell ref="B109:P109"/>
    <mergeCell ref="B112:P112"/>
    <mergeCell ref="M118:O118"/>
    <mergeCell ref="F119:I119"/>
    <mergeCell ref="M119:O119"/>
    <mergeCell ref="F120:I120"/>
    <mergeCell ref="M120:O120"/>
    <mergeCell ref="F121:I121"/>
    <mergeCell ref="M121:O121"/>
    <mergeCell ref="A114:D123"/>
    <mergeCell ref="F114:I115"/>
    <mergeCell ref="J114:J115"/>
    <mergeCell ref="K114:L123"/>
    <mergeCell ref="M114:O115"/>
    <mergeCell ref="G126:H126"/>
    <mergeCell ref="I126:J126"/>
    <mergeCell ref="L126:M126"/>
    <mergeCell ref="N126:P126"/>
    <mergeCell ref="A127:B127"/>
    <mergeCell ref="C127:P127"/>
    <mergeCell ref="F122:I122"/>
    <mergeCell ref="M122:O122"/>
    <mergeCell ref="F123:I123"/>
    <mergeCell ref="M123:O123"/>
    <mergeCell ref="G125:H125"/>
    <mergeCell ref="I125:J125"/>
    <mergeCell ref="L125:M125"/>
    <mergeCell ref="N125:P125"/>
    <mergeCell ref="A128:G128"/>
    <mergeCell ref="H128:P128"/>
    <mergeCell ref="A129:G130"/>
    <mergeCell ref="H129:P130"/>
    <mergeCell ref="D132:P132"/>
    <mergeCell ref="A138:A139"/>
    <mergeCell ref="B138:B139"/>
    <mergeCell ref="O138:P138"/>
    <mergeCell ref="O139:P139"/>
    <mergeCell ref="A144:A145"/>
    <mergeCell ref="B144:B145"/>
    <mergeCell ref="O144:P144"/>
    <mergeCell ref="O145:P145"/>
    <mergeCell ref="A146:A147"/>
    <mergeCell ref="B146:B147"/>
    <mergeCell ref="O146:P146"/>
    <mergeCell ref="O147:P147"/>
    <mergeCell ref="A140:A141"/>
    <mergeCell ref="B140:B141"/>
    <mergeCell ref="O140:P140"/>
    <mergeCell ref="O141:P141"/>
    <mergeCell ref="A142:A143"/>
    <mergeCell ref="B142:B143"/>
    <mergeCell ref="O142:P142"/>
    <mergeCell ref="O143:P143"/>
    <mergeCell ref="B153:P153"/>
    <mergeCell ref="B154:P154"/>
    <mergeCell ref="B155:P155"/>
    <mergeCell ref="B156:P156"/>
    <mergeCell ref="B157:P157"/>
    <mergeCell ref="B158:P158"/>
    <mergeCell ref="A148:A149"/>
    <mergeCell ref="B148:B149"/>
    <mergeCell ref="O148:P148"/>
    <mergeCell ref="O149:P149"/>
    <mergeCell ref="A151:P151"/>
    <mergeCell ref="B152:P152"/>
    <mergeCell ref="F167:I167"/>
    <mergeCell ref="M167:O167"/>
    <mergeCell ref="F168:I168"/>
    <mergeCell ref="M168:O168"/>
    <mergeCell ref="F169:I169"/>
    <mergeCell ref="M169:O169"/>
    <mergeCell ref="B159:P159"/>
    <mergeCell ref="B160:P160"/>
    <mergeCell ref="B161:P161"/>
    <mergeCell ref="B163:P163"/>
    <mergeCell ref="A165:D174"/>
    <mergeCell ref="F165:I166"/>
    <mergeCell ref="J165:J166"/>
    <mergeCell ref="K165:L174"/>
    <mergeCell ref="M165:O166"/>
    <mergeCell ref="P165:P166"/>
    <mergeCell ref="F173:I173"/>
    <mergeCell ref="M173:O173"/>
    <mergeCell ref="F174:I174"/>
    <mergeCell ref="M174:O174"/>
    <mergeCell ref="G176:H176"/>
    <mergeCell ref="I176:J176"/>
    <mergeCell ref="L176:M176"/>
    <mergeCell ref="N176:P176"/>
    <mergeCell ref="F170:I170"/>
    <mergeCell ref="M170:O170"/>
    <mergeCell ref="F171:I171"/>
    <mergeCell ref="M171:O171"/>
    <mergeCell ref="F172:I172"/>
    <mergeCell ref="M172:O172"/>
    <mergeCell ref="A179:G179"/>
    <mergeCell ref="H179:P179"/>
    <mergeCell ref="A180:G181"/>
    <mergeCell ref="H180:P181"/>
    <mergeCell ref="E183:P183"/>
    <mergeCell ref="A189:A190"/>
    <mergeCell ref="B189:B190"/>
    <mergeCell ref="G177:H177"/>
    <mergeCell ref="I177:J177"/>
    <mergeCell ref="L177:M177"/>
    <mergeCell ref="N177:P177"/>
    <mergeCell ref="A178:B178"/>
    <mergeCell ref="C178:P178"/>
    <mergeCell ref="B198:P198"/>
    <mergeCell ref="B199:P199"/>
    <mergeCell ref="B200:P200"/>
    <mergeCell ref="B201:P201"/>
    <mergeCell ref="B202:P202"/>
    <mergeCell ref="B203:P203"/>
    <mergeCell ref="A191:A192"/>
    <mergeCell ref="B191:B192"/>
    <mergeCell ref="A193:A194"/>
    <mergeCell ref="B193:B194"/>
    <mergeCell ref="A196:P196"/>
    <mergeCell ref="B197:P197"/>
    <mergeCell ref="B204:P204"/>
    <mergeCell ref="B205:P205"/>
    <mergeCell ref="B206:P206"/>
    <mergeCell ref="B208:P208"/>
    <mergeCell ref="A210:D219"/>
    <mergeCell ref="F210:I211"/>
    <mergeCell ref="J210:J211"/>
    <mergeCell ref="K210:L219"/>
    <mergeCell ref="M210:O211"/>
    <mergeCell ref="P210:P211"/>
    <mergeCell ref="F215:I215"/>
    <mergeCell ref="M215:O215"/>
    <mergeCell ref="F216:I216"/>
    <mergeCell ref="M216:O216"/>
    <mergeCell ref="F217:I217"/>
    <mergeCell ref="M217:O217"/>
    <mergeCell ref="F212:I212"/>
    <mergeCell ref="M212:O212"/>
    <mergeCell ref="F213:I213"/>
    <mergeCell ref="M213:O213"/>
    <mergeCell ref="F214:I214"/>
    <mergeCell ref="M214:O214"/>
    <mergeCell ref="G222:H222"/>
    <mergeCell ref="I222:J222"/>
    <mergeCell ref="L222:M222"/>
    <mergeCell ref="N222:P222"/>
    <mergeCell ref="A223:B223"/>
    <mergeCell ref="C223:P223"/>
    <mergeCell ref="F218:I218"/>
    <mergeCell ref="M218:O218"/>
    <mergeCell ref="F219:I219"/>
    <mergeCell ref="M219:O219"/>
    <mergeCell ref="G221:H221"/>
    <mergeCell ref="I221:J221"/>
    <mergeCell ref="L221:M221"/>
    <mergeCell ref="N221:P221"/>
    <mergeCell ref="A236:A237"/>
    <mergeCell ref="B236:B237"/>
    <mergeCell ref="O236:P236"/>
    <mergeCell ref="O237:P237"/>
    <mergeCell ref="A238:A239"/>
    <mergeCell ref="B238:B239"/>
    <mergeCell ref="O238:P238"/>
    <mergeCell ref="O239:P239"/>
    <mergeCell ref="A224:G224"/>
    <mergeCell ref="H224:P224"/>
    <mergeCell ref="A225:G226"/>
    <mergeCell ref="H225:P226"/>
    <mergeCell ref="D228:P228"/>
    <mergeCell ref="A234:A235"/>
    <mergeCell ref="B234:B235"/>
    <mergeCell ref="O234:P234"/>
    <mergeCell ref="O235:P235"/>
    <mergeCell ref="B245:P245"/>
    <mergeCell ref="B246:P246"/>
    <mergeCell ref="B247:P247"/>
    <mergeCell ref="B248:P248"/>
    <mergeCell ref="B249:P249"/>
    <mergeCell ref="B250:P250"/>
    <mergeCell ref="A240:A241"/>
    <mergeCell ref="B240:B241"/>
    <mergeCell ref="O240:P240"/>
    <mergeCell ref="O241:P241"/>
    <mergeCell ref="A243:P243"/>
    <mergeCell ref="B244:P244"/>
    <mergeCell ref="F260:I260"/>
    <mergeCell ref="M260:O260"/>
    <mergeCell ref="F261:I261"/>
    <mergeCell ref="M261:O261"/>
    <mergeCell ref="F262:I262"/>
    <mergeCell ref="M262:O262"/>
    <mergeCell ref="B251:P251"/>
    <mergeCell ref="B252:P252"/>
    <mergeCell ref="B253:P253"/>
    <mergeCell ref="B256:P256"/>
    <mergeCell ref="A258:D267"/>
    <mergeCell ref="F258:I259"/>
    <mergeCell ref="J258:J259"/>
    <mergeCell ref="K258:L267"/>
    <mergeCell ref="M258:O259"/>
    <mergeCell ref="P258:P259"/>
    <mergeCell ref="F266:I266"/>
    <mergeCell ref="M266:O266"/>
    <mergeCell ref="F267:I267"/>
    <mergeCell ref="M267:O267"/>
    <mergeCell ref="G269:H269"/>
    <mergeCell ref="I269:J269"/>
    <mergeCell ref="L269:M269"/>
    <mergeCell ref="N269:P269"/>
    <mergeCell ref="F263:I263"/>
    <mergeCell ref="M263:O263"/>
    <mergeCell ref="F264:I264"/>
    <mergeCell ref="M264:O264"/>
    <mergeCell ref="F265:I265"/>
    <mergeCell ref="M265:O265"/>
    <mergeCell ref="A272:G272"/>
    <mergeCell ref="H272:P272"/>
    <mergeCell ref="A273:G274"/>
    <mergeCell ref="H273:P274"/>
    <mergeCell ref="E276:P276"/>
    <mergeCell ref="A282:P282"/>
    <mergeCell ref="G270:H270"/>
    <mergeCell ref="I270:J270"/>
    <mergeCell ref="L270:M270"/>
    <mergeCell ref="N270:P270"/>
    <mergeCell ref="A271:B271"/>
    <mergeCell ref="C271:P271"/>
    <mergeCell ref="B289:P289"/>
    <mergeCell ref="B290:P290"/>
    <mergeCell ref="B291:P291"/>
    <mergeCell ref="B292:P292"/>
    <mergeCell ref="B283:P283"/>
    <mergeCell ref="B284:P284"/>
    <mergeCell ref="B285:P285"/>
    <mergeCell ref="B286:P286"/>
    <mergeCell ref="B287:P287"/>
    <mergeCell ref="B288:P288"/>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453"/>
  <sheetViews>
    <sheetView topLeftCell="A2" zoomScale="70" zoomScaleNormal="70" workbookViewId="0">
      <selection activeCell="A34" sqref="A34"/>
    </sheetView>
  </sheetViews>
  <sheetFormatPr baseColWidth="10" defaultColWidth="11.42578125" defaultRowHeight="15.75" x14ac:dyDescent="0.25"/>
  <cols>
    <col min="1" max="1" width="48.7109375" style="519" customWidth="1"/>
    <col min="2" max="2" width="11.42578125" style="519" customWidth="1"/>
    <col min="3" max="3" width="22.28515625" style="519" customWidth="1"/>
    <col min="4" max="4" width="12.7109375" style="519" customWidth="1"/>
    <col min="5" max="5" width="16.140625" style="519" customWidth="1"/>
    <col min="6" max="6" width="15.28515625" style="519" customWidth="1"/>
    <col min="7" max="7" width="15.42578125" style="519" customWidth="1"/>
    <col min="8" max="8" width="16.140625" style="519" customWidth="1"/>
    <col min="9" max="9" width="15.85546875" style="519" customWidth="1"/>
    <col min="10" max="10" width="14.7109375" style="519" customWidth="1"/>
    <col min="11" max="11" width="15.28515625" style="519" customWidth="1"/>
    <col min="12" max="12" width="14.5703125" style="519" customWidth="1"/>
    <col min="13" max="13" width="14.7109375" style="519" customWidth="1"/>
    <col min="14" max="14" width="17.28515625" style="519" customWidth="1"/>
    <col min="15" max="15" width="12.7109375" style="519" customWidth="1"/>
    <col min="16" max="16" width="10.85546875" style="519" customWidth="1"/>
    <col min="17" max="16384" width="11.42578125" style="519"/>
  </cols>
  <sheetData>
    <row r="1" spans="1:16" x14ac:dyDescent="0.25">
      <c r="A1" s="443"/>
      <c r="B1" s="444"/>
      <c r="C1" s="443"/>
      <c r="D1" s="443"/>
      <c r="E1" s="443"/>
      <c r="F1" s="443"/>
      <c r="G1" s="443"/>
      <c r="H1" s="443"/>
      <c r="I1" s="443"/>
      <c r="J1" s="444"/>
      <c r="K1" s="443"/>
      <c r="L1" s="443"/>
      <c r="M1" s="443"/>
      <c r="N1" s="444"/>
      <c r="O1" s="444"/>
      <c r="P1" s="443"/>
    </row>
    <row r="2" spans="1:16" x14ac:dyDescent="0.25">
      <c r="A2" s="443"/>
      <c r="B2" s="444"/>
      <c r="C2" s="1359" t="s">
        <v>0</v>
      </c>
      <c r="D2" s="1359"/>
      <c r="E2" s="1359"/>
      <c r="F2" s="1359"/>
      <c r="G2" s="1359"/>
      <c r="H2" s="1359"/>
      <c r="I2" s="1359"/>
      <c r="J2" s="1359"/>
      <c r="K2" s="1359"/>
      <c r="L2" s="1359"/>
      <c r="M2" s="1359"/>
      <c r="N2" s="1359"/>
      <c r="O2" s="444"/>
      <c r="P2" s="443"/>
    </row>
    <row r="3" spans="1:16" x14ac:dyDescent="0.25">
      <c r="A3" s="443"/>
      <c r="B3" s="444"/>
      <c r="C3" s="1359" t="s">
        <v>1</v>
      </c>
      <c r="D3" s="1359"/>
      <c r="E3" s="1359"/>
      <c r="F3" s="1359"/>
      <c r="G3" s="1359"/>
      <c r="H3" s="1359"/>
      <c r="I3" s="1359"/>
      <c r="J3" s="1359"/>
      <c r="K3" s="1359"/>
      <c r="L3" s="1359"/>
      <c r="M3" s="1359"/>
      <c r="N3" s="1359"/>
      <c r="O3" s="444"/>
      <c r="P3" s="443"/>
    </row>
    <row r="4" spans="1:16" x14ac:dyDescent="0.25">
      <c r="A4" s="443"/>
      <c r="B4" s="444"/>
      <c r="C4" s="1360" t="s">
        <v>2</v>
      </c>
      <c r="D4" s="1360"/>
      <c r="E4" s="1360"/>
      <c r="F4" s="1360"/>
      <c r="G4" s="1360"/>
      <c r="H4" s="1360"/>
      <c r="I4" s="1360"/>
      <c r="J4" s="1360"/>
      <c r="K4" s="1360"/>
      <c r="L4" s="1360"/>
      <c r="M4" s="1360"/>
      <c r="N4" s="1360"/>
      <c r="O4" s="1359"/>
      <c r="P4" s="1359"/>
    </row>
    <row r="5" spans="1:16" x14ac:dyDescent="0.25">
      <c r="A5" s="443"/>
      <c r="B5" s="444"/>
      <c r="C5" s="1361" t="s">
        <v>3</v>
      </c>
      <c r="D5" s="1359"/>
      <c r="E5" s="1359"/>
      <c r="F5" s="1359"/>
      <c r="G5" s="1359"/>
      <c r="H5" s="1359"/>
      <c r="I5" s="1359"/>
      <c r="J5" s="1359"/>
      <c r="K5" s="1359"/>
      <c r="L5" s="1359"/>
      <c r="M5" s="1359"/>
      <c r="N5" s="1359"/>
      <c r="O5" s="444"/>
      <c r="P5" s="443"/>
    </row>
    <row r="6" spans="1:16" ht="15.75" customHeight="1" x14ac:dyDescent="0.25">
      <c r="A6" s="443"/>
      <c r="B6" s="444"/>
      <c r="C6" s="1362" t="s">
        <v>4</v>
      </c>
      <c r="D6" s="1362"/>
      <c r="E6" s="1362"/>
      <c r="F6" s="1362"/>
      <c r="G6" s="1362"/>
      <c r="H6" s="1362"/>
      <c r="I6" s="1362"/>
      <c r="J6" s="1362"/>
      <c r="K6" s="1362"/>
      <c r="L6" s="1362"/>
      <c r="M6" s="1362"/>
      <c r="N6" s="1362"/>
      <c r="O6" s="444"/>
      <c r="P6" s="443"/>
    </row>
    <row r="7" spans="1:16" x14ac:dyDescent="0.25">
      <c r="A7" s="443"/>
      <c r="B7" s="444"/>
      <c r="C7" s="443"/>
      <c r="D7" s="443"/>
      <c r="E7" s="443"/>
      <c r="F7" s="443"/>
      <c r="G7" s="443"/>
      <c r="H7" s="443"/>
      <c r="I7" s="443"/>
      <c r="J7" s="444"/>
      <c r="K7" s="443"/>
      <c r="L7" s="443"/>
      <c r="M7" s="443"/>
      <c r="N7" s="444"/>
      <c r="O7" s="444"/>
      <c r="P7" s="443"/>
    </row>
    <row r="8" spans="1:16" ht="15.75" customHeight="1" x14ac:dyDescent="0.25">
      <c r="A8" s="445" t="s">
        <v>5</v>
      </c>
      <c r="B8" s="1356" t="s">
        <v>1636</v>
      </c>
      <c r="C8" s="1357"/>
      <c r="D8" s="1357"/>
      <c r="E8" s="1357"/>
      <c r="F8" s="1357"/>
      <c r="G8" s="1357"/>
      <c r="H8" s="1357"/>
      <c r="I8" s="1357"/>
      <c r="J8" s="1357"/>
      <c r="K8" s="1357"/>
      <c r="L8" s="1357"/>
      <c r="M8" s="1357"/>
      <c r="N8" s="1357"/>
      <c r="O8" s="1357"/>
      <c r="P8" s="1358"/>
    </row>
    <row r="9" spans="1:16" ht="15.75" customHeight="1" x14ac:dyDescent="0.25">
      <c r="A9" s="446" t="s">
        <v>7</v>
      </c>
      <c r="B9" s="1356" t="s">
        <v>1637</v>
      </c>
      <c r="C9" s="1357"/>
      <c r="D9" s="1357"/>
      <c r="E9" s="1357"/>
      <c r="F9" s="1357"/>
      <c r="G9" s="1357"/>
      <c r="H9" s="1357"/>
      <c r="I9" s="1357"/>
      <c r="J9" s="1357"/>
      <c r="K9" s="1357"/>
      <c r="L9" s="1357"/>
      <c r="M9" s="1357"/>
      <c r="N9" s="1357"/>
      <c r="O9" s="1357"/>
      <c r="P9" s="1358"/>
    </row>
    <row r="10" spans="1:16" x14ac:dyDescent="0.25">
      <c r="A10" s="447"/>
      <c r="B10" s="448"/>
      <c r="C10" s="449"/>
      <c r="D10" s="449"/>
      <c r="E10" s="449"/>
      <c r="F10" s="449"/>
      <c r="G10" s="449"/>
      <c r="H10" s="449"/>
      <c r="I10" s="449"/>
      <c r="J10" s="449"/>
      <c r="K10" s="449"/>
      <c r="L10" s="449"/>
      <c r="M10" s="450"/>
      <c r="N10" s="450"/>
      <c r="O10" s="450"/>
      <c r="P10" s="447"/>
    </row>
    <row r="11" spans="1:16" ht="30" customHeight="1" x14ac:dyDescent="0.25">
      <c r="A11" s="451" t="s">
        <v>9</v>
      </c>
      <c r="B11" s="1526" t="s">
        <v>1638</v>
      </c>
      <c r="C11" s="1285"/>
      <c r="D11" s="1285"/>
      <c r="E11" s="1285"/>
      <c r="F11" s="1285"/>
      <c r="G11" s="1285"/>
      <c r="H11" s="1285"/>
      <c r="I11" s="1285"/>
      <c r="J11" s="1285"/>
      <c r="K11" s="1286"/>
      <c r="L11" s="1287" t="s">
        <v>11</v>
      </c>
      <c r="M11" s="1287"/>
      <c r="N11" s="1287"/>
      <c r="O11" s="1287"/>
      <c r="P11" s="452">
        <v>0.2</v>
      </c>
    </row>
    <row r="12" spans="1:16" ht="11.25" customHeight="1" x14ac:dyDescent="0.25"/>
    <row r="13" spans="1:16" ht="32.25" customHeight="1" x14ac:dyDescent="0.25">
      <c r="A13" s="453" t="s">
        <v>12</v>
      </c>
      <c r="B13" s="1525" t="s">
        <v>1639</v>
      </c>
      <c r="C13" s="1527"/>
      <c r="D13" s="1527"/>
      <c r="E13" s="1527"/>
      <c r="F13" s="1527"/>
      <c r="G13" s="1527"/>
      <c r="H13" s="1527"/>
      <c r="I13" s="1527"/>
      <c r="J13" s="1527"/>
      <c r="K13" s="1527"/>
      <c r="L13" s="1277" t="s">
        <v>14</v>
      </c>
      <c r="M13" s="1277"/>
      <c r="N13" s="1277"/>
      <c r="O13" s="1277"/>
      <c r="P13" s="454">
        <v>0.5</v>
      </c>
    </row>
    <row r="14" spans="1:16" ht="14.25" customHeight="1" x14ac:dyDescent="0.25"/>
    <row r="15" spans="1:16" x14ac:dyDescent="0.25">
      <c r="A15" s="455" t="s">
        <v>15</v>
      </c>
      <c r="B15" s="1278" t="s">
        <v>1640</v>
      </c>
      <c r="C15" s="1279"/>
      <c r="D15" s="1279"/>
      <c r="E15" s="1279"/>
      <c r="F15" s="1280"/>
      <c r="G15" s="456" t="s">
        <v>17</v>
      </c>
      <c r="H15" s="1524">
        <v>521724817</v>
      </c>
      <c r="I15" s="1279"/>
      <c r="J15" s="1279"/>
      <c r="K15" s="1279"/>
      <c r="L15" s="1279"/>
      <c r="M15" s="1279"/>
      <c r="N15" s="1279"/>
      <c r="O15" s="1279"/>
      <c r="P15" s="1280"/>
    </row>
    <row r="16" spans="1:16" x14ac:dyDescent="0.25">
      <c r="A16" s="455" t="s">
        <v>15</v>
      </c>
      <c r="B16" s="1278"/>
      <c r="C16" s="1279"/>
      <c r="D16" s="1279"/>
      <c r="E16" s="1279"/>
      <c r="F16" s="1280"/>
      <c r="G16" s="456" t="s">
        <v>17</v>
      </c>
      <c r="H16" s="1278"/>
      <c r="I16" s="1279"/>
      <c r="J16" s="1279"/>
      <c r="K16" s="1279"/>
      <c r="L16" s="1279"/>
      <c r="M16" s="1279"/>
      <c r="N16" s="1279"/>
      <c r="O16" s="1279"/>
      <c r="P16" s="1280"/>
    </row>
    <row r="17" spans="1:16" x14ac:dyDescent="0.25">
      <c r="A17" s="457"/>
      <c r="B17" s="458"/>
      <c r="C17" s="458"/>
      <c r="D17" s="459"/>
      <c r="E17" s="459"/>
      <c r="F17" s="459"/>
      <c r="G17" s="459"/>
      <c r="H17" s="459"/>
      <c r="I17" s="459"/>
      <c r="J17" s="459"/>
      <c r="K17" s="459"/>
      <c r="L17" s="460"/>
      <c r="M17" s="460"/>
      <c r="N17" s="460"/>
      <c r="O17" s="460"/>
      <c r="P17" s="461"/>
    </row>
    <row r="18" spans="1:16" ht="25.5" customHeight="1" x14ac:dyDescent="0.25">
      <c r="A18" s="453" t="s">
        <v>20</v>
      </c>
      <c r="B18" s="1525" t="s">
        <v>1641</v>
      </c>
      <c r="C18" s="1525"/>
      <c r="D18" s="1525"/>
      <c r="E18" s="1525"/>
      <c r="F18" s="1525"/>
      <c r="G18" s="1525"/>
      <c r="H18" s="1525"/>
      <c r="I18" s="1525"/>
      <c r="J18" s="1525"/>
      <c r="K18" s="1525"/>
      <c r="L18" s="1525"/>
      <c r="M18" s="1525"/>
      <c r="N18" s="1525"/>
      <c r="O18" s="1525"/>
      <c r="P18" s="1525"/>
    </row>
    <row r="19" spans="1:16" ht="8.25" customHeight="1" x14ac:dyDescent="0.25"/>
    <row r="20" spans="1:16" ht="23.25" customHeight="1" x14ac:dyDescent="0.25">
      <c r="A20" s="462" t="s">
        <v>22</v>
      </c>
      <c r="B20" s="520"/>
      <c r="C20" s="520"/>
      <c r="D20" s="520"/>
      <c r="E20" s="520"/>
      <c r="F20" s="520"/>
      <c r="G20" s="520"/>
      <c r="H20" s="520"/>
      <c r="I20" s="520"/>
      <c r="J20" s="520"/>
      <c r="K20" s="520"/>
      <c r="L20" s="520"/>
      <c r="M20" s="520"/>
      <c r="N20" s="520"/>
      <c r="O20" s="520"/>
    </row>
    <row r="21" spans="1:16" ht="6" customHeight="1" x14ac:dyDescent="0.25">
      <c r="A21" s="462"/>
      <c r="B21" s="520"/>
      <c r="C21" s="520"/>
      <c r="D21" s="520"/>
      <c r="E21" s="520"/>
      <c r="F21" s="520"/>
      <c r="G21" s="520"/>
      <c r="H21" s="520"/>
      <c r="I21" s="520"/>
      <c r="J21" s="520"/>
      <c r="K21" s="520"/>
      <c r="L21" s="520"/>
      <c r="M21" s="520"/>
      <c r="N21" s="520"/>
      <c r="O21" s="520"/>
    </row>
    <row r="22" spans="1:16" ht="15" customHeight="1" x14ac:dyDescent="0.25">
      <c r="A22" s="1262" t="s">
        <v>23</v>
      </c>
      <c r="B22" s="1263"/>
      <c r="C22" s="1263"/>
      <c r="D22" s="1263"/>
      <c r="E22" s="1264"/>
      <c r="F22" s="1271" t="s">
        <v>24</v>
      </c>
      <c r="G22" s="1271"/>
      <c r="H22" s="1271"/>
      <c r="I22" s="1271"/>
      <c r="J22" s="1271" t="s">
        <v>25</v>
      </c>
      <c r="K22" s="1272" t="s">
        <v>26</v>
      </c>
      <c r="L22" s="1264"/>
      <c r="M22" s="1271" t="s">
        <v>27</v>
      </c>
      <c r="N22" s="1271"/>
      <c r="O22" s="1271"/>
      <c r="P22" s="1275" t="s">
        <v>25</v>
      </c>
    </row>
    <row r="23" spans="1:16" ht="15" customHeight="1" x14ac:dyDescent="0.25">
      <c r="A23" s="1265"/>
      <c r="B23" s="1266"/>
      <c r="C23" s="1266"/>
      <c r="D23" s="1266"/>
      <c r="E23" s="1267"/>
      <c r="F23" s="1271"/>
      <c r="G23" s="1271"/>
      <c r="H23" s="1271"/>
      <c r="I23" s="1271"/>
      <c r="J23" s="1271"/>
      <c r="K23" s="1273"/>
      <c r="L23" s="1267"/>
      <c r="M23" s="1271"/>
      <c r="N23" s="1271"/>
      <c r="O23" s="1271"/>
      <c r="P23" s="1275"/>
    </row>
    <row r="24" spans="1:16" ht="15" customHeight="1" x14ac:dyDescent="0.25">
      <c r="A24" s="1265"/>
      <c r="B24" s="1266"/>
      <c r="C24" s="1266"/>
      <c r="D24" s="1266"/>
      <c r="E24" s="1267"/>
      <c r="F24" s="1195" t="s">
        <v>1642</v>
      </c>
      <c r="G24" s="1196"/>
      <c r="H24" s="1196"/>
      <c r="I24" s="1523"/>
      <c r="J24" s="521">
        <v>0.14000000000000001</v>
      </c>
      <c r="K24" s="1273"/>
      <c r="L24" s="1267"/>
      <c r="M24" s="1195" t="s">
        <v>1643</v>
      </c>
      <c r="N24" s="1196"/>
      <c r="O24" s="1523"/>
      <c r="P24" s="522"/>
    </row>
    <row r="25" spans="1:16" ht="15" customHeight="1" x14ac:dyDescent="0.25">
      <c r="A25" s="1265"/>
      <c r="B25" s="1266"/>
      <c r="C25" s="1266"/>
      <c r="D25" s="1266"/>
      <c r="E25" s="1267"/>
      <c r="F25" s="1195" t="s">
        <v>1644</v>
      </c>
      <c r="G25" s="1196"/>
      <c r="H25" s="1196"/>
      <c r="I25" s="1523"/>
      <c r="J25" s="521">
        <v>0.05</v>
      </c>
      <c r="K25" s="1273"/>
      <c r="L25" s="1267"/>
      <c r="M25" s="1195" t="s">
        <v>1645</v>
      </c>
      <c r="N25" s="1196"/>
      <c r="O25" s="1523"/>
      <c r="P25" s="523">
        <v>0.02</v>
      </c>
    </row>
    <row r="26" spans="1:16" ht="15" customHeight="1" x14ac:dyDescent="0.25">
      <c r="A26" s="1265"/>
      <c r="B26" s="1266"/>
      <c r="C26" s="1266"/>
      <c r="D26" s="1266"/>
      <c r="E26" s="1267"/>
      <c r="F26" s="1195" t="s">
        <v>1646</v>
      </c>
      <c r="G26" s="1196"/>
      <c r="H26" s="1196"/>
      <c r="I26" s="1523"/>
      <c r="J26" s="521">
        <v>0.14000000000000001</v>
      </c>
      <c r="K26" s="1273"/>
      <c r="L26" s="1267"/>
      <c r="M26" s="1195" t="s">
        <v>1647</v>
      </c>
      <c r="N26" s="1196"/>
      <c r="O26" s="1523"/>
      <c r="P26" s="522"/>
    </row>
    <row r="27" spans="1:16" ht="15" customHeight="1" x14ac:dyDescent="0.25">
      <c r="A27" s="1265"/>
      <c r="B27" s="1266"/>
      <c r="C27" s="1266"/>
      <c r="D27" s="1266"/>
      <c r="E27" s="1267"/>
      <c r="F27" s="1195" t="s">
        <v>1648</v>
      </c>
      <c r="G27" s="1196"/>
      <c r="H27" s="1196"/>
      <c r="I27" s="1523"/>
      <c r="J27" s="521">
        <v>0.05</v>
      </c>
      <c r="K27" s="1273"/>
      <c r="L27" s="1267"/>
      <c r="M27" s="1195" t="s">
        <v>1649</v>
      </c>
      <c r="N27" s="1196"/>
      <c r="O27" s="1523"/>
      <c r="P27" s="522"/>
    </row>
    <row r="28" spans="1:16" ht="15" customHeight="1" x14ac:dyDescent="0.25">
      <c r="A28" s="1265"/>
      <c r="B28" s="1266"/>
      <c r="C28" s="1266"/>
      <c r="D28" s="1266"/>
      <c r="E28" s="1267"/>
      <c r="F28" s="1195" t="s">
        <v>1650</v>
      </c>
      <c r="G28" s="1196"/>
      <c r="H28" s="1196"/>
      <c r="I28" s="1523"/>
      <c r="J28" s="521">
        <v>0.05</v>
      </c>
      <c r="K28" s="1273"/>
      <c r="L28" s="1267"/>
      <c r="M28" s="1195" t="s">
        <v>1651</v>
      </c>
      <c r="N28" s="1196"/>
      <c r="O28" s="1523"/>
      <c r="P28" s="523">
        <v>0.05</v>
      </c>
    </row>
    <row r="29" spans="1:16" ht="15" customHeight="1" x14ac:dyDescent="0.25">
      <c r="A29" s="1265"/>
      <c r="B29" s="1266"/>
      <c r="C29" s="1266"/>
      <c r="D29" s="1266"/>
      <c r="E29" s="1267"/>
      <c r="F29" s="1195" t="s">
        <v>1652</v>
      </c>
      <c r="G29" s="1196"/>
      <c r="H29" s="1196"/>
      <c r="I29" s="1523"/>
      <c r="J29" s="521">
        <v>0.14000000000000001</v>
      </c>
      <c r="K29" s="1273"/>
      <c r="L29" s="1267"/>
      <c r="M29" s="1343" t="s">
        <v>1653</v>
      </c>
      <c r="N29" s="1343"/>
      <c r="O29" s="1343"/>
      <c r="P29" s="522"/>
    </row>
    <row r="30" spans="1:16" ht="15" customHeight="1" x14ac:dyDescent="0.25">
      <c r="A30" s="1265"/>
      <c r="B30" s="1266"/>
      <c r="C30" s="1266"/>
      <c r="D30" s="1266"/>
      <c r="E30" s="1267"/>
      <c r="F30" s="1195" t="s">
        <v>1654</v>
      </c>
      <c r="G30" s="1196"/>
      <c r="H30" s="1196"/>
      <c r="I30" s="1523"/>
      <c r="J30" s="521">
        <v>0.14000000000000001</v>
      </c>
      <c r="K30" s="1273"/>
      <c r="L30" s="1267"/>
      <c r="M30" s="1343"/>
      <c r="N30" s="1343"/>
      <c r="O30" s="1343"/>
      <c r="P30" s="524"/>
    </row>
    <row r="31" spans="1:16" ht="15" customHeight="1" x14ac:dyDescent="0.25">
      <c r="A31" s="1268"/>
      <c r="B31" s="1269"/>
      <c r="C31" s="1269"/>
      <c r="D31" s="1269"/>
      <c r="E31" s="1270"/>
      <c r="F31" s="1343"/>
      <c r="G31" s="1343"/>
      <c r="H31" s="1343"/>
      <c r="I31" s="1343"/>
      <c r="J31" s="492"/>
      <c r="K31" s="1274"/>
      <c r="L31" s="1270"/>
      <c r="M31" s="1343"/>
      <c r="N31" s="1343"/>
      <c r="O31" s="1343"/>
      <c r="P31" s="524"/>
    </row>
    <row r="32" spans="1:16" x14ac:dyDescent="0.25">
      <c r="A32" s="465"/>
      <c r="B32" s="466"/>
      <c r="C32" s="460"/>
      <c r="D32" s="460"/>
      <c r="E32" s="460"/>
      <c r="F32" s="460"/>
      <c r="G32" s="460"/>
      <c r="H32" s="460"/>
      <c r="I32" s="460"/>
      <c r="J32" s="460"/>
      <c r="K32" s="460"/>
      <c r="L32" s="460"/>
      <c r="M32" s="460"/>
      <c r="N32" s="460"/>
      <c r="O32" s="460"/>
    </row>
    <row r="33" spans="1:16" s="525" customFormat="1" ht="31.5" customHeight="1" x14ac:dyDescent="0.25">
      <c r="A33" s="467" t="s">
        <v>32</v>
      </c>
      <c r="B33" s="468" t="s">
        <v>33</v>
      </c>
      <c r="C33" s="468" t="s">
        <v>34</v>
      </c>
      <c r="D33" s="468" t="s">
        <v>35</v>
      </c>
      <c r="E33" s="468" t="s">
        <v>36</v>
      </c>
      <c r="F33" s="468" t="s">
        <v>37</v>
      </c>
      <c r="G33" s="1244" t="s">
        <v>38</v>
      </c>
      <c r="H33" s="1244"/>
      <c r="I33" s="1217" t="s">
        <v>39</v>
      </c>
      <c r="J33" s="1228"/>
      <c r="K33" s="468" t="s">
        <v>40</v>
      </c>
      <c r="L33" s="1244" t="s">
        <v>41</v>
      </c>
      <c r="M33" s="1244"/>
      <c r="N33" s="1245" t="s">
        <v>42</v>
      </c>
      <c r="O33" s="1246"/>
      <c r="P33" s="1247"/>
    </row>
    <row r="34" spans="1:16" ht="100.5" customHeight="1" x14ac:dyDescent="0.25">
      <c r="A34" s="469" t="s">
        <v>893</v>
      </c>
      <c r="B34" s="470">
        <v>0.5</v>
      </c>
      <c r="C34" s="471" t="s">
        <v>1656</v>
      </c>
      <c r="D34" s="471" t="s">
        <v>104</v>
      </c>
      <c r="E34" s="471" t="s">
        <v>46</v>
      </c>
      <c r="F34" s="471" t="s">
        <v>423</v>
      </c>
      <c r="G34" s="1355" t="s">
        <v>1657</v>
      </c>
      <c r="H34" s="1355"/>
      <c r="I34" s="1249" t="s">
        <v>1658</v>
      </c>
      <c r="J34" s="1250"/>
      <c r="K34" s="472">
        <v>2</v>
      </c>
      <c r="L34" s="1251" t="s">
        <v>450</v>
      </c>
      <c r="M34" s="1251"/>
      <c r="N34" s="1252" t="s">
        <v>1659</v>
      </c>
      <c r="O34" s="1252"/>
      <c r="P34" s="1253"/>
    </row>
    <row r="35" spans="1:16" ht="40.5" customHeight="1" x14ac:dyDescent="0.25">
      <c r="A35" s="1227" t="s">
        <v>51</v>
      </c>
      <c r="B35" s="1228"/>
      <c r="C35" s="1249" t="s">
        <v>1660</v>
      </c>
      <c r="D35" s="1518"/>
      <c r="E35" s="1518"/>
      <c r="F35" s="1518"/>
      <c r="G35" s="1518"/>
      <c r="H35" s="1518"/>
      <c r="I35" s="1518"/>
      <c r="J35" s="1518"/>
      <c r="K35" s="1518"/>
      <c r="L35" s="1518"/>
      <c r="M35" s="1518"/>
      <c r="N35" s="1518"/>
      <c r="O35" s="1518"/>
      <c r="P35" s="1519"/>
    </row>
    <row r="36" spans="1:16" x14ac:dyDescent="0.25">
      <c r="A36" s="1229" t="s">
        <v>53</v>
      </c>
      <c r="B36" s="1230"/>
      <c r="C36" s="1230"/>
      <c r="D36" s="1230"/>
      <c r="E36" s="1230"/>
      <c r="F36" s="1230"/>
      <c r="G36" s="1231"/>
      <c r="H36" s="1232" t="s">
        <v>54</v>
      </c>
      <c r="I36" s="1230"/>
      <c r="J36" s="1230"/>
      <c r="K36" s="1230"/>
      <c r="L36" s="1230"/>
      <c r="M36" s="1230"/>
      <c r="N36" s="1230"/>
      <c r="O36" s="1230"/>
      <c r="P36" s="1233"/>
    </row>
    <row r="37" spans="1:16" ht="15" customHeight="1" x14ac:dyDescent="0.25">
      <c r="A37" s="1234" t="s">
        <v>1661</v>
      </c>
      <c r="B37" s="1235"/>
      <c r="C37" s="1235"/>
      <c r="D37" s="1235"/>
      <c r="E37" s="1235"/>
      <c r="F37" s="1235"/>
      <c r="G37" s="1235"/>
      <c r="H37" s="1238" t="s">
        <v>1662</v>
      </c>
      <c r="I37" s="1239"/>
      <c r="J37" s="1239"/>
      <c r="K37" s="1239"/>
      <c r="L37" s="1239"/>
      <c r="M37" s="1239"/>
      <c r="N37" s="1239"/>
      <c r="O37" s="1239"/>
      <c r="P37" s="1240"/>
    </row>
    <row r="38" spans="1:16" ht="15" customHeight="1" x14ac:dyDescent="0.25">
      <c r="A38" s="1236"/>
      <c r="B38" s="1237"/>
      <c r="C38" s="1237"/>
      <c r="D38" s="1237"/>
      <c r="E38" s="1237"/>
      <c r="F38" s="1237"/>
      <c r="G38" s="1237"/>
      <c r="H38" s="1241"/>
      <c r="I38" s="1242"/>
      <c r="J38" s="1242"/>
      <c r="K38" s="1242"/>
      <c r="L38" s="1242"/>
      <c r="M38" s="1242"/>
      <c r="N38" s="1242"/>
      <c r="O38" s="1242"/>
      <c r="P38" s="1243"/>
    </row>
    <row r="39" spans="1:16" ht="21.75" customHeight="1" x14ac:dyDescent="0.25">
      <c r="A39" s="465"/>
      <c r="B39" s="466"/>
      <c r="C39" s="466"/>
      <c r="D39" s="466"/>
      <c r="E39" s="466"/>
      <c r="F39" s="466"/>
      <c r="G39" s="466"/>
      <c r="H39" s="466"/>
      <c r="I39" s="466"/>
      <c r="J39" s="466"/>
      <c r="K39" s="466"/>
      <c r="L39" s="466"/>
      <c r="M39" s="466"/>
      <c r="N39" s="466"/>
      <c r="O39" s="466"/>
      <c r="P39" s="473"/>
    </row>
    <row r="40" spans="1:16" ht="15.75" customHeight="1" x14ac:dyDescent="0.25">
      <c r="A40" s="474"/>
      <c r="B40" s="466"/>
      <c r="C40" s="461"/>
      <c r="D40" s="1217" t="s">
        <v>57</v>
      </c>
      <c r="E40" s="1218"/>
      <c r="F40" s="1218"/>
      <c r="G40" s="1218"/>
      <c r="H40" s="1218"/>
      <c r="I40" s="1218"/>
      <c r="J40" s="1218"/>
      <c r="K40" s="1218"/>
      <c r="L40" s="1218"/>
      <c r="M40" s="1218"/>
      <c r="N40" s="1218"/>
      <c r="O40" s="1218"/>
      <c r="P40" s="1219"/>
    </row>
    <row r="41" spans="1:16" x14ac:dyDescent="0.25">
      <c r="A41" s="465"/>
      <c r="B41" s="466"/>
      <c r="C41" s="466"/>
      <c r="D41" s="468" t="s">
        <v>58</v>
      </c>
      <c r="E41" s="468" t="s">
        <v>59</v>
      </c>
      <c r="F41" s="468" t="s">
        <v>60</v>
      </c>
      <c r="G41" s="468" t="s">
        <v>61</v>
      </c>
      <c r="H41" s="468" t="s">
        <v>62</v>
      </c>
      <c r="I41" s="468" t="s">
        <v>63</v>
      </c>
      <c r="J41" s="468" t="s">
        <v>64</v>
      </c>
      <c r="K41" s="468" t="s">
        <v>65</v>
      </c>
      <c r="L41" s="468" t="s">
        <v>66</v>
      </c>
      <c r="M41" s="468" t="s">
        <v>67</v>
      </c>
      <c r="N41" s="468" t="s">
        <v>68</v>
      </c>
      <c r="O41" s="1217" t="s">
        <v>69</v>
      </c>
      <c r="P41" s="1219"/>
    </row>
    <row r="42" spans="1:16" x14ac:dyDescent="0.25">
      <c r="A42" s="1220" t="s">
        <v>70</v>
      </c>
      <c r="B42" s="1221"/>
      <c r="C42" s="1222"/>
      <c r="D42" s="475">
        <v>1</v>
      </c>
      <c r="E42" s="475">
        <v>1</v>
      </c>
      <c r="F42" s="475"/>
      <c r="G42" s="475"/>
      <c r="H42" s="475"/>
      <c r="I42" s="475"/>
      <c r="J42" s="475"/>
      <c r="K42" s="475"/>
      <c r="L42" s="475"/>
      <c r="M42" s="475"/>
      <c r="N42" s="475"/>
      <c r="O42" s="1223"/>
      <c r="P42" s="1224"/>
    </row>
    <row r="43" spans="1:16" x14ac:dyDescent="0.25">
      <c r="A43" s="1220" t="s">
        <v>71</v>
      </c>
      <c r="B43" s="1221"/>
      <c r="C43" s="1222"/>
      <c r="D43" s="476"/>
      <c r="E43" s="476"/>
      <c r="F43" s="476"/>
      <c r="G43" s="476"/>
      <c r="H43" s="476"/>
      <c r="I43" s="476"/>
      <c r="J43" s="476"/>
      <c r="K43" s="476"/>
      <c r="L43" s="476"/>
      <c r="M43" s="476"/>
      <c r="N43" s="476"/>
      <c r="O43" s="1225"/>
      <c r="P43" s="1226"/>
    </row>
    <row r="44" spans="1:16" x14ac:dyDescent="0.25">
      <c r="A44" s="465"/>
      <c r="B44" s="466"/>
      <c r="C44" s="466"/>
      <c r="D44" s="466"/>
      <c r="E44" s="466"/>
      <c r="F44" s="466"/>
      <c r="G44" s="466"/>
      <c r="H44" s="466"/>
      <c r="I44" s="466"/>
      <c r="J44" s="466"/>
      <c r="K44" s="466"/>
      <c r="L44" s="466"/>
      <c r="M44" s="466"/>
      <c r="N44" s="466"/>
      <c r="O44" s="466"/>
      <c r="P44" s="473"/>
    </row>
    <row r="45" spans="1:16" x14ac:dyDescent="0.25">
      <c r="A45" s="477" t="s">
        <v>72</v>
      </c>
      <c r="B45" s="477" t="s">
        <v>33</v>
      </c>
      <c r="C45" s="478"/>
      <c r="D45" s="479" t="s">
        <v>58</v>
      </c>
      <c r="E45" s="479" t="s">
        <v>59</v>
      </c>
      <c r="F45" s="479" t="s">
        <v>60</v>
      </c>
      <c r="G45" s="479" t="s">
        <v>61</v>
      </c>
      <c r="H45" s="479" t="s">
        <v>62</v>
      </c>
      <c r="I45" s="479" t="s">
        <v>63</v>
      </c>
      <c r="J45" s="479" t="s">
        <v>64</v>
      </c>
      <c r="K45" s="479" t="s">
        <v>65</v>
      </c>
      <c r="L45" s="479" t="s">
        <v>66</v>
      </c>
      <c r="M45" s="479" t="s">
        <v>67</v>
      </c>
      <c r="N45" s="479" t="s">
        <v>68</v>
      </c>
      <c r="O45" s="1215" t="s">
        <v>69</v>
      </c>
      <c r="P45" s="1216"/>
    </row>
    <row r="46" spans="1:16" ht="14.1" customHeight="1" x14ac:dyDescent="0.25">
      <c r="A46" s="1469" t="s">
        <v>1663</v>
      </c>
      <c r="B46" s="1206">
        <v>0.25</v>
      </c>
      <c r="C46" s="480" t="s">
        <v>70</v>
      </c>
      <c r="D46" s="480"/>
      <c r="E46" s="480">
        <v>1</v>
      </c>
      <c r="F46" s="480"/>
      <c r="G46" s="480"/>
      <c r="H46" s="480"/>
      <c r="I46" s="480"/>
      <c r="J46" s="480"/>
      <c r="K46" s="480"/>
      <c r="L46" s="480"/>
      <c r="M46" s="480"/>
      <c r="N46" s="480"/>
      <c r="O46" s="1207"/>
      <c r="P46" s="1208"/>
    </row>
    <row r="47" spans="1:16" ht="14.1" customHeight="1" x14ac:dyDescent="0.25">
      <c r="A47" s="1470"/>
      <c r="B47" s="1206"/>
      <c r="C47" s="483" t="s">
        <v>71</v>
      </c>
      <c r="D47" s="483"/>
      <c r="E47" s="483"/>
      <c r="F47" s="500"/>
      <c r="G47" s="500"/>
      <c r="H47" s="500"/>
      <c r="I47" s="500"/>
      <c r="J47" s="500"/>
      <c r="K47" s="500"/>
      <c r="L47" s="500"/>
      <c r="M47" s="500"/>
      <c r="N47" s="483"/>
      <c r="O47" s="1209"/>
      <c r="P47" s="1210"/>
    </row>
    <row r="48" spans="1:16" ht="14.1" customHeight="1" x14ac:dyDescent="0.25">
      <c r="A48" s="1469" t="s">
        <v>1664</v>
      </c>
      <c r="B48" s="1206">
        <v>0.25</v>
      </c>
      <c r="C48" s="480" t="s">
        <v>70</v>
      </c>
      <c r="D48" s="480">
        <v>1</v>
      </c>
      <c r="E48" s="480"/>
      <c r="F48" s="480"/>
      <c r="G48" s="480"/>
      <c r="H48" s="480"/>
      <c r="I48" s="480"/>
      <c r="J48" s="480"/>
      <c r="K48" s="480"/>
      <c r="L48" s="480"/>
      <c r="M48" s="480"/>
      <c r="N48" s="480"/>
      <c r="O48" s="1207"/>
      <c r="P48" s="1208"/>
    </row>
    <row r="49" spans="1:16" ht="14.1" customHeight="1" x14ac:dyDescent="0.25">
      <c r="A49" s="1470"/>
      <c r="B49" s="1206"/>
      <c r="C49" s="483" t="s">
        <v>71</v>
      </c>
      <c r="D49" s="483"/>
      <c r="E49" s="483"/>
      <c r="F49" s="500"/>
      <c r="G49" s="500"/>
      <c r="H49" s="500"/>
      <c r="I49" s="500"/>
      <c r="J49" s="500"/>
      <c r="K49" s="500"/>
      <c r="L49" s="500"/>
      <c r="M49" s="500"/>
      <c r="N49" s="483"/>
      <c r="O49" s="1209"/>
      <c r="P49" s="1210"/>
    </row>
    <row r="50" spans="1:16" ht="14.1" customHeight="1" x14ac:dyDescent="0.25">
      <c r="A50" s="1469"/>
      <c r="B50" s="1206"/>
      <c r="C50" s="480" t="s">
        <v>70</v>
      </c>
      <c r="D50" s="480"/>
      <c r="E50" s="480"/>
      <c r="F50" s="480"/>
      <c r="G50" s="480"/>
      <c r="H50" s="480"/>
      <c r="I50" s="480"/>
      <c r="J50" s="480"/>
      <c r="K50" s="480"/>
      <c r="L50" s="480"/>
      <c r="M50" s="480"/>
      <c r="N50" s="480"/>
      <c r="O50" s="1207"/>
      <c r="P50" s="1208"/>
    </row>
    <row r="51" spans="1:16" ht="14.1" customHeight="1" x14ac:dyDescent="0.25">
      <c r="A51" s="1470"/>
      <c r="B51" s="1206"/>
      <c r="C51" s="483" t="s">
        <v>71</v>
      </c>
      <c r="D51" s="483"/>
      <c r="E51" s="483"/>
      <c r="F51" s="500"/>
      <c r="G51" s="500"/>
      <c r="H51" s="500"/>
      <c r="I51" s="500"/>
      <c r="J51" s="500"/>
      <c r="K51" s="500"/>
      <c r="L51" s="500"/>
      <c r="M51" s="500"/>
      <c r="N51" s="483"/>
      <c r="O51" s="1209"/>
      <c r="P51" s="1210"/>
    </row>
    <row r="52" spans="1:16" ht="14.1" customHeight="1" x14ac:dyDescent="0.25">
      <c r="A52" s="1469"/>
      <c r="B52" s="1206"/>
      <c r="C52" s="480" t="s">
        <v>70</v>
      </c>
      <c r="D52" s="480"/>
      <c r="E52" s="480"/>
      <c r="F52" s="480"/>
      <c r="G52" s="480"/>
      <c r="H52" s="480"/>
      <c r="I52" s="480"/>
      <c r="J52" s="480"/>
      <c r="K52" s="480"/>
      <c r="L52" s="480"/>
      <c r="M52" s="480"/>
      <c r="N52" s="480"/>
      <c r="O52" s="1207"/>
      <c r="P52" s="1208"/>
    </row>
    <row r="53" spans="1:16" ht="14.1" customHeight="1" x14ac:dyDescent="0.25">
      <c r="A53" s="1470"/>
      <c r="B53" s="1206"/>
      <c r="C53" s="483" t="s">
        <v>71</v>
      </c>
      <c r="D53" s="483"/>
      <c r="E53" s="483"/>
      <c r="F53" s="500"/>
      <c r="G53" s="500"/>
      <c r="H53" s="500"/>
      <c r="I53" s="500"/>
      <c r="J53" s="500"/>
      <c r="K53" s="500"/>
      <c r="L53" s="500"/>
      <c r="M53" s="500"/>
      <c r="N53" s="483"/>
      <c r="O53" s="1209"/>
      <c r="P53" s="1210"/>
    </row>
    <row r="54" spans="1:16" ht="14.1" customHeight="1" x14ac:dyDescent="0.25">
      <c r="A54" s="1469"/>
      <c r="B54" s="1206"/>
      <c r="C54" s="480" t="s">
        <v>70</v>
      </c>
      <c r="D54" s="480"/>
      <c r="E54" s="480"/>
      <c r="F54" s="480"/>
      <c r="G54" s="480"/>
      <c r="H54" s="480"/>
      <c r="I54" s="480"/>
      <c r="J54" s="480"/>
      <c r="K54" s="480"/>
      <c r="L54" s="480"/>
      <c r="M54" s="480"/>
      <c r="N54" s="480"/>
      <c r="O54" s="1207"/>
      <c r="P54" s="1208"/>
    </row>
    <row r="55" spans="1:16" ht="14.1" customHeight="1" x14ac:dyDescent="0.25">
      <c r="A55" s="1470"/>
      <c r="B55" s="1206"/>
      <c r="C55" s="483" t="s">
        <v>71</v>
      </c>
      <c r="D55" s="483"/>
      <c r="E55" s="483"/>
      <c r="F55" s="500"/>
      <c r="G55" s="500"/>
      <c r="H55" s="500"/>
      <c r="I55" s="500"/>
      <c r="J55" s="500"/>
      <c r="K55" s="500"/>
      <c r="L55" s="500"/>
      <c r="M55" s="500"/>
      <c r="N55" s="483"/>
      <c r="O55" s="1209"/>
      <c r="P55" s="1210"/>
    </row>
    <row r="56" spans="1:16" ht="14.1" customHeight="1" x14ac:dyDescent="0.25">
      <c r="A56" s="1469"/>
      <c r="B56" s="1206"/>
      <c r="C56" s="480" t="s">
        <v>70</v>
      </c>
      <c r="D56" s="480"/>
      <c r="E56" s="480"/>
      <c r="F56" s="480"/>
      <c r="G56" s="480"/>
      <c r="H56" s="480"/>
      <c r="I56" s="480"/>
      <c r="J56" s="480"/>
      <c r="K56" s="480"/>
      <c r="L56" s="480"/>
      <c r="M56" s="480"/>
      <c r="N56" s="480"/>
      <c r="O56" s="1207"/>
      <c r="P56" s="1208"/>
    </row>
    <row r="57" spans="1:16" ht="14.1" customHeight="1" x14ac:dyDescent="0.25">
      <c r="A57" s="1470"/>
      <c r="B57" s="1206"/>
      <c r="C57" s="483" t="s">
        <v>71</v>
      </c>
      <c r="D57" s="483"/>
      <c r="E57" s="483"/>
      <c r="F57" s="500"/>
      <c r="G57" s="500"/>
      <c r="H57" s="500"/>
      <c r="I57" s="500"/>
      <c r="J57" s="500"/>
      <c r="K57" s="500"/>
      <c r="L57" s="500"/>
      <c r="M57" s="500"/>
      <c r="N57" s="483"/>
      <c r="O57" s="1209"/>
      <c r="P57" s="1210"/>
    </row>
    <row r="58" spans="1:16" ht="14.1" customHeight="1" x14ac:dyDescent="0.25">
      <c r="A58" s="1469"/>
      <c r="B58" s="1211"/>
      <c r="C58" s="480" t="s">
        <v>70</v>
      </c>
      <c r="D58" s="480"/>
      <c r="E58" s="480"/>
      <c r="F58" s="480"/>
      <c r="G58" s="480"/>
      <c r="H58" s="480"/>
      <c r="I58" s="480"/>
      <c r="J58" s="480"/>
      <c r="K58" s="480"/>
      <c r="L58" s="480"/>
      <c r="M58" s="480"/>
      <c r="N58" s="480"/>
      <c r="O58" s="1207"/>
      <c r="P58" s="1208"/>
    </row>
    <row r="59" spans="1:16" ht="14.1" customHeight="1" x14ac:dyDescent="0.25">
      <c r="A59" s="1470"/>
      <c r="B59" s="1212"/>
      <c r="C59" s="483" t="s">
        <v>71</v>
      </c>
      <c r="D59" s="483"/>
      <c r="E59" s="483"/>
      <c r="F59" s="500"/>
      <c r="G59" s="500"/>
      <c r="H59" s="500"/>
      <c r="I59" s="500"/>
      <c r="J59" s="500"/>
      <c r="K59" s="500"/>
      <c r="L59" s="500"/>
      <c r="M59" s="500"/>
      <c r="N59" s="483"/>
      <c r="O59" s="1209"/>
      <c r="P59" s="1210"/>
    </row>
    <row r="60" spans="1:16" ht="14.1" customHeight="1" x14ac:dyDescent="0.25">
      <c r="A60" s="1469"/>
      <c r="B60" s="1206"/>
      <c r="C60" s="480" t="s">
        <v>70</v>
      </c>
      <c r="D60" s="480"/>
      <c r="E60" s="480"/>
      <c r="F60" s="480"/>
      <c r="G60" s="480"/>
      <c r="H60" s="480"/>
      <c r="I60" s="480"/>
      <c r="J60" s="480"/>
      <c r="K60" s="480"/>
      <c r="L60" s="480"/>
      <c r="M60" s="480"/>
      <c r="N60" s="480"/>
      <c r="O60" s="1207"/>
      <c r="P60" s="1208"/>
    </row>
    <row r="61" spans="1:16" ht="14.1" customHeight="1" x14ac:dyDescent="0.25">
      <c r="A61" s="1470"/>
      <c r="B61" s="1206"/>
      <c r="C61" s="483" t="s">
        <v>71</v>
      </c>
      <c r="D61" s="483"/>
      <c r="E61" s="483"/>
      <c r="F61" s="500"/>
      <c r="G61" s="500"/>
      <c r="H61" s="500"/>
      <c r="I61" s="500"/>
      <c r="J61" s="500"/>
      <c r="K61" s="500"/>
      <c r="L61" s="500"/>
      <c r="M61" s="500"/>
      <c r="N61" s="483"/>
      <c r="O61" s="1209"/>
      <c r="P61" s="1210"/>
    </row>
    <row r="62" spans="1:16" ht="14.1" customHeight="1" x14ac:dyDescent="0.25">
      <c r="A62" s="700"/>
      <c r="B62" s="1206"/>
      <c r="C62" s="480" t="s">
        <v>70</v>
      </c>
      <c r="D62" s="480"/>
      <c r="E62" s="480"/>
      <c r="F62" s="480"/>
      <c r="G62" s="480"/>
      <c r="H62" s="480"/>
      <c r="I62" s="480"/>
      <c r="J62" s="480"/>
      <c r="K62" s="480"/>
      <c r="L62" s="480"/>
      <c r="M62" s="480"/>
      <c r="N62" s="480"/>
      <c r="O62" s="1207"/>
      <c r="P62" s="1208"/>
    </row>
    <row r="63" spans="1:16" ht="14.1" customHeight="1" x14ac:dyDescent="0.25">
      <c r="A63" s="700"/>
      <c r="B63" s="1206"/>
      <c r="C63" s="483" t="s">
        <v>71</v>
      </c>
      <c r="D63" s="483"/>
      <c r="E63" s="483"/>
      <c r="F63" s="500"/>
      <c r="G63" s="500"/>
      <c r="H63" s="500"/>
      <c r="I63" s="500"/>
      <c r="J63" s="500"/>
      <c r="K63" s="500"/>
      <c r="L63" s="500"/>
      <c r="M63" s="500"/>
      <c r="N63" s="483"/>
      <c r="O63" s="1209"/>
      <c r="P63" s="1210"/>
    </row>
    <row r="64" spans="1:16" ht="14.1" customHeight="1" x14ac:dyDescent="0.25">
      <c r="A64" s="700"/>
      <c r="B64" s="1211"/>
      <c r="C64" s="480" t="s">
        <v>70</v>
      </c>
      <c r="D64" s="480"/>
      <c r="E64" s="480"/>
      <c r="F64" s="480"/>
      <c r="G64" s="480"/>
      <c r="H64" s="480"/>
      <c r="I64" s="480"/>
      <c r="J64" s="480"/>
      <c r="K64" s="480"/>
      <c r="L64" s="480"/>
      <c r="M64" s="480"/>
      <c r="N64" s="480"/>
      <c r="O64" s="1207"/>
      <c r="P64" s="1208"/>
    </row>
    <row r="65" spans="1:16" ht="14.1" customHeight="1" x14ac:dyDescent="0.25">
      <c r="A65" s="700"/>
      <c r="B65" s="1212"/>
      <c r="C65" s="483" t="s">
        <v>71</v>
      </c>
      <c r="D65" s="483"/>
      <c r="E65" s="483"/>
      <c r="F65" s="500"/>
      <c r="G65" s="500"/>
      <c r="H65" s="500"/>
      <c r="I65" s="500"/>
      <c r="J65" s="500"/>
      <c r="K65" s="500"/>
      <c r="L65" s="500"/>
      <c r="M65" s="500"/>
      <c r="N65" s="483"/>
      <c r="O65" s="1209"/>
      <c r="P65" s="1210"/>
    </row>
    <row r="66" spans="1:16" ht="16.5" thickBot="1" x14ac:dyDescent="0.3">
      <c r="A66" s="526"/>
      <c r="B66" s="520"/>
      <c r="C66" s="520"/>
      <c r="D66" s="520"/>
      <c r="E66" s="520"/>
      <c r="F66" s="520"/>
      <c r="G66" s="520"/>
      <c r="H66" s="520"/>
      <c r="I66" s="520"/>
      <c r="J66" s="520"/>
      <c r="K66" s="520"/>
      <c r="L66" s="520"/>
      <c r="M66" s="520"/>
      <c r="N66" s="520"/>
      <c r="O66" s="520"/>
      <c r="P66" s="527"/>
    </row>
    <row r="67" spans="1:16" ht="21" customHeight="1" x14ac:dyDescent="0.25">
      <c r="A67" s="1201" t="s">
        <v>82</v>
      </c>
      <c r="B67" s="1202"/>
      <c r="C67" s="1202"/>
      <c r="D67" s="1202"/>
      <c r="E67" s="1202"/>
      <c r="F67" s="1202"/>
      <c r="G67" s="1202"/>
      <c r="H67" s="1202"/>
      <c r="I67" s="1202"/>
      <c r="J67" s="1202"/>
      <c r="K67" s="1202"/>
      <c r="L67" s="1202"/>
      <c r="M67" s="1202"/>
      <c r="N67" s="1202"/>
      <c r="O67" s="1202"/>
      <c r="P67" s="1203"/>
    </row>
    <row r="68" spans="1:16" x14ac:dyDescent="0.25">
      <c r="A68" s="487" t="s">
        <v>83</v>
      </c>
      <c r="B68" s="1195"/>
      <c r="C68" s="1196"/>
      <c r="D68" s="1196"/>
      <c r="E68" s="1196"/>
      <c r="F68" s="1196"/>
      <c r="G68" s="1196"/>
      <c r="H68" s="1196"/>
      <c r="I68" s="1196"/>
      <c r="J68" s="1196"/>
      <c r="K68" s="1196"/>
      <c r="L68" s="1196"/>
      <c r="M68" s="1196"/>
      <c r="N68" s="1196"/>
      <c r="O68" s="1196"/>
      <c r="P68" s="1197"/>
    </row>
    <row r="69" spans="1:16" x14ac:dyDescent="0.25">
      <c r="A69" s="487" t="s">
        <v>84</v>
      </c>
      <c r="B69" s="1195"/>
      <c r="C69" s="1196"/>
      <c r="D69" s="1196"/>
      <c r="E69" s="1196"/>
      <c r="F69" s="1196"/>
      <c r="G69" s="1196"/>
      <c r="H69" s="1196"/>
      <c r="I69" s="1196"/>
      <c r="J69" s="1196"/>
      <c r="K69" s="1196"/>
      <c r="L69" s="1196"/>
      <c r="M69" s="1196"/>
      <c r="N69" s="1196"/>
      <c r="O69" s="1196"/>
      <c r="P69" s="1197"/>
    </row>
    <row r="70" spans="1:16" x14ac:dyDescent="0.25">
      <c r="A70" s="487" t="s">
        <v>85</v>
      </c>
      <c r="B70" s="1195"/>
      <c r="C70" s="1196"/>
      <c r="D70" s="1196"/>
      <c r="E70" s="1196"/>
      <c r="F70" s="1196"/>
      <c r="G70" s="1196"/>
      <c r="H70" s="1196"/>
      <c r="I70" s="1196"/>
      <c r="J70" s="1196"/>
      <c r="K70" s="1196"/>
      <c r="L70" s="1196"/>
      <c r="M70" s="1196"/>
      <c r="N70" s="1196"/>
      <c r="O70" s="1196"/>
      <c r="P70" s="1197"/>
    </row>
    <row r="71" spans="1:16" x14ac:dyDescent="0.25">
      <c r="A71" s="487" t="s">
        <v>86</v>
      </c>
      <c r="B71" s="1195"/>
      <c r="C71" s="1196"/>
      <c r="D71" s="1196"/>
      <c r="E71" s="1196"/>
      <c r="F71" s="1196"/>
      <c r="G71" s="1196"/>
      <c r="H71" s="1196"/>
      <c r="I71" s="1196"/>
      <c r="J71" s="1196"/>
      <c r="K71" s="1196"/>
      <c r="L71" s="1196"/>
      <c r="M71" s="1196"/>
      <c r="N71" s="1196"/>
      <c r="O71" s="1196"/>
      <c r="P71" s="1197"/>
    </row>
    <row r="72" spans="1:16" x14ac:dyDescent="0.25">
      <c r="A72" s="487" t="s">
        <v>87</v>
      </c>
      <c r="B72" s="1195"/>
      <c r="C72" s="1196"/>
      <c r="D72" s="1196"/>
      <c r="E72" s="1196"/>
      <c r="F72" s="1196"/>
      <c r="G72" s="1196"/>
      <c r="H72" s="1196"/>
      <c r="I72" s="1196"/>
      <c r="J72" s="1196"/>
      <c r="K72" s="1196"/>
      <c r="L72" s="1196"/>
      <c r="M72" s="1196"/>
      <c r="N72" s="1196"/>
      <c r="O72" s="1196"/>
      <c r="P72" s="1197"/>
    </row>
    <row r="73" spans="1:16" x14ac:dyDescent="0.25">
      <c r="A73" s="487" t="s">
        <v>88</v>
      </c>
      <c r="B73" s="1195"/>
      <c r="C73" s="1196"/>
      <c r="D73" s="1196"/>
      <c r="E73" s="1196"/>
      <c r="F73" s="1196"/>
      <c r="G73" s="1196"/>
      <c r="H73" s="1196"/>
      <c r="I73" s="1196"/>
      <c r="J73" s="1196"/>
      <c r="K73" s="1196"/>
      <c r="L73" s="1196"/>
      <c r="M73" s="1196"/>
      <c r="N73" s="1196"/>
      <c r="O73" s="1196"/>
      <c r="P73" s="1197"/>
    </row>
    <row r="74" spans="1:16" x14ac:dyDescent="0.25">
      <c r="A74" s="487" t="s">
        <v>89</v>
      </c>
      <c r="B74" s="1195"/>
      <c r="C74" s="1196"/>
      <c r="D74" s="1196"/>
      <c r="E74" s="1196"/>
      <c r="F74" s="1196"/>
      <c r="G74" s="1196"/>
      <c r="H74" s="1196"/>
      <c r="I74" s="1196"/>
      <c r="J74" s="1196"/>
      <c r="K74" s="1196"/>
      <c r="L74" s="1196"/>
      <c r="M74" s="1196"/>
      <c r="N74" s="1196"/>
      <c r="O74" s="1196"/>
      <c r="P74" s="1197"/>
    </row>
    <row r="75" spans="1:16" x14ac:dyDescent="0.25">
      <c r="A75" s="487" t="s">
        <v>90</v>
      </c>
      <c r="B75" s="1195"/>
      <c r="C75" s="1196"/>
      <c r="D75" s="1196"/>
      <c r="E75" s="1196"/>
      <c r="F75" s="1196"/>
      <c r="G75" s="1196"/>
      <c r="H75" s="1196"/>
      <c r="I75" s="1196"/>
      <c r="J75" s="1196"/>
      <c r="K75" s="1196"/>
      <c r="L75" s="1196"/>
      <c r="M75" s="1196"/>
      <c r="N75" s="1196"/>
      <c r="O75" s="1196"/>
      <c r="P75" s="1197"/>
    </row>
    <row r="76" spans="1:16" x14ac:dyDescent="0.25">
      <c r="A76" s="487" t="s">
        <v>91</v>
      </c>
      <c r="B76" s="1195"/>
      <c r="C76" s="1196"/>
      <c r="D76" s="1196"/>
      <c r="E76" s="1196"/>
      <c r="F76" s="1196"/>
      <c r="G76" s="1196"/>
      <c r="H76" s="1196"/>
      <c r="I76" s="1196"/>
      <c r="J76" s="1196"/>
      <c r="K76" s="1196"/>
      <c r="L76" s="1196"/>
      <c r="M76" s="1196"/>
      <c r="N76" s="1196"/>
      <c r="O76" s="1196"/>
      <c r="P76" s="1197"/>
    </row>
    <row r="77" spans="1:16" ht="16.5" thickBot="1" x14ac:dyDescent="0.3">
      <c r="A77" s="488" t="s">
        <v>92</v>
      </c>
      <c r="B77" s="1198"/>
      <c r="C77" s="1199"/>
      <c r="D77" s="1199"/>
      <c r="E77" s="1199"/>
      <c r="F77" s="1199"/>
      <c r="G77" s="1199"/>
      <c r="H77" s="1199"/>
      <c r="I77" s="1199"/>
      <c r="J77" s="1199"/>
      <c r="K77" s="1199"/>
      <c r="L77" s="1199"/>
      <c r="M77" s="1199"/>
      <c r="N77" s="1199"/>
      <c r="O77" s="1199"/>
      <c r="P77" s="1200"/>
    </row>
    <row r="79" spans="1:16" ht="32.25" customHeight="1" x14ac:dyDescent="0.25">
      <c r="A79" s="453" t="s">
        <v>94</v>
      </c>
      <c r="B79" s="1525" t="s">
        <v>1665</v>
      </c>
      <c r="C79" s="1527"/>
      <c r="D79" s="1527"/>
      <c r="E79" s="1527"/>
      <c r="F79" s="1527"/>
      <c r="G79" s="1527"/>
      <c r="H79" s="1527"/>
      <c r="I79" s="1527"/>
      <c r="J79" s="1527"/>
      <c r="K79" s="1527"/>
      <c r="L79" s="1277" t="s">
        <v>14</v>
      </c>
      <c r="M79" s="1277"/>
      <c r="N79" s="1277"/>
      <c r="O79" s="1277"/>
      <c r="P79" s="454">
        <v>0.5</v>
      </c>
    </row>
    <row r="81" spans="1:16" ht="15" customHeight="1" x14ac:dyDescent="0.25">
      <c r="A81" s="1308" t="s">
        <v>23</v>
      </c>
      <c r="B81" s="1308"/>
      <c r="C81" s="1308"/>
      <c r="D81" s="1308"/>
      <c r="E81" s="489"/>
      <c r="F81" s="1271" t="s">
        <v>24</v>
      </c>
      <c r="G81" s="1271"/>
      <c r="H81" s="1271"/>
      <c r="I81" s="1271"/>
      <c r="J81" s="1271" t="s">
        <v>25</v>
      </c>
      <c r="K81" s="1272" t="s">
        <v>26</v>
      </c>
      <c r="L81" s="1264"/>
      <c r="M81" s="1271" t="s">
        <v>27</v>
      </c>
      <c r="N81" s="1271"/>
      <c r="O81" s="1271"/>
      <c r="P81" s="1271" t="s">
        <v>25</v>
      </c>
    </row>
    <row r="82" spans="1:16" ht="15" customHeight="1" x14ac:dyDescent="0.25">
      <c r="A82" s="1308"/>
      <c r="B82" s="1308"/>
      <c r="C82" s="1308"/>
      <c r="D82" s="1308"/>
      <c r="E82" s="489"/>
      <c r="F82" s="1271"/>
      <c r="G82" s="1271"/>
      <c r="H82" s="1271"/>
      <c r="I82" s="1271"/>
      <c r="J82" s="1271"/>
      <c r="K82" s="1273"/>
      <c r="L82" s="1267"/>
      <c r="M82" s="1271"/>
      <c r="N82" s="1271"/>
      <c r="O82" s="1271"/>
      <c r="P82" s="1271"/>
    </row>
    <row r="83" spans="1:16" ht="15" customHeight="1" x14ac:dyDescent="0.25">
      <c r="A83" s="1308"/>
      <c r="B83" s="1308"/>
      <c r="C83" s="1308"/>
      <c r="D83" s="1308"/>
      <c r="E83" s="489"/>
      <c r="F83" s="1195" t="s">
        <v>1642</v>
      </c>
      <c r="G83" s="1196"/>
      <c r="H83" s="1196"/>
      <c r="I83" s="1523"/>
      <c r="J83" s="521">
        <v>0.14000000000000001</v>
      </c>
      <c r="K83" s="1273"/>
      <c r="L83" s="1267"/>
      <c r="M83" s="1195" t="s">
        <v>1643</v>
      </c>
      <c r="N83" s="1196"/>
      <c r="O83" s="1523"/>
      <c r="P83" s="521">
        <v>0.1</v>
      </c>
    </row>
    <row r="84" spans="1:16" ht="15" customHeight="1" x14ac:dyDescent="0.25">
      <c r="A84" s="1308"/>
      <c r="B84" s="1308"/>
      <c r="C84" s="1308"/>
      <c r="D84" s="1308"/>
      <c r="E84" s="489"/>
      <c r="F84" s="1195" t="s">
        <v>1644</v>
      </c>
      <c r="G84" s="1196"/>
      <c r="H84" s="1196"/>
      <c r="I84" s="1523"/>
      <c r="J84" s="521">
        <v>0.05</v>
      </c>
      <c r="K84" s="1273"/>
      <c r="L84" s="1267"/>
      <c r="M84" s="1195" t="s">
        <v>1645</v>
      </c>
      <c r="N84" s="1196"/>
      <c r="O84" s="1523"/>
      <c r="P84" s="521">
        <v>0.12</v>
      </c>
    </row>
    <row r="85" spans="1:16" ht="15" customHeight="1" x14ac:dyDescent="0.25">
      <c r="A85" s="1308"/>
      <c r="B85" s="1308"/>
      <c r="C85" s="1308"/>
      <c r="D85" s="1308"/>
      <c r="E85" s="489"/>
      <c r="F85" s="1195" t="s">
        <v>1646</v>
      </c>
      <c r="G85" s="1196"/>
      <c r="H85" s="1196"/>
      <c r="I85" s="1523"/>
      <c r="J85" s="521">
        <v>0.14000000000000001</v>
      </c>
      <c r="K85" s="1273"/>
      <c r="L85" s="1267"/>
      <c r="M85" s="1195" t="s">
        <v>1647</v>
      </c>
      <c r="N85" s="1196"/>
      <c r="O85" s="1523"/>
      <c r="P85" s="521">
        <v>0.05</v>
      </c>
    </row>
    <row r="86" spans="1:16" ht="15" customHeight="1" x14ac:dyDescent="0.25">
      <c r="A86" s="1308"/>
      <c r="B86" s="1308"/>
      <c r="C86" s="1308"/>
      <c r="D86" s="1308"/>
      <c r="E86" s="489"/>
      <c r="F86" s="1195" t="s">
        <v>1648</v>
      </c>
      <c r="G86" s="1196"/>
      <c r="H86" s="1196"/>
      <c r="I86" s="1523"/>
      <c r="J86" s="521">
        <v>0.3</v>
      </c>
      <c r="K86" s="1273"/>
      <c r="L86" s="1267"/>
      <c r="M86" s="1195" t="s">
        <v>1649</v>
      </c>
      <c r="N86" s="1196"/>
      <c r="O86" s="1523"/>
      <c r="P86" s="521">
        <v>0.3</v>
      </c>
    </row>
    <row r="87" spans="1:16" ht="15" customHeight="1" x14ac:dyDescent="0.25">
      <c r="A87" s="1308"/>
      <c r="B87" s="1308"/>
      <c r="C87" s="1308"/>
      <c r="D87" s="1308"/>
      <c r="E87" s="489"/>
      <c r="F87" s="1195" t="s">
        <v>1650</v>
      </c>
      <c r="G87" s="1196"/>
      <c r="H87" s="1196"/>
      <c r="I87" s="1523"/>
      <c r="J87" s="521">
        <v>0.3</v>
      </c>
      <c r="K87" s="1273"/>
      <c r="L87" s="1267"/>
      <c r="M87" s="1195" t="s">
        <v>1651</v>
      </c>
      <c r="N87" s="1196"/>
      <c r="O87" s="1523"/>
      <c r="P87" s="521">
        <v>0.05</v>
      </c>
    </row>
    <row r="88" spans="1:16" ht="15" customHeight="1" x14ac:dyDescent="0.25">
      <c r="A88" s="1308"/>
      <c r="B88" s="1308"/>
      <c r="C88" s="1308"/>
      <c r="D88" s="1308"/>
      <c r="E88" s="489"/>
      <c r="F88" s="1195" t="s">
        <v>1652</v>
      </c>
      <c r="G88" s="1196"/>
      <c r="H88" s="1196"/>
      <c r="I88" s="1523"/>
      <c r="J88" s="521">
        <v>0.14000000000000001</v>
      </c>
      <c r="K88" s="1273"/>
      <c r="L88" s="1267"/>
      <c r="M88" s="1343" t="s">
        <v>1653</v>
      </c>
      <c r="N88" s="1343"/>
      <c r="O88" s="1343"/>
      <c r="P88" s="521">
        <v>0.1</v>
      </c>
    </row>
    <row r="89" spans="1:16" ht="15" customHeight="1" x14ac:dyDescent="0.25">
      <c r="A89" s="1308"/>
      <c r="B89" s="1308"/>
      <c r="C89" s="1308"/>
      <c r="D89" s="1308"/>
      <c r="E89" s="489"/>
      <c r="F89" s="1195" t="s">
        <v>1654</v>
      </c>
      <c r="G89" s="1196"/>
      <c r="H89" s="1196"/>
      <c r="I89" s="1523"/>
      <c r="J89" s="521">
        <v>0.14000000000000001</v>
      </c>
      <c r="K89" s="1273"/>
      <c r="L89" s="1267"/>
      <c r="M89" s="1343"/>
      <c r="N89" s="1343"/>
      <c r="O89" s="1343"/>
      <c r="P89" s="528"/>
    </row>
    <row r="90" spans="1:16" ht="15" customHeight="1" x14ac:dyDescent="0.25">
      <c r="A90" s="1308"/>
      <c r="B90" s="1308"/>
      <c r="C90" s="1308"/>
      <c r="D90" s="1308"/>
      <c r="E90" s="489"/>
      <c r="F90" s="1343"/>
      <c r="G90" s="1343"/>
      <c r="H90" s="1343"/>
      <c r="I90" s="1343"/>
      <c r="J90" s="492"/>
      <c r="K90" s="1274"/>
      <c r="L90" s="1270"/>
      <c r="M90" s="1343"/>
      <c r="N90" s="1343"/>
      <c r="O90" s="1343"/>
      <c r="P90" s="528"/>
    </row>
    <row r="91" spans="1:16" x14ac:dyDescent="0.25">
      <c r="A91" s="461"/>
      <c r="B91" s="466"/>
      <c r="C91" s="460"/>
      <c r="D91" s="460"/>
      <c r="E91" s="460"/>
      <c r="F91" s="460"/>
      <c r="G91" s="460"/>
      <c r="H91" s="460"/>
      <c r="I91" s="460"/>
      <c r="J91" s="460"/>
      <c r="K91" s="460"/>
      <c r="L91" s="460"/>
      <c r="M91" s="460"/>
      <c r="N91" s="460"/>
      <c r="O91" s="460"/>
      <c r="P91" s="461"/>
    </row>
    <row r="92" spans="1:16" x14ac:dyDescent="0.25">
      <c r="A92" s="461"/>
      <c r="B92" s="466"/>
      <c r="C92" s="460"/>
      <c r="D92" s="460"/>
      <c r="E92" s="460"/>
      <c r="F92" s="460"/>
      <c r="G92" s="460"/>
      <c r="H92" s="460"/>
      <c r="I92" s="460"/>
      <c r="J92" s="460"/>
      <c r="K92" s="460"/>
      <c r="L92" s="460"/>
      <c r="M92" s="460"/>
      <c r="N92" s="460"/>
      <c r="O92" s="460"/>
      <c r="P92" s="461"/>
    </row>
    <row r="93" spans="1:16" ht="31.5" customHeight="1" x14ac:dyDescent="0.25">
      <c r="A93" s="516" t="s">
        <v>32</v>
      </c>
      <c r="B93" s="468" t="s">
        <v>33</v>
      </c>
      <c r="C93" s="468" t="s">
        <v>34</v>
      </c>
      <c r="D93" s="468" t="s">
        <v>35</v>
      </c>
      <c r="E93" s="468" t="s">
        <v>36</v>
      </c>
      <c r="F93" s="468" t="s">
        <v>37</v>
      </c>
      <c r="G93" s="1244" t="s">
        <v>38</v>
      </c>
      <c r="H93" s="1244"/>
      <c r="I93" s="1217" t="s">
        <v>39</v>
      </c>
      <c r="J93" s="1228"/>
      <c r="K93" s="468" t="s">
        <v>40</v>
      </c>
      <c r="L93" s="1244" t="s">
        <v>41</v>
      </c>
      <c r="M93" s="1244"/>
      <c r="N93" s="1297" t="s">
        <v>42</v>
      </c>
      <c r="O93" s="1298"/>
      <c r="P93" s="1299"/>
    </row>
    <row r="94" spans="1:16" ht="179.25" customHeight="1" x14ac:dyDescent="0.25">
      <c r="A94" s="469" t="s">
        <v>1655</v>
      </c>
      <c r="B94" s="470">
        <v>0.5</v>
      </c>
      <c r="C94" s="529" t="s">
        <v>1666</v>
      </c>
      <c r="D94" s="471" t="s">
        <v>523</v>
      </c>
      <c r="E94" s="471" t="s">
        <v>1555</v>
      </c>
      <c r="F94" s="471" t="s">
        <v>423</v>
      </c>
      <c r="G94" s="1528" t="s">
        <v>1667</v>
      </c>
      <c r="H94" s="1529"/>
      <c r="I94" s="1249" t="s">
        <v>1658</v>
      </c>
      <c r="J94" s="1250"/>
      <c r="K94" s="472">
        <v>5</v>
      </c>
      <c r="L94" s="1251" t="s">
        <v>450</v>
      </c>
      <c r="M94" s="1251"/>
      <c r="N94" s="1252" t="s">
        <v>1659</v>
      </c>
      <c r="O94" s="1252"/>
      <c r="P94" s="1253"/>
    </row>
    <row r="95" spans="1:16" ht="60.75" customHeight="1" x14ac:dyDescent="0.25">
      <c r="A95" s="1217" t="s">
        <v>51</v>
      </c>
      <c r="B95" s="1228"/>
      <c r="C95" s="1542" t="s">
        <v>1668</v>
      </c>
      <c r="D95" s="1543"/>
      <c r="E95" s="1543"/>
      <c r="F95" s="1543"/>
      <c r="G95" s="1543"/>
      <c r="H95" s="1543"/>
      <c r="I95" s="1543"/>
      <c r="J95" s="1543"/>
      <c r="K95" s="1543"/>
      <c r="L95" s="1543"/>
      <c r="M95" s="1543"/>
      <c r="N95" s="1543"/>
      <c r="O95" s="1543"/>
      <c r="P95" s="1544"/>
    </row>
    <row r="96" spans="1:16" ht="21.75" customHeight="1" x14ac:dyDescent="0.25">
      <c r="A96" s="1232" t="s">
        <v>53</v>
      </c>
      <c r="B96" s="1230"/>
      <c r="C96" s="1230"/>
      <c r="D96" s="1230"/>
      <c r="E96" s="1230"/>
      <c r="F96" s="1230"/>
      <c r="G96" s="1231"/>
      <c r="H96" s="1232" t="s">
        <v>54</v>
      </c>
      <c r="I96" s="1230"/>
      <c r="J96" s="1230"/>
      <c r="K96" s="1230"/>
      <c r="L96" s="1230"/>
      <c r="M96" s="1230"/>
      <c r="N96" s="1230"/>
      <c r="O96" s="1230"/>
      <c r="P96" s="1231"/>
    </row>
    <row r="97" spans="1:16" ht="15" customHeight="1" x14ac:dyDescent="0.25">
      <c r="A97" s="1234" t="s">
        <v>1661</v>
      </c>
      <c r="B97" s="1235"/>
      <c r="C97" s="1235"/>
      <c r="D97" s="1235"/>
      <c r="E97" s="1235"/>
      <c r="F97" s="1235"/>
      <c r="G97" s="1235"/>
      <c r="H97" s="1238" t="s">
        <v>1662</v>
      </c>
      <c r="I97" s="1239"/>
      <c r="J97" s="1239"/>
      <c r="K97" s="1239"/>
      <c r="L97" s="1239"/>
      <c r="M97" s="1239"/>
      <c r="N97" s="1239"/>
      <c r="O97" s="1239"/>
      <c r="P97" s="1240"/>
    </row>
    <row r="98" spans="1:16" ht="15" customHeight="1" x14ac:dyDescent="0.25">
      <c r="A98" s="1236"/>
      <c r="B98" s="1237"/>
      <c r="C98" s="1237"/>
      <c r="D98" s="1237"/>
      <c r="E98" s="1237"/>
      <c r="F98" s="1237"/>
      <c r="G98" s="1237"/>
      <c r="H98" s="1241"/>
      <c r="I98" s="1242"/>
      <c r="J98" s="1242"/>
      <c r="K98" s="1242"/>
      <c r="L98" s="1242"/>
      <c r="M98" s="1242"/>
      <c r="N98" s="1242"/>
      <c r="O98" s="1242"/>
      <c r="P98" s="1243"/>
    </row>
    <row r="99" spans="1:16" x14ac:dyDescent="0.25">
      <c r="A99" s="447"/>
      <c r="B99" s="448"/>
      <c r="C99" s="466"/>
      <c r="D99" s="466"/>
      <c r="E99" s="466"/>
      <c r="F99" s="466"/>
      <c r="G99" s="466"/>
      <c r="H99" s="466"/>
      <c r="I99" s="466"/>
      <c r="J99" s="466"/>
      <c r="K99" s="466"/>
      <c r="L99" s="466"/>
      <c r="M99" s="466"/>
      <c r="N99" s="466"/>
      <c r="O99" s="466"/>
      <c r="P99" s="447"/>
    </row>
    <row r="100" spans="1:16" ht="15.75" customHeight="1" x14ac:dyDescent="0.25">
      <c r="A100" s="466"/>
      <c r="B100" s="466"/>
      <c r="C100" s="447"/>
      <c r="D100" s="1217" t="s">
        <v>57</v>
      </c>
      <c r="E100" s="1218"/>
      <c r="F100" s="1218"/>
      <c r="G100" s="1218"/>
      <c r="H100" s="1218"/>
      <c r="I100" s="1218"/>
      <c r="J100" s="1218"/>
      <c r="K100" s="1218"/>
      <c r="L100" s="1218"/>
      <c r="M100" s="1218"/>
      <c r="N100" s="1218"/>
      <c r="O100" s="1218"/>
      <c r="P100" s="1228"/>
    </row>
    <row r="101" spans="1:16" x14ac:dyDescent="0.25">
      <c r="A101" s="447"/>
      <c r="B101" s="448"/>
      <c r="C101" s="466"/>
      <c r="D101" s="468" t="s">
        <v>58</v>
      </c>
      <c r="E101" s="468" t="s">
        <v>59</v>
      </c>
      <c r="F101" s="468" t="s">
        <v>60</v>
      </c>
      <c r="G101" s="468" t="s">
        <v>61</v>
      </c>
      <c r="H101" s="468" t="s">
        <v>62</v>
      </c>
      <c r="I101" s="468" t="s">
        <v>63</v>
      </c>
      <c r="J101" s="468" t="s">
        <v>64</v>
      </c>
      <c r="K101" s="468" t="s">
        <v>65</v>
      </c>
      <c r="L101" s="468" t="s">
        <v>66</v>
      </c>
      <c r="M101" s="468" t="s">
        <v>67</v>
      </c>
      <c r="N101" s="468" t="s">
        <v>68</v>
      </c>
      <c r="O101" s="1217" t="s">
        <v>69</v>
      </c>
      <c r="P101" s="1228"/>
    </row>
    <row r="102" spans="1:16" x14ac:dyDescent="0.25">
      <c r="A102" s="1534" t="s">
        <v>70</v>
      </c>
      <c r="B102" s="1474"/>
      <c r="C102" s="1475"/>
      <c r="D102" s="495"/>
      <c r="E102" s="495"/>
      <c r="F102" s="495">
        <v>1</v>
      </c>
      <c r="G102" s="495"/>
      <c r="H102" s="495"/>
      <c r="I102" s="495">
        <v>1</v>
      </c>
      <c r="J102" s="495">
        <v>1</v>
      </c>
      <c r="K102" s="495"/>
      <c r="L102" s="495">
        <v>1</v>
      </c>
      <c r="M102" s="495"/>
      <c r="N102" s="495"/>
      <c r="O102" s="1534">
        <v>1</v>
      </c>
      <c r="P102" s="1475"/>
    </row>
    <row r="103" spans="1:16" x14ac:dyDescent="0.25">
      <c r="A103" s="1534" t="s">
        <v>71</v>
      </c>
      <c r="B103" s="1474"/>
      <c r="C103" s="1475"/>
      <c r="D103" s="497"/>
      <c r="E103" s="497"/>
      <c r="F103" s="497"/>
      <c r="G103" s="497"/>
      <c r="H103" s="497"/>
      <c r="I103" s="497"/>
      <c r="J103" s="497"/>
      <c r="K103" s="497"/>
      <c r="L103" s="497"/>
      <c r="M103" s="497"/>
      <c r="N103" s="497"/>
      <c r="O103" s="1535"/>
      <c r="P103" s="1536"/>
    </row>
    <row r="104" spans="1:16" x14ac:dyDescent="0.25">
      <c r="A104" s="447"/>
      <c r="B104" s="448"/>
      <c r="C104" s="466"/>
      <c r="D104" s="466"/>
      <c r="E104" s="466"/>
      <c r="F104" s="466"/>
      <c r="G104" s="466"/>
      <c r="H104" s="466"/>
      <c r="I104" s="466"/>
      <c r="J104" s="466"/>
      <c r="K104" s="466"/>
      <c r="L104" s="466"/>
      <c r="M104" s="466"/>
      <c r="N104" s="466"/>
      <c r="O104" s="466"/>
      <c r="P104" s="447"/>
    </row>
    <row r="105" spans="1:16" x14ac:dyDescent="0.25">
      <c r="A105" s="447"/>
      <c r="B105" s="448"/>
      <c r="C105" s="449"/>
      <c r="D105" s="449"/>
      <c r="E105" s="449"/>
      <c r="F105" s="449"/>
      <c r="G105" s="449"/>
      <c r="H105" s="449"/>
      <c r="I105" s="449"/>
      <c r="J105" s="449"/>
      <c r="K105" s="449"/>
      <c r="L105" s="449"/>
      <c r="M105" s="450"/>
      <c r="N105" s="450"/>
      <c r="O105" s="450"/>
      <c r="P105" s="447"/>
    </row>
    <row r="106" spans="1:16" x14ac:dyDescent="0.25">
      <c r="A106" s="477" t="s">
        <v>72</v>
      </c>
      <c r="B106" s="477" t="s">
        <v>33</v>
      </c>
      <c r="C106" s="478"/>
      <c r="D106" s="479" t="s">
        <v>58</v>
      </c>
      <c r="E106" s="479" t="s">
        <v>59</v>
      </c>
      <c r="F106" s="479" t="s">
        <v>60</v>
      </c>
      <c r="G106" s="479" t="s">
        <v>61</v>
      </c>
      <c r="H106" s="479" t="s">
        <v>62</v>
      </c>
      <c r="I106" s="479" t="s">
        <v>63</v>
      </c>
      <c r="J106" s="479" t="s">
        <v>64</v>
      </c>
      <c r="K106" s="479" t="s">
        <v>65</v>
      </c>
      <c r="L106" s="479" t="s">
        <v>66</v>
      </c>
      <c r="M106" s="479" t="s">
        <v>67</v>
      </c>
      <c r="N106" s="479" t="s">
        <v>68</v>
      </c>
      <c r="O106" s="1215" t="s">
        <v>69</v>
      </c>
      <c r="P106" s="1537"/>
    </row>
    <row r="107" spans="1:16" ht="15.75" customHeight="1" x14ac:dyDescent="0.25">
      <c r="A107" s="1538" t="s">
        <v>1669</v>
      </c>
      <c r="B107" s="1540">
        <v>0.05</v>
      </c>
      <c r="C107" s="480" t="s">
        <v>70</v>
      </c>
      <c r="D107" s="517">
        <v>1</v>
      </c>
      <c r="E107" s="517">
        <v>1</v>
      </c>
      <c r="F107" s="517">
        <v>1</v>
      </c>
      <c r="G107" s="517">
        <v>1</v>
      </c>
      <c r="H107" s="517">
        <v>1</v>
      </c>
      <c r="I107" s="517">
        <v>1</v>
      </c>
      <c r="J107" s="517">
        <v>1</v>
      </c>
      <c r="K107" s="517">
        <v>1</v>
      </c>
      <c r="L107" s="517">
        <v>1</v>
      </c>
      <c r="M107" s="517">
        <v>1</v>
      </c>
      <c r="N107" s="517">
        <v>1</v>
      </c>
      <c r="O107" s="1506">
        <v>1</v>
      </c>
      <c r="P107" s="1208"/>
    </row>
    <row r="108" spans="1:16" x14ac:dyDescent="0.25">
      <c r="A108" s="1539"/>
      <c r="B108" s="1541"/>
      <c r="C108" s="483" t="s">
        <v>71</v>
      </c>
      <c r="D108" s="483"/>
      <c r="E108" s="483"/>
      <c r="F108" s="500"/>
      <c r="G108" s="500"/>
      <c r="H108" s="500"/>
      <c r="I108" s="500"/>
      <c r="J108" s="500"/>
      <c r="K108" s="500"/>
      <c r="L108" s="500"/>
      <c r="M108" s="500"/>
      <c r="N108" s="483"/>
      <c r="O108" s="1209"/>
      <c r="P108" s="1210"/>
    </row>
    <row r="109" spans="1:16" x14ac:dyDescent="0.25">
      <c r="A109" s="1533" t="s">
        <v>1670</v>
      </c>
      <c r="B109" s="1532">
        <v>0.15</v>
      </c>
      <c r="C109" s="480" t="s">
        <v>70</v>
      </c>
      <c r="D109" s="517">
        <v>1</v>
      </c>
      <c r="E109" s="517">
        <v>1</v>
      </c>
      <c r="F109" s="517">
        <v>1</v>
      </c>
      <c r="G109" s="517">
        <v>1</v>
      </c>
      <c r="H109" s="517">
        <v>1</v>
      </c>
      <c r="I109" s="517">
        <v>1</v>
      </c>
      <c r="J109" s="517">
        <v>1</v>
      </c>
      <c r="K109" s="517">
        <v>1</v>
      </c>
      <c r="L109" s="517">
        <v>1</v>
      </c>
      <c r="M109" s="517">
        <v>1</v>
      </c>
      <c r="N109" s="517">
        <v>1</v>
      </c>
      <c r="O109" s="1506">
        <v>1</v>
      </c>
      <c r="P109" s="1208"/>
    </row>
    <row r="110" spans="1:16" x14ac:dyDescent="0.25">
      <c r="A110" s="1533"/>
      <c r="B110" s="1531"/>
      <c r="C110" s="483" t="s">
        <v>71</v>
      </c>
      <c r="D110" s="483"/>
      <c r="E110" s="483"/>
      <c r="F110" s="500"/>
      <c r="G110" s="500"/>
      <c r="H110" s="500"/>
      <c r="I110" s="500"/>
      <c r="J110" s="500"/>
      <c r="K110" s="500"/>
      <c r="L110" s="500"/>
      <c r="M110" s="500"/>
      <c r="N110" s="483"/>
      <c r="O110" s="1209"/>
      <c r="P110" s="1210"/>
    </row>
    <row r="111" spans="1:16" ht="15.75" customHeight="1" x14ac:dyDescent="0.25">
      <c r="A111" s="1531" t="s">
        <v>1671</v>
      </c>
      <c r="B111" s="1532">
        <v>0.25</v>
      </c>
      <c r="C111" s="480" t="s">
        <v>70</v>
      </c>
      <c r="D111" s="517">
        <v>1</v>
      </c>
      <c r="E111" s="517">
        <v>1</v>
      </c>
      <c r="F111" s="517">
        <v>1</v>
      </c>
      <c r="G111" s="517">
        <v>1</v>
      </c>
      <c r="H111" s="517">
        <v>1</v>
      </c>
      <c r="I111" s="517">
        <v>1</v>
      </c>
      <c r="J111" s="517">
        <v>1</v>
      </c>
      <c r="K111" s="517">
        <v>1</v>
      </c>
      <c r="L111" s="517">
        <v>1</v>
      </c>
      <c r="M111" s="517">
        <v>1</v>
      </c>
      <c r="N111" s="517">
        <v>1</v>
      </c>
      <c r="O111" s="1506">
        <v>1</v>
      </c>
      <c r="P111" s="1208"/>
    </row>
    <row r="112" spans="1:16" x14ac:dyDescent="0.25">
      <c r="A112" s="1531"/>
      <c r="B112" s="1531"/>
      <c r="C112" s="483" t="s">
        <v>71</v>
      </c>
      <c r="D112" s="483"/>
      <c r="E112" s="483"/>
      <c r="F112" s="500"/>
      <c r="G112" s="500"/>
      <c r="H112" s="500"/>
      <c r="I112" s="500"/>
      <c r="J112" s="500"/>
      <c r="K112" s="500"/>
      <c r="L112" s="500"/>
      <c r="M112" s="500"/>
      <c r="N112" s="483"/>
      <c r="O112" s="1209"/>
      <c r="P112" s="1210"/>
    </row>
    <row r="113" spans="1:16" x14ac:dyDescent="0.25">
      <c r="A113" s="1531" t="s">
        <v>1672</v>
      </c>
      <c r="B113" s="1532">
        <v>0.2</v>
      </c>
      <c r="C113" s="480" t="s">
        <v>70</v>
      </c>
      <c r="D113" s="517">
        <v>1</v>
      </c>
      <c r="E113" s="517">
        <v>1</v>
      </c>
      <c r="F113" s="517">
        <v>1</v>
      </c>
      <c r="G113" s="517">
        <v>1</v>
      </c>
      <c r="H113" s="517">
        <v>1</v>
      </c>
      <c r="I113" s="517">
        <v>1</v>
      </c>
      <c r="J113" s="517">
        <v>1</v>
      </c>
      <c r="K113" s="517">
        <v>1</v>
      </c>
      <c r="L113" s="517">
        <v>1</v>
      </c>
      <c r="M113" s="517">
        <v>1</v>
      </c>
      <c r="N113" s="517">
        <v>1</v>
      </c>
      <c r="O113" s="1506">
        <v>1</v>
      </c>
      <c r="P113" s="1208"/>
    </row>
    <row r="114" spans="1:16" x14ac:dyDescent="0.25">
      <c r="A114" s="1531"/>
      <c r="B114" s="1531"/>
      <c r="C114" s="483" t="s">
        <v>71</v>
      </c>
      <c r="D114" s="483"/>
      <c r="E114" s="483"/>
      <c r="F114" s="500"/>
      <c r="G114" s="500"/>
      <c r="H114" s="500"/>
      <c r="I114" s="500"/>
      <c r="J114" s="500"/>
      <c r="K114" s="500"/>
      <c r="L114" s="500"/>
      <c r="M114" s="500"/>
      <c r="N114" s="483"/>
      <c r="O114" s="1209"/>
      <c r="P114" s="1210"/>
    </row>
    <row r="115" spans="1:16" ht="15.75" customHeight="1" x14ac:dyDescent="0.25">
      <c r="A115" s="1531" t="s">
        <v>1673</v>
      </c>
      <c r="B115" s="1532">
        <v>0.15</v>
      </c>
      <c r="C115" s="480" t="s">
        <v>70</v>
      </c>
      <c r="D115" s="517">
        <v>1</v>
      </c>
      <c r="E115" s="517">
        <v>1</v>
      </c>
      <c r="F115" s="517">
        <v>1</v>
      </c>
      <c r="G115" s="517">
        <v>1</v>
      </c>
      <c r="H115" s="517">
        <v>1</v>
      </c>
      <c r="I115" s="517">
        <v>1</v>
      </c>
      <c r="J115" s="517">
        <v>1</v>
      </c>
      <c r="K115" s="517">
        <v>1</v>
      </c>
      <c r="L115" s="517">
        <v>1</v>
      </c>
      <c r="M115" s="517">
        <v>1</v>
      </c>
      <c r="N115" s="517">
        <v>1</v>
      </c>
      <c r="O115" s="1506">
        <v>1</v>
      </c>
      <c r="P115" s="1208"/>
    </row>
    <row r="116" spans="1:16" x14ac:dyDescent="0.25">
      <c r="A116" s="1531"/>
      <c r="B116" s="1531"/>
      <c r="C116" s="483" t="s">
        <v>71</v>
      </c>
      <c r="D116" s="483"/>
      <c r="E116" s="483"/>
      <c r="F116" s="500"/>
      <c r="G116" s="500"/>
      <c r="H116" s="500"/>
      <c r="I116" s="500"/>
      <c r="J116" s="500"/>
      <c r="K116" s="500"/>
      <c r="L116" s="500"/>
      <c r="M116" s="500"/>
      <c r="N116" s="483"/>
      <c r="O116" s="1209"/>
      <c r="P116" s="1210"/>
    </row>
    <row r="117" spans="1:16" ht="15.75" customHeight="1" x14ac:dyDescent="0.25">
      <c r="A117" s="1531" t="s">
        <v>1674</v>
      </c>
      <c r="B117" s="1532">
        <v>0.1</v>
      </c>
      <c r="C117" s="480" t="s">
        <v>70</v>
      </c>
      <c r="D117" s="517">
        <v>1</v>
      </c>
      <c r="E117" s="517">
        <v>1</v>
      </c>
      <c r="F117" s="517">
        <v>1</v>
      </c>
      <c r="G117" s="517">
        <v>1</v>
      </c>
      <c r="H117" s="517">
        <v>1</v>
      </c>
      <c r="I117" s="517">
        <v>1</v>
      </c>
      <c r="J117" s="517">
        <v>1</v>
      </c>
      <c r="K117" s="517">
        <v>1</v>
      </c>
      <c r="L117" s="517">
        <v>1</v>
      </c>
      <c r="M117" s="517">
        <v>1</v>
      </c>
      <c r="N117" s="517">
        <v>1</v>
      </c>
      <c r="O117" s="1506">
        <v>1</v>
      </c>
      <c r="P117" s="1208"/>
    </row>
    <row r="118" spans="1:16" x14ac:dyDescent="0.25">
      <c r="A118" s="1531"/>
      <c r="B118" s="1531"/>
      <c r="C118" s="483" t="s">
        <v>71</v>
      </c>
      <c r="D118" s="483"/>
      <c r="E118" s="483"/>
      <c r="F118" s="500"/>
      <c r="G118" s="500"/>
      <c r="H118" s="500"/>
      <c r="I118" s="500"/>
      <c r="J118" s="500"/>
      <c r="K118" s="500"/>
      <c r="L118" s="500"/>
      <c r="M118" s="500"/>
      <c r="N118" s="483"/>
      <c r="O118" s="1209"/>
      <c r="P118" s="1210"/>
    </row>
    <row r="119" spans="1:16" ht="15.75" customHeight="1" x14ac:dyDescent="0.25">
      <c r="A119" s="1531" t="s">
        <v>1675</v>
      </c>
      <c r="B119" s="1532">
        <v>0.1</v>
      </c>
      <c r="C119" s="480" t="s">
        <v>70</v>
      </c>
      <c r="D119" s="517">
        <v>1</v>
      </c>
      <c r="E119" s="517">
        <v>1</v>
      </c>
      <c r="F119" s="517">
        <v>1</v>
      </c>
      <c r="G119" s="517">
        <v>1</v>
      </c>
      <c r="H119" s="517">
        <v>1</v>
      </c>
      <c r="I119" s="517">
        <v>1</v>
      </c>
      <c r="J119" s="517">
        <v>1</v>
      </c>
      <c r="K119" s="517">
        <v>1</v>
      </c>
      <c r="L119" s="517">
        <v>1</v>
      </c>
      <c r="M119" s="517">
        <v>1</v>
      </c>
      <c r="N119" s="517">
        <v>1</v>
      </c>
      <c r="O119" s="1506">
        <v>1</v>
      </c>
      <c r="P119" s="1208"/>
    </row>
    <row r="120" spans="1:16" x14ac:dyDescent="0.25">
      <c r="A120" s="1531"/>
      <c r="B120" s="1531"/>
      <c r="C120" s="483" t="s">
        <v>71</v>
      </c>
      <c r="D120" s="483"/>
      <c r="E120" s="483"/>
      <c r="F120" s="500"/>
      <c r="G120" s="500"/>
      <c r="H120" s="500"/>
      <c r="I120" s="500"/>
      <c r="J120" s="500"/>
      <c r="K120" s="500"/>
      <c r="L120" s="500"/>
      <c r="M120" s="500"/>
      <c r="N120" s="483"/>
      <c r="O120" s="1209"/>
      <c r="P120" s="1210"/>
    </row>
    <row r="121" spans="1:16" ht="16.5" thickBot="1" x14ac:dyDescent="0.3"/>
    <row r="122" spans="1:16" x14ac:dyDescent="0.25">
      <c r="A122" s="1530" t="s">
        <v>82</v>
      </c>
      <c r="B122" s="1202"/>
      <c r="C122" s="1202"/>
      <c r="D122" s="1202"/>
      <c r="E122" s="1202"/>
      <c r="F122" s="1202"/>
      <c r="G122" s="1202"/>
      <c r="H122" s="1202"/>
      <c r="I122" s="1202"/>
      <c r="J122" s="1202"/>
      <c r="K122" s="1202"/>
      <c r="L122" s="1202"/>
      <c r="M122" s="1202"/>
      <c r="N122" s="1202"/>
      <c r="O122" s="1202"/>
      <c r="P122" s="1203"/>
    </row>
    <row r="123" spans="1:16" x14ac:dyDescent="0.25">
      <c r="A123" s="518" t="s">
        <v>83</v>
      </c>
      <c r="B123" s="1195"/>
      <c r="C123" s="1196"/>
      <c r="D123" s="1196"/>
      <c r="E123" s="1196"/>
      <c r="F123" s="1196"/>
      <c r="G123" s="1196"/>
      <c r="H123" s="1196"/>
      <c r="I123" s="1196"/>
      <c r="J123" s="1196"/>
      <c r="K123" s="1196"/>
      <c r="L123" s="1196"/>
      <c r="M123" s="1196"/>
      <c r="N123" s="1196"/>
      <c r="O123" s="1196"/>
      <c r="P123" s="1523"/>
    </row>
    <row r="124" spans="1:16" x14ac:dyDescent="0.25">
      <c r="A124" s="518" t="s">
        <v>84</v>
      </c>
      <c r="B124" s="1195"/>
      <c r="C124" s="1196"/>
      <c r="D124" s="1196"/>
      <c r="E124" s="1196"/>
      <c r="F124" s="1196"/>
      <c r="G124" s="1196"/>
      <c r="H124" s="1196"/>
      <c r="I124" s="1196"/>
      <c r="J124" s="1196"/>
      <c r="K124" s="1196"/>
      <c r="L124" s="1196"/>
      <c r="M124" s="1196"/>
      <c r="N124" s="1196"/>
      <c r="O124" s="1196"/>
      <c r="P124" s="1523"/>
    </row>
    <row r="125" spans="1:16" x14ac:dyDescent="0.25">
      <c r="A125" s="518" t="s">
        <v>85</v>
      </c>
      <c r="B125" s="1195"/>
      <c r="C125" s="1196"/>
      <c r="D125" s="1196"/>
      <c r="E125" s="1196"/>
      <c r="F125" s="1196"/>
      <c r="G125" s="1196"/>
      <c r="H125" s="1196"/>
      <c r="I125" s="1196"/>
      <c r="J125" s="1196"/>
      <c r="K125" s="1196"/>
      <c r="L125" s="1196"/>
      <c r="M125" s="1196"/>
      <c r="N125" s="1196"/>
      <c r="O125" s="1196"/>
      <c r="P125" s="1523"/>
    </row>
    <row r="126" spans="1:16" x14ac:dyDescent="0.25">
      <c r="A126" s="518" t="s">
        <v>86</v>
      </c>
      <c r="B126" s="1195"/>
      <c r="C126" s="1196"/>
      <c r="D126" s="1196"/>
      <c r="E126" s="1196"/>
      <c r="F126" s="1196"/>
      <c r="G126" s="1196"/>
      <c r="H126" s="1196"/>
      <c r="I126" s="1196"/>
      <c r="J126" s="1196"/>
      <c r="K126" s="1196"/>
      <c r="L126" s="1196"/>
      <c r="M126" s="1196"/>
      <c r="N126" s="1196"/>
      <c r="O126" s="1196"/>
      <c r="P126" s="1523"/>
    </row>
    <row r="127" spans="1:16" x14ac:dyDescent="0.25">
      <c r="A127" s="518" t="s">
        <v>87</v>
      </c>
      <c r="B127" s="1195"/>
      <c r="C127" s="1196"/>
      <c r="D127" s="1196"/>
      <c r="E127" s="1196"/>
      <c r="F127" s="1196"/>
      <c r="G127" s="1196"/>
      <c r="H127" s="1196"/>
      <c r="I127" s="1196"/>
      <c r="J127" s="1196"/>
      <c r="K127" s="1196"/>
      <c r="L127" s="1196"/>
      <c r="M127" s="1196"/>
      <c r="N127" s="1196"/>
      <c r="O127" s="1196"/>
      <c r="P127" s="1523"/>
    </row>
    <row r="128" spans="1:16" x14ac:dyDescent="0.25">
      <c r="A128" s="518" t="s">
        <v>88</v>
      </c>
      <c r="B128" s="1195"/>
      <c r="C128" s="1196"/>
      <c r="D128" s="1196"/>
      <c r="E128" s="1196"/>
      <c r="F128" s="1196"/>
      <c r="G128" s="1196"/>
      <c r="H128" s="1196"/>
      <c r="I128" s="1196"/>
      <c r="J128" s="1196"/>
      <c r="K128" s="1196"/>
      <c r="L128" s="1196"/>
      <c r="M128" s="1196"/>
      <c r="N128" s="1196"/>
      <c r="O128" s="1196"/>
      <c r="P128" s="1523"/>
    </row>
    <row r="129" spans="1:16" x14ac:dyDescent="0.25">
      <c r="A129" s="518" t="s">
        <v>89</v>
      </c>
      <c r="B129" s="1195"/>
      <c r="C129" s="1196"/>
      <c r="D129" s="1196"/>
      <c r="E129" s="1196"/>
      <c r="F129" s="1196"/>
      <c r="G129" s="1196"/>
      <c r="H129" s="1196"/>
      <c r="I129" s="1196"/>
      <c r="J129" s="1196"/>
      <c r="K129" s="1196"/>
      <c r="L129" s="1196"/>
      <c r="M129" s="1196"/>
      <c r="N129" s="1196"/>
      <c r="O129" s="1196"/>
      <c r="P129" s="1523"/>
    </row>
    <row r="130" spans="1:16" x14ac:dyDescent="0.25">
      <c r="A130" s="518" t="s">
        <v>90</v>
      </c>
      <c r="B130" s="1195"/>
      <c r="C130" s="1196"/>
      <c r="D130" s="1196"/>
      <c r="E130" s="1196"/>
      <c r="F130" s="1196"/>
      <c r="G130" s="1196"/>
      <c r="H130" s="1196"/>
      <c r="I130" s="1196"/>
      <c r="J130" s="1196"/>
      <c r="K130" s="1196"/>
      <c r="L130" s="1196"/>
      <c r="M130" s="1196"/>
      <c r="N130" s="1196"/>
      <c r="O130" s="1196"/>
      <c r="P130" s="1523"/>
    </row>
    <row r="131" spans="1:16" x14ac:dyDescent="0.25">
      <c r="A131" s="518" t="s">
        <v>91</v>
      </c>
      <c r="B131" s="1195"/>
      <c r="C131" s="1196"/>
      <c r="D131" s="1196"/>
      <c r="E131" s="1196"/>
      <c r="F131" s="1196"/>
      <c r="G131" s="1196"/>
      <c r="H131" s="1196"/>
      <c r="I131" s="1196"/>
      <c r="J131" s="1196"/>
      <c r="K131" s="1196"/>
      <c r="L131" s="1196"/>
      <c r="M131" s="1196"/>
      <c r="N131" s="1196"/>
      <c r="O131" s="1196"/>
      <c r="P131" s="1523"/>
    </row>
    <row r="132" spans="1:16" x14ac:dyDescent="0.25">
      <c r="A132" s="518" t="s">
        <v>92</v>
      </c>
      <c r="B132" s="1195"/>
      <c r="C132" s="1196"/>
      <c r="D132" s="1196"/>
      <c r="E132" s="1196"/>
      <c r="F132" s="1196"/>
      <c r="G132" s="1196"/>
      <c r="H132" s="1196"/>
      <c r="I132" s="1196"/>
      <c r="J132" s="1196"/>
      <c r="K132" s="1196"/>
      <c r="L132" s="1196"/>
      <c r="M132" s="1196"/>
      <c r="N132" s="1196"/>
      <c r="O132" s="1196"/>
      <c r="P132" s="1523"/>
    </row>
    <row r="134" spans="1:16" ht="21" customHeight="1" x14ac:dyDescent="0.25">
      <c r="A134" s="451" t="s">
        <v>9</v>
      </c>
      <c r="B134" s="1526" t="s">
        <v>1676</v>
      </c>
      <c r="C134" s="1285"/>
      <c r="D134" s="1285"/>
      <c r="E134" s="1285"/>
      <c r="F134" s="1285"/>
      <c r="G134" s="1285"/>
      <c r="H134" s="1285"/>
      <c r="I134" s="1285"/>
      <c r="J134" s="1285"/>
      <c r="K134" s="1286"/>
      <c r="L134" s="1287" t="s">
        <v>11</v>
      </c>
      <c r="M134" s="1287"/>
      <c r="N134" s="1287"/>
      <c r="O134" s="1287"/>
      <c r="P134" s="452">
        <v>0.2</v>
      </c>
    </row>
    <row r="136" spans="1:16" x14ac:dyDescent="0.25">
      <c r="A136" s="453" t="s">
        <v>118</v>
      </c>
      <c r="B136" s="1525" t="s">
        <v>1677</v>
      </c>
      <c r="C136" s="1527"/>
      <c r="D136" s="1527"/>
      <c r="E136" s="1527"/>
      <c r="F136" s="1527"/>
      <c r="G136" s="1527"/>
      <c r="H136" s="1527"/>
      <c r="I136" s="1527"/>
      <c r="J136" s="1527"/>
      <c r="K136" s="1527"/>
      <c r="L136" s="1277" t="s">
        <v>14</v>
      </c>
      <c r="M136" s="1277"/>
      <c r="N136" s="1277"/>
      <c r="O136" s="1277"/>
      <c r="P136" s="454">
        <v>0.3</v>
      </c>
    </row>
    <row r="137" spans="1:16" x14ac:dyDescent="0.25">
      <c r="B137" s="466"/>
      <c r="C137" s="460"/>
      <c r="D137" s="460"/>
      <c r="E137" s="460"/>
      <c r="F137" s="460"/>
      <c r="G137" s="460"/>
      <c r="H137" s="460"/>
      <c r="I137" s="460"/>
      <c r="J137" s="460"/>
      <c r="K137" s="460"/>
      <c r="L137" s="460"/>
      <c r="M137" s="460"/>
      <c r="N137" s="460"/>
      <c r="O137" s="460"/>
      <c r="P137" s="461"/>
    </row>
    <row r="138" spans="1:16" x14ac:dyDescent="0.25">
      <c r="A138" s="455" t="s">
        <v>15</v>
      </c>
      <c r="B138" s="1278" t="s">
        <v>1640</v>
      </c>
      <c r="C138" s="1279"/>
      <c r="D138" s="1279"/>
      <c r="E138" s="1279"/>
      <c r="F138" s="1280"/>
      <c r="G138" s="456" t="s">
        <v>17</v>
      </c>
      <c r="H138" s="1524">
        <v>521724817</v>
      </c>
      <c r="I138" s="1279"/>
      <c r="J138" s="1279"/>
      <c r="K138" s="1279"/>
      <c r="L138" s="1279"/>
      <c r="M138" s="1279"/>
      <c r="N138" s="1279"/>
      <c r="O138" s="1279"/>
      <c r="P138" s="1280"/>
    </row>
    <row r="139" spans="1:16" x14ac:dyDescent="0.25">
      <c r="A139" s="455" t="s">
        <v>15</v>
      </c>
      <c r="B139" s="1278"/>
      <c r="C139" s="1279"/>
      <c r="D139" s="1279"/>
      <c r="E139" s="1279"/>
      <c r="F139" s="1280"/>
      <c r="G139" s="456" t="s">
        <v>17</v>
      </c>
      <c r="H139" s="1278"/>
      <c r="I139" s="1279"/>
      <c r="J139" s="1279"/>
      <c r="K139" s="1279"/>
      <c r="L139" s="1279"/>
      <c r="M139" s="1279"/>
      <c r="N139" s="1279"/>
      <c r="O139" s="1279"/>
      <c r="P139" s="1280"/>
    </row>
    <row r="140" spans="1:16" x14ac:dyDescent="0.25">
      <c r="A140" s="462" t="s">
        <v>22</v>
      </c>
      <c r="B140" s="520"/>
      <c r="C140" s="520"/>
      <c r="D140" s="520"/>
      <c r="E140" s="520"/>
      <c r="F140" s="520"/>
      <c r="G140" s="520"/>
      <c r="H140" s="520"/>
      <c r="I140" s="520"/>
      <c r="J140" s="520"/>
      <c r="K140" s="520"/>
      <c r="L140" s="520"/>
      <c r="M140" s="520"/>
      <c r="N140" s="520"/>
      <c r="O140" s="520"/>
    </row>
    <row r="141" spans="1:16" x14ac:dyDescent="0.25">
      <c r="A141" s="462"/>
      <c r="B141" s="520"/>
      <c r="C141" s="520"/>
      <c r="D141" s="520"/>
      <c r="E141" s="520"/>
      <c r="F141" s="520"/>
      <c r="G141" s="520"/>
      <c r="H141" s="520"/>
      <c r="I141" s="520"/>
      <c r="J141" s="520"/>
      <c r="K141" s="520"/>
      <c r="L141" s="520"/>
      <c r="M141" s="520"/>
      <c r="N141" s="520"/>
      <c r="O141" s="520"/>
    </row>
    <row r="142" spans="1:16" x14ac:dyDescent="0.25">
      <c r="A142" s="1307" t="s">
        <v>23</v>
      </c>
      <c r="B142" s="1308"/>
      <c r="C142" s="1308"/>
      <c r="D142" s="1308"/>
      <c r="E142" s="489"/>
      <c r="F142" s="1271" t="s">
        <v>24</v>
      </c>
      <c r="G142" s="1271"/>
      <c r="H142" s="1271"/>
      <c r="I142" s="1271"/>
      <c r="J142" s="1271" t="s">
        <v>25</v>
      </c>
      <c r="K142" s="1272" t="s">
        <v>26</v>
      </c>
      <c r="L142" s="1264"/>
      <c r="M142" s="1271" t="s">
        <v>27</v>
      </c>
      <c r="N142" s="1271"/>
      <c r="O142" s="1271"/>
      <c r="P142" s="1275" t="s">
        <v>25</v>
      </c>
    </row>
    <row r="143" spans="1:16" x14ac:dyDescent="0.25">
      <c r="A143" s="1307"/>
      <c r="B143" s="1308"/>
      <c r="C143" s="1308"/>
      <c r="D143" s="1308"/>
      <c r="E143" s="489"/>
      <c r="F143" s="1271"/>
      <c r="G143" s="1271"/>
      <c r="H143" s="1271"/>
      <c r="I143" s="1271"/>
      <c r="J143" s="1271"/>
      <c r="K143" s="1273"/>
      <c r="L143" s="1267"/>
      <c r="M143" s="1271"/>
      <c r="N143" s="1271"/>
      <c r="O143" s="1271"/>
      <c r="P143" s="1275"/>
    </row>
    <row r="144" spans="1:16" x14ac:dyDescent="0.25">
      <c r="A144" s="1307"/>
      <c r="B144" s="1308"/>
      <c r="C144" s="1308"/>
      <c r="D144" s="1308"/>
      <c r="E144" s="489"/>
      <c r="F144" s="1195" t="s">
        <v>1642</v>
      </c>
      <c r="G144" s="1196"/>
      <c r="H144" s="1196"/>
      <c r="I144" s="1523"/>
      <c r="J144" s="521">
        <v>0.14000000000000001</v>
      </c>
      <c r="K144" s="1273"/>
      <c r="L144" s="1267"/>
      <c r="M144" s="1195" t="s">
        <v>1643</v>
      </c>
      <c r="N144" s="1196"/>
      <c r="O144" s="1523"/>
      <c r="P144" s="523">
        <v>0.05</v>
      </c>
    </row>
    <row r="145" spans="1:16" x14ac:dyDescent="0.25">
      <c r="A145" s="1307"/>
      <c r="B145" s="1308"/>
      <c r="C145" s="1308"/>
      <c r="D145" s="1308"/>
      <c r="E145" s="489"/>
      <c r="F145" s="1195" t="s">
        <v>1644</v>
      </c>
      <c r="G145" s="1196"/>
      <c r="H145" s="1196"/>
      <c r="I145" s="1523"/>
      <c r="J145" s="492"/>
      <c r="K145" s="1273"/>
      <c r="L145" s="1267"/>
      <c r="M145" s="1195" t="s">
        <v>1645</v>
      </c>
      <c r="N145" s="1196"/>
      <c r="O145" s="1523"/>
      <c r="P145" s="523">
        <v>0.7</v>
      </c>
    </row>
    <row r="146" spans="1:16" x14ac:dyDescent="0.25">
      <c r="A146" s="1307"/>
      <c r="B146" s="1308"/>
      <c r="C146" s="1308"/>
      <c r="D146" s="1308"/>
      <c r="E146" s="489"/>
      <c r="F146" s="1195" t="s">
        <v>1646</v>
      </c>
      <c r="G146" s="1196"/>
      <c r="H146" s="1196"/>
      <c r="I146" s="1523"/>
      <c r="J146" s="521">
        <v>0.02</v>
      </c>
      <c r="K146" s="1273"/>
      <c r="L146" s="1267"/>
      <c r="M146" s="1195" t="s">
        <v>1647</v>
      </c>
      <c r="N146" s="1196"/>
      <c r="O146" s="1523"/>
      <c r="P146" s="523"/>
    </row>
    <row r="147" spans="1:16" x14ac:dyDescent="0.25">
      <c r="A147" s="1307"/>
      <c r="B147" s="1308"/>
      <c r="C147" s="1308"/>
      <c r="D147" s="1308"/>
      <c r="E147" s="489"/>
      <c r="F147" s="1195" t="s">
        <v>1648</v>
      </c>
      <c r="G147" s="1196"/>
      <c r="H147" s="1196"/>
      <c r="I147" s="1523"/>
      <c r="J147" s="521">
        <v>0.05</v>
      </c>
      <c r="K147" s="1273"/>
      <c r="L147" s="1267"/>
      <c r="M147" s="1195" t="s">
        <v>1649</v>
      </c>
      <c r="N147" s="1196"/>
      <c r="O147" s="1523"/>
      <c r="P147" s="523"/>
    </row>
    <row r="148" spans="1:16" x14ac:dyDescent="0.25">
      <c r="A148" s="1307"/>
      <c r="B148" s="1308"/>
      <c r="C148" s="1308"/>
      <c r="D148" s="1308"/>
      <c r="E148" s="489"/>
      <c r="F148" s="1195" t="s">
        <v>1650</v>
      </c>
      <c r="G148" s="1196"/>
      <c r="H148" s="1196"/>
      <c r="I148" s="1523"/>
      <c r="J148" s="521">
        <v>0.05</v>
      </c>
      <c r="K148" s="1273"/>
      <c r="L148" s="1267"/>
      <c r="M148" s="1195" t="s">
        <v>1651</v>
      </c>
      <c r="N148" s="1196"/>
      <c r="O148" s="1523"/>
      <c r="P148" s="523"/>
    </row>
    <row r="149" spans="1:16" x14ac:dyDescent="0.25">
      <c r="A149" s="1307"/>
      <c r="B149" s="1308"/>
      <c r="C149" s="1308"/>
      <c r="D149" s="1308"/>
      <c r="E149" s="489"/>
      <c r="F149" s="1195" t="s">
        <v>1652</v>
      </c>
      <c r="G149" s="1196"/>
      <c r="H149" s="1196"/>
      <c r="I149" s="1523"/>
      <c r="J149" s="521">
        <v>0.14000000000000001</v>
      </c>
      <c r="K149" s="1273"/>
      <c r="L149" s="1267"/>
      <c r="M149" s="1343" t="s">
        <v>1653</v>
      </c>
      <c r="N149" s="1343"/>
      <c r="O149" s="1343"/>
      <c r="P149" s="523"/>
    </row>
    <row r="150" spans="1:16" x14ac:dyDescent="0.25">
      <c r="A150" s="1307"/>
      <c r="B150" s="1308"/>
      <c r="C150" s="1308"/>
      <c r="D150" s="1308"/>
      <c r="E150" s="489"/>
      <c r="F150" s="1195" t="s">
        <v>1654</v>
      </c>
      <c r="G150" s="1196"/>
      <c r="H150" s="1196"/>
      <c r="I150" s="1523"/>
      <c r="J150" s="521">
        <v>0.14000000000000001</v>
      </c>
      <c r="K150" s="1273"/>
      <c r="L150" s="1267"/>
      <c r="M150" s="1343"/>
      <c r="N150" s="1343"/>
      <c r="O150" s="1343"/>
      <c r="P150" s="524"/>
    </row>
    <row r="151" spans="1:16" x14ac:dyDescent="0.25">
      <c r="A151" s="1307"/>
      <c r="B151" s="1308"/>
      <c r="C151" s="1308"/>
      <c r="D151" s="1308"/>
      <c r="E151" s="489"/>
      <c r="F151" s="1343"/>
      <c r="G151" s="1343"/>
      <c r="H151" s="1343"/>
      <c r="I151" s="1343"/>
      <c r="J151" s="492"/>
      <c r="K151" s="1274"/>
      <c r="L151" s="1270"/>
      <c r="M151" s="1343"/>
      <c r="N151" s="1343"/>
      <c r="O151" s="1343"/>
      <c r="P151" s="524"/>
    </row>
    <row r="152" spans="1:16" x14ac:dyDescent="0.25">
      <c r="A152" s="465"/>
      <c r="B152" s="466"/>
      <c r="C152" s="460"/>
      <c r="D152" s="460"/>
      <c r="E152" s="460"/>
      <c r="F152" s="460"/>
      <c r="G152" s="460"/>
      <c r="H152" s="460"/>
      <c r="I152" s="460"/>
      <c r="J152" s="460"/>
      <c r="K152" s="460"/>
      <c r="L152" s="460"/>
      <c r="M152" s="460"/>
      <c r="N152" s="460"/>
      <c r="O152" s="460"/>
    </row>
    <row r="153" spans="1:16" ht="31.5" customHeight="1" x14ac:dyDescent="0.25">
      <c r="A153" s="467" t="s">
        <v>32</v>
      </c>
      <c r="B153" s="468" t="s">
        <v>33</v>
      </c>
      <c r="C153" s="468" t="s">
        <v>34</v>
      </c>
      <c r="D153" s="468" t="s">
        <v>35</v>
      </c>
      <c r="E153" s="468" t="s">
        <v>36</v>
      </c>
      <c r="F153" s="468" t="s">
        <v>37</v>
      </c>
      <c r="G153" s="1244" t="s">
        <v>38</v>
      </c>
      <c r="H153" s="1244"/>
      <c r="I153" s="1217" t="s">
        <v>39</v>
      </c>
      <c r="J153" s="1228"/>
      <c r="K153" s="468" t="s">
        <v>40</v>
      </c>
      <c r="L153" s="1244" t="s">
        <v>41</v>
      </c>
      <c r="M153" s="1244"/>
      <c r="N153" s="1297" t="s">
        <v>42</v>
      </c>
      <c r="O153" s="1298"/>
      <c r="P153" s="1299"/>
    </row>
    <row r="154" spans="1:16" ht="92.25" customHeight="1" x14ac:dyDescent="0.25">
      <c r="A154" s="469" t="s">
        <v>1655</v>
      </c>
      <c r="B154" s="470">
        <v>1</v>
      </c>
      <c r="C154" s="529" t="s">
        <v>1678</v>
      </c>
      <c r="D154" s="471" t="s">
        <v>104</v>
      </c>
      <c r="E154" s="471" t="s">
        <v>47</v>
      </c>
      <c r="F154" s="471" t="s">
        <v>423</v>
      </c>
      <c r="G154" s="1528" t="s">
        <v>1679</v>
      </c>
      <c r="H154" s="1529"/>
      <c r="I154" s="1249" t="s">
        <v>1658</v>
      </c>
      <c r="J154" s="1250"/>
      <c r="K154" s="472">
        <v>5</v>
      </c>
      <c r="L154" s="1251" t="s">
        <v>1680</v>
      </c>
      <c r="M154" s="1251"/>
      <c r="N154" s="1252" t="s">
        <v>1659</v>
      </c>
      <c r="O154" s="1252"/>
      <c r="P154" s="1253"/>
    </row>
    <row r="155" spans="1:16" ht="33.75" customHeight="1" x14ac:dyDescent="0.25">
      <c r="A155" s="1217" t="s">
        <v>51</v>
      </c>
      <c r="B155" s="1228"/>
      <c r="C155" s="1340"/>
      <c r="D155" s="1486"/>
      <c r="E155" s="1486"/>
      <c r="F155" s="1486"/>
      <c r="G155" s="1486"/>
      <c r="H155" s="1486"/>
      <c r="I155" s="1486"/>
      <c r="J155" s="1486"/>
      <c r="K155" s="1486"/>
      <c r="L155" s="1486"/>
      <c r="M155" s="1486"/>
      <c r="N155" s="1486"/>
      <c r="O155" s="1486"/>
      <c r="P155" s="1487"/>
    </row>
    <row r="156" spans="1:16" x14ac:dyDescent="0.25">
      <c r="A156" s="1229" t="s">
        <v>53</v>
      </c>
      <c r="B156" s="1230"/>
      <c r="C156" s="1230"/>
      <c r="D156" s="1230"/>
      <c r="E156" s="1230"/>
      <c r="F156" s="1230"/>
      <c r="G156" s="1231"/>
      <c r="H156" s="1232" t="s">
        <v>54</v>
      </c>
      <c r="I156" s="1230"/>
      <c r="J156" s="1230"/>
      <c r="K156" s="1230"/>
      <c r="L156" s="1230"/>
      <c r="M156" s="1230"/>
      <c r="N156" s="1230"/>
      <c r="O156" s="1230"/>
      <c r="P156" s="1233"/>
    </row>
    <row r="157" spans="1:16" ht="15" customHeight="1" x14ac:dyDescent="0.25">
      <c r="A157" s="1234" t="s">
        <v>1661</v>
      </c>
      <c r="B157" s="1235"/>
      <c r="C157" s="1235"/>
      <c r="D157" s="1235"/>
      <c r="E157" s="1235"/>
      <c r="F157" s="1235"/>
      <c r="G157" s="1235"/>
      <c r="H157" s="1238" t="s">
        <v>1662</v>
      </c>
      <c r="I157" s="1239"/>
      <c r="J157" s="1239"/>
      <c r="K157" s="1239"/>
      <c r="L157" s="1239"/>
      <c r="M157" s="1239"/>
      <c r="N157" s="1239"/>
      <c r="O157" s="1239"/>
      <c r="P157" s="1240"/>
    </row>
    <row r="158" spans="1:16" ht="15" customHeight="1" x14ac:dyDescent="0.25">
      <c r="A158" s="1236"/>
      <c r="B158" s="1237"/>
      <c r="C158" s="1237"/>
      <c r="D158" s="1237"/>
      <c r="E158" s="1237"/>
      <c r="F158" s="1237"/>
      <c r="G158" s="1237"/>
      <c r="H158" s="1241"/>
      <c r="I158" s="1242"/>
      <c r="J158" s="1242"/>
      <c r="K158" s="1242"/>
      <c r="L158" s="1242"/>
      <c r="M158" s="1242"/>
      <c r="N158" s="1242"/>
      <c r="O158" s="1242"/>
      <c r="P158" s="1243"/>
    </row>
    <row r="159" spans="1:16" ht="22.5" customHeight="1" x14ac:dyDescent="0.25">
      <c r="A159" s="465"/>
      <c r="B159" s="466"/>
      <c r="C159" s="466"/>
      <c r="D159" s="466"/>
      <c r="E159" s="466"/>
      <c r="F159" s="466"/>
      <c r="G159" s="466"/>
      <c r="H159" s="466"/>
      <c r="I159" s="466"/>
      <c r="J159" s="466"/>
      <c r="K159" s="466"/>
      <c r="L159" s="466"/>
      <c r="M159" s="466"/>
      <c r="N159" s="466"/>
      <c r="O159" s="466"/>
      <c r="P159" s="473"/>
    </row>
    <row r="160" spans="1:16" x14ac:dyDescent="0.25">
      <c r="A160" s="474"/>
      <c r="B160" s="466"/>
      <c r="C160" s="461"/>
      <c r="D160" s="1217" t="s">
        <v>57</v>
      </c>
      <c r="E160" s="1218"/>
      <c r="F160" s="1218"/>
      <c r="G160" s="1218"/>
      <c r="H160" s="1218"/>
      <c r="I160" s="1218"/>
      <c r="J160" s="1218"/>
      <c r="K160" s="1218"/>
      <c r="L160" s="1218"/>
      <c r="M160" s="1218"/>
      <c r="N160" s="1218"/>
      <c r="O160" s="1218"/>
      <c r="P160" s="1219"/>
    </row>
    <row r="161" spans="1:16" x14ac:dyDescent="0.25">
      <c r="A161" s="465"/>
      <c r="B161" s="466"/>
      <c r="C161" s="466"/>
      <c r="D161" s="468" t="s">
        <v>58</v>
      </c>
      <c r="E161" s="468"/>
      <c r="F161" s="468" t="s">
        <v>59</v>
      </c>
      <c r="G161" s="468" t="s">
        <v>60</v>
      </c>
      <c r="H161" s="468" t="s">
        <v>61</v>
      </c>
      <c r="I161" s="468" t="s">
        <v>62</v>
      </c>
      <c r="J161" s="468" t="s">
        <v>63</v>
      </c>
      <c r="K161" s="468" t="s">
        <v>64</v>
      </c>
      <c r="L161" s="468" t="s">
        <v>65</v>
      </c>
      <c r="M161" s="468" t="s">
        <v>66</v>
      </c>
      <c r="N161" s="468" t="s">
        <v>67</v>
      </c>
      <c r="O161" s="468" t="s">
        <v>68</v>
      </c>
      <c r="P161" s="493" t="s">
        <v>69</v>
      </c>
    </row>
    <row r="162" spans="1:16" x14ac:dyDescent="0.25">
      <c r="A162" s="494" t="s">
        <v>70</v>
      </c>
      <c r="B162" s="495"/>
      <c r="C162" s="495"/>
      <c r="D162" s="495"/>
      <c r="E162" s="495"/>
      <c r="F162" s="495"/>
      <c r="G162" s="495"/>
      <c r="H162" s="495"/>
      <c r="I162" s="495"/>
      <c r="J162" s="495">
        <v>1</v>
      </c>
      <c r="K162" s="495">
        <v>1</v>
      </c>
      <c r="L162" s="495"/>
      <c r="M162" s="495">
        <v>1</v>
      </c>
      <c r="N162" s="495"/>
      <c r="O162" s="495">
        <v>1</v>
      </c>
      <c r="P162" s="496">
        <v>1</v>
      </c>
    </row>
    <row r="163" spans="1:16" x14ac:dyDescent="0.25">
      <c r="A163" s="494" t="s">
        <v>71</v>
      </c>
      <c r="B163" s="495"/>
      <c r="C163" s="495"/>
      <c r="D163" s="497"/>
      <c r="E163" s="497"/>
      <c r="F163" s="497"/>
      <c r="G163" s="497"/>
      <c r="H163" s="497"/>
      <c r="I163" s="497"/>
      <c r="J163" s="497"/>
      <c r="K163" s="497"/>
      <c r="L163" s="497"/>
      <c r="M163" s="497"/>
      <c r="N163" s="497"/>
      <c r="O163" s="497"/>
      <c r="P163" s="498"/>
    </row>
    <row r="164" spans="1:16" x14ac:dyDescent="0.25">
      <c r="A164" s="465"/>
      <c r="B164" s="466"/>
      <c r="C164" s="466"/>
      <c r="D164" s="466"/>
      <c r="E164" s="466"/>
      <c r="F164" s="466"/>
      <c r="G164" s="466"/>
      <c r="H164" s="466"/>
      <c r="I164" s="466"/>
      <c r="J164" s="466"/>
      <c r="K164" s="466"/>
      <c r="L164" s="466"/>
      <c r="M164" s="466"/>
      <c r="N164" s="466"/>
      <c r="O164" s="466"/>
      <c r="P164" s="473"/>
    </row>
    <row r="165" spans="1:16" x14ac:dyDescent="0.25">
      <c r="A165" s="477" t="s">
        <v>72</v>
      </c>
      <c r="B165" s="477" t="s">
        <v>33</v>
      </c>
      <c r="C165" s="478"/>
      <c r="D165" s="479" t="s">
        <v>58</v>
      </c>
      <c r="E165" s="479"/>
      <c r="F165" s="479" t="s">
        <v>59</v>
      </c>
      <c r="G165" s="479" t="s">
        <v>60</v>
      </c>
      <c r="H165" s="479" t="s">
        <v>61</v>
      </c>
      <c r="I165" s="479" t="s">
        <v>62</v>
      </c>
      <c r="J165" s="479" t="s">
        <v>63</v>
      </c>
      <c r="K165" s="479" t="s">
        <v>64</v>
      </c>
      <c r="L165" s="479" t="s">
        <v>65</v>
      </c>
      <c r="M165" s="479" t="s">
        <v>66</v>
      </c>
      <c r="N165" s="479" t="s">
        <v>67</v>
      </c>
      <c r="O165" s="479" t="s">
        <v>68</v>
      </c>
      <c r="P165" s="499" t="s">
        <v>69</v>
      </c>
    </row>
    <row r="166" spans="1:16" x14ac:dyDescent="0.25">
      <c r="A166" s="1469" t="s">
        <v>1681</v>
      </c>
      <c r="B166" s="1206">
        <v>0.2</v>
      </c>
      <c r="C166" s="480" t="s">
        <v>70</v>
      </c>
      <c r="D166" s="517"/>
      <c r="E166" s="480"/>
      <c r="F166" s="517"/>
      <c r="G166" s="480"/>
      <c r="H166" s="480"/>
      <c r="I166" s="480"/>
      <c r="J166" s="480"/>
      <c r="K166" s="517">
        <v>1</v>
      </c>
      <c r="L166" s="480"/>
      <c r="M166" s="480"/>
      <c r="N166" s="480"/>
      <c r="O166" s="1207"/>
      <c r="P166" s="1208"/>
    </row>
    <row r="167" spans="1:16" x14ac:dyDescent="0.25">
      <c r="A167" s="1470"/>
      <c r="B167" s="1206"/>
      <c r="C167" s="483" t="s">
        <v>71</v>
      </c>
      <c r="D167" s="483"/>
      <c r="E167" s="483"/>
      <c r="F167" s="500"/>
      <c r="G167" s="500"/>
      <c r="H167" s="500"/>
      <c r="I167" s="500"/>
      <c r="J167" s="500"/>
      <c r="K167" s="500"/>
      <c r="L167" s="500"/>
      <c r="M167" s="500"/>
      <c r="N167" s="483"/>
      <c r="O167" s="1209"/>
      <c r="P167" s="1210"/>
    </row>
    <row r="168" spans="1:16" x14ac:dyDescent="0.25">
      <c r="A168" s="1469" t="s">
        <v>1682</v>
      </c>
      <c r="B168" s="1206">
        <v>0.2</v>
      </c>
      <c r="C168" s="480" t="s">
        <v>70</v>
      </c>
      <c r="D168" s="480"/>
      <c r="E168" s="480"/>
      <c r="F168" s="480"/>
      <c r="G168" s="480"/>
      <c r="H168" s="480"/>
      <c r="I168" s="480"/>
      <c r="J168" s="480"/>
      <c r="K168" s="480"/>
      <c r="L168" s="517">
        <v>1</v>
      </c>
      <c r="M168" s="480"/>
      <c r="N168" s="480"/>
      <c r="O168" s="1207"/>
      <c r="P168" s="1208"/>
    </row>
    <row r="169" spans="1:16" x14ac:dyDescent="0.25">
      <c r="A169" s="1470"/>
      <c r="B169" s="1206"/>
      <c r="C169" s="483" t="s">
        <v>71</v>
      </c>
      <c r="D169" s="483"/>
      <c r="E169" s="483"/>
      <c r="F169" s="500"/>
      <c r="G169" s="500"/>
      <c r="H169" s="500"/>
      <c r="I169" s="500"/>
      <c r="J169" s="500"/>
      <c r="K169" s="500"/>
      <c r="L169" s="500"/>
      <c r="M169" s="500"/>
      <c r="N169" s="483"/>
      <c r="O169" s="1209"/>
      <c r="P169" s="1210"/>
    </row>
    <row r="170" spans="1:16" x14ac:dyDescent="0.25">
      <c r="A170" s="1469" t="s">
        <v>1683</v>
      </c>
      <c r="B170" s="1206">
        <v>0.2</v>
      </c>
      <c r="C170" s="480" t="s">
        <v>70</v>
      </c>
      <c r="D170" s="480"/>
      <c r="E170" s="480"/>
      <c r="F170" s="480"/>
      <c r="G170" s="480"/>
      <c r="H170" s="480"/>
      <c r="I170" s="480"/>
      <c r="J170" s="480"/>
      <c r="K170" s="480"/>
      <c r="L170" s="480"/>
      <c r="M170" s="517">
        <v>1</v>
      </c>
      <c r="N170" s="480"/>
      <c r="O170" s="1207"/>
      <c r="P170" s="1208"/>
    </row>
    <row r="171" spans="1:16" x14ac:dyDescent="0.25">
      <c r="A171" s="1470"/>
      <c r="B171" s="1206"/>
      <c r="C171" s="483" t="s">
        <v>71</v>
      </c>
      <c r="D171" s="483"/>
      <c r="E171" s="483"/>
      <c r="F171" s="500"/>
      <c r="G171" s="500"/>
      <c r="H171" s="500"/>
      <c r="I171" s="500"/>
      <c r="J171" s="500"/>
      <c r="K171" s="500"/>
      <c r="L171" s="500"/>
      <c r="M171" s="500"/>
      <c r="N171" s="483"/>
      <c r="O171" s="1209"/>
      <c r="P171" s="1210"/>
    </row>
    <row r="172" spans="1:16" x14ac:dyDescent="0.25">
      <c r="A172" s="1469" t="s">
        <v>1684</v>
      </c>
      <c r="B172" s="1206">
        <v>0.2</v>
      </c>
      <c r="C172" s="480" t="s">
        <v>70</v>
      </c>
      <c r="D172" s="480"/>
      <c r="E172" s="480"/>
      <c r="F172" s="480"/>
      <c r="G172" s="480"/>
      <c r="H172" s="480"/>
      <c r="I172" s="480"/>
      <c r="J172" s="480"/>
      <c r="K172" s="480"/>
      <c r="L172" s="480"/>
      <c r="M172" s="517"/>
      <c r="N172" s="517">
        <v>1</v>
      </c>
      <c r="O172" s="1207"/>
      <c r="P172" s="1208"/>
    </row>
    <row r="173" spans="1:16" x14ac:dyDescent="0.25">
      <c r="A173" s="1470"/>
      <c r="B173" s="1206"/>
      <c r="C173" s="483" t="s">
        <v>71</v>
      </c>
      <c r="D173" s="483"/>
      <c r="E173" s="483"/>
      <c r="F173" s="500"/>
      <c r="G173" s="500"/>
      <c r="H173" s="500"/>
      <c r="I173" s="500"/>
      <c r="J173" s="500"/>
      <c r="K173" s="500"/>
      <c r="L173" s="500"/>
      <c r="M173" s="500"/>
      <c r="N173" s="483"/>
      <c r="O173" s="1209"/>
      <c r="P173" s="1210"/>
    </row>
    <row r="174" spans="1:16" x14ac:dyDescent="0.25">
      <c r="A174" s="1469" t="s">
        <v>1685</v>
      </c>
      <c r="B174" s="1206">
        <v>0.2</v>
      </c>
      <c r="C174" s="480" t="s">
        <v>70</v>
      </c>
      <c r="D174" s="480"/>
      <c r="E174" s="480"/>
      <c r="F174" s="480"/>
      <c r="G174" s="480"/>
      <c r="H174" s="480"/>
      <c r="I174" s="480"/>
      <c r="J174" s="480"/>
      <c r="K174" s="480"/>
      <c r="L174" s="480"/>
      <c r="M174" s="480"/>
      <c r="N174" s="480"/>
      <c r="O174" s="1506">
        <v>1</v>
      </c>
      <c r="P174" s="1208"/>
    </row>
    <row r="175" spans="1:16" x14ac:dyDescent="0.25">
      <c r="A175" s="1470"/>
      <c r="B175" s="1206"/>
      <c r="C175" s="483" t="s">
        <v>71</v>
      </c>
      <c r="D175" s="483"/>
      <c r="E175" s="483"/>
      <c r="F175" s="500"/>
      <c r="G175" s="500"/>
      <c r="H175" s="500"/>
      <c r="I175" s="500"/>
      <c r="J175" s="500"/>
      <c r="K175" s="500"/>
      <c r="L175" s="500"/>
      <c r="M175" s="500"/>
      <c r="N175" s="483"/>
      <c r="O175" s="1209"/>
      <c r="P175" s="1210"/>
    </row>
    <row r="176" spans="1:16" ht="16.5" thickBot="1" x14ac:dyDescent="0.3">
      <c r="A176" s="526"/>
      <c r="B176" s="520"/>
      <c r="C176" s="520"/>
      <c r="D176" s="520"/>
      <c r="E176" s="520"/>
      <c r="F176" s="520"/>
      <c r="G176" s="520"/>
      <c r="H176" s="520"/>
      <c r="I176" s="520"/>
      <c r="J176" s="520"/>
      <c r="K176" s="520"/>
      <c r="L176" s="520"/>
      <c r="M176" s="520"/>
      <c r="N176" s="520"/>
      <c r="O176" s="520"/>
      <c r="P176" s="527"/>
    </row>
    <row r="177" spans="1:16" x14ac:dyDescent="0.25">
      <c r="A177" s="1201" t="s">
        <v>82</v>
      </c>
      <c r="B177" s="1202"/>
      <c r="C177" s="1202"/>
      <c r="D177" s="1202"/>
      <c r="E177" s="1202"/>
      <c r="F177" s="1202"/>
      <c r="G177" s="1202"/>
      <c r="H177" s="1202"/>
      <c r="I177" s="1202"/>
      <c r="J177" s="1202"/>
      <c r="K177" s="1202"/>
      <c r="L177" s="1202"/>
      <c r="M177" s="1202"/>
      <c r="N177" s="1202"/>
      <c r="O177" s="1202"/>
      <c r="P177" s="1203"/>
    </row>
    <row r="178" spans="1:16" x14ac:dyDescent="0.25">
      <c r="A178" s="487" t="s">
        <v>83</v>
      </c>
      <c r="B178" s="1195"/>
      <c r="C178" s="1196"/>
      <c r="D178" s="1196"/>
      <c r="E178" s="1196"/>
      <c r="F178" s="1196"/>
      <c r="G178" s="1196"/>
      <c r="H178" s="1196"/>
      <c r="I178" s="1196"/>
      <c r="J178" s="1196"/>
      <c r="K178" s="1196"/>
      <c r="L178" s="1196"/>
      <c r="M178" s="1196"/>
      <c r="N178" s="1196"/>
      <c r="O178" s="1196"/>
      <c r="P178" s="1197"/>
    </row>
    <row r="179" spans="1:16" x14ac:dyDescent="0.25">
      <c r="A179" s="487" t="s">
        <v>84</v>
      </c>
      <c r="B179" s="1195"/>
      <c r="C179" s="1196"/>
      <c r="D179" s="1196"/>
      <c r="E179" s="1196"/>
      <c r="F179" s="1196"/>
      <c r="G179" s="1196"/>
      <c r="H179" s="1196"/>
      <c r="I179" s="1196"/>
      <c r="J179" s="1196"/>
      <c r="K179" s="1196"/>
      <c r="L179" s="1196"/>
      <c r="M179" s="1196"/>
      <c r="N179" s="1196"/>
      <c r="O179" s="1196"/>
      <c r="P179" s="1197"/>
    </row>
    <row r="180" spans="1:16" x14ac:dyDescent="0.25">
      <c r="A180" s="487" t="s">
        <v>85</v>
      </c>
      <c r="B180" s="1195"/>
      <c r="C180" s="1196"/>
      <c r="D180" s="1196"/>
      <c r="E180" s="1196"/>
      <c r="F180" s="1196"/>
      <c r="G180" s="1196"/>
      <c r="H180" s="1196"/>
      <c r="I180" s="1196"/>
      <c r="J180" s="1196"/>
      <c r="K180" s="1196"/>
      <c r="L180" s="1196"/>
      <c r="M180" s="1196"/>
      <c r="N180" s="1196"/>
      <c r="O180" s="1196"/>
      <c r="P180" s="1197"/>
    </row>
    <row r="181" spans="1:16" x14ac:dyDescent="0.25">
      <c r="A181" s="487" t="s">
        <v>86</v>
      </c>
      <c r="B181" s="1195"/>
      <c r="C181" s="1196"/>
      <c r="D181" s="1196"/>
      <c r="E181" s="1196"/>
      <c r="F181" s="1196"/>
      <c r="G181" s="1196"/>
      <c r="H181" s="1196"/>
      <c r="I181" s="1196"/>
      <c r="J181" s="1196"/>
      <c r="K181" s="1196"/>
      <c r="L181" s="1196"/>
      <c r="M181" s="1196"/>
      <c r="N181" s="1196"/>
      <c r="O181" s="1196"/>
      <c r="P181" s="1197"/>
    </row>
    <row r="182" spans="1:16" x14ac:dyDescent="0.25">
      <c r="A182" s="487" t="s">
        <v>87</v>
      </c>
      <c r="B182" s="1195"/>
      <c r="C182" s="1196"/>
      <c r="D182" s="1196"/>
      <c r="E182" s="1196"/>
      <c r="F182" s="1196"/>
      <c r="G182" s="1196"/>
      <c r="H182" s="1196"/>
      <c r="I182" s="1196"/>
      <c r="J182" s="1196"/>
      <c r="K182" s="1196"/>
      <c r="L182" s="1196"/>
      <c r="M182" s="1196"/>
      <c r="N182" s="1196"/>
      <c r="O182" s="1196"/>
      <c r="P182" s="1197"/>
    </row>
    <row r="183" spans="1:16" x14ac:dyDescent="0.25">
      <c r="A183" s="487" t="s">
        <v>88</v>
      </c>
      <c r="B183" s="1195"/>
      <c r="C183" s="1196"/>
      <c r="D183" s="1196"/>
      <c r="E183" s="1196"/>
      <c r="F183" s="1196"/>
      <c r="G183" s="1196"/>
      <c r="H183" s="1196"/>
      <c r="I183" s="1196"/>
      <c r="J183" s="1196"/>
      <c r="K183" s="1196"/>
      <c r="L183" s="1196"/>
      <c r="M183" s="1196"/>
      <c r="N183" s="1196"/>
      <c r="O183" s="1196"/>
      <c r="P183" s="1197"/>
    </row>
    <row r="184" spans="1:16" x14ac:dyDescent="0.25">
      <c r="A184" s="487" t="s">
        <v>89</v>
      </c>
      <c r="B184" s="1195"/>
      <c r="C184" s="1196"/>
      <c r="D184" s="1196"/>
      <c r="E184" s="1196"/>
      <c r="F184" s="1196"/>
      <c r="G184" s="1196"/>
      <c r="H184" s="1196"/>
      <c r="I184" s="1196"/>
      <c r="J184" s="1196"/>
      <c r="K184" s="1196"/>
      <c r="L184" s="1196"/>
      <c r="M184" s="1196"/>
      <c r="N184" s="1196"/>
      <c r="O184" s="1196"/>
      <c r="P184" s="1197"/>
    </row>
    <row r="185" spans="1:16" x14ac:dyDescent="0.25">
      <c r="A185" s="487" t="s">
        <v>90</v>
      </c>
      <c r="B185" s="1195"/>
      <c r="C185" s="1196"/>
      <c r="D185" s="1196"/>
      <c r="E185" s="1196"/>
      <c r="F185" s="1196"/>
      <c r="G185" s="1196"/>
      <c r="H185" s="1196"/>
      <c r="I185" s="1196"/>
      <c r="J185" s="1196"/>
      <c r="K185" s="1196"/>
      <c r="L185" s="1196"/>
      <c r="M185" s="1196"/>
      <c r="N185" s="1196"/>
      <c r="O185" s="1196"/>
      <c r="P185" s="1197"/>
    </row>
    <row r="186" spans="1:16" x14ac:dyDescent="0.25">
      <c r="A186" s="487" t="s">
        <v>91</v>
      </c>
      <c r="B186" s="1195"/>
      <c r="C186" s="1196"/>
      <c r="D186" s="1196"/>
      <c r="E186" s="1196"/>
      <c r="F186" s="1196"/>
      <c r="G186" s="1196"/>
      <c r="H186" s="1196"/>
      <c r="I186" s="1196"/>
      <c r="J186" s="1196"/>
      <c r="K186" s="1196"/>
      <c r="L186" s="1196"/>
      <c r="M186" s="1196"/>
      <c r="N186" s="1196"/>
      <c r="O186" s="1196"/>
      <c r="P186" s="1197"/>
    </row>
    <row r="187" spans="1:16" ht="16.5" thickBot="1" x14ac:dyDescent="0.3">
      <c r="A187" s="488" t="s">
        <v>92</v>
      </c>
      <c r="B187" s="1198"/>
      <c r="C187" s="1199"/>
      <c r="D187" s="1199"/>
      <c r="E187" s="1199"/>
      <c r="F187" s="1199"/>
      <c r="G187" s="1199"/>
      <c r="H187" s="1199"/>
      <c r="I187" s="1199"/>
      <c r="J187" s="1199"/>
      <c r="K187" s="1199"/>
      <c r="L187" s="1199"/>
      <c r="M187" s="1199"/>
      <c r="N187" s="1199"/>
      <c r="O187" s="1199"/>
      <c r="P187" s="1200"/>
    </row>
    <row r="189" spans="1:16" x14ac:dyDescent="0.25">
      <c r="A189" s="453" t="s">
        <v>129</v>
      </c>
      <c r="B189" s="1525" t="s">
        <v>1686</v>
      </c>
      <c r="C189" s="1527"/>
      <c r="D189" s="1527"/>
      <c r="E189" s="1527"/>
      <c r="F189" s="1527"/>
      <c r="G189" s="1527"/>
      <c r="H189" s="1527"/>
      <c r="I189" s="1527"/>
      <c r="J189" s="1527"/>
      <c r="K189" s="1527"/>
      <c r="L189" s="1277" t="s">
        <v>14</v>
      </c>
      <c r="M189" s="1277"/>
      <c r="N189" s="1277"/>
      <c r="O189" s="1277"/>
      <c r="P189" s="454">
        <v>0.3</v>
      </c>
    </row>
    <row r="190" spans="1:16" x14ac:dyDescent="0.25">
      <c r="B190" s="466"/>
      <c r="C190" s="460"/>
      <c r="D190" s="460"/>
      <c r="E190" s="460"/>
      <c r="F190" s="460"/>
      <c r="G190" s="460"/>
      <c r="H190" s="460"/>
      <c r="I190" s="460"/>
      <c r="J190" s="460"/>
      <c r="K190" s="460"/>
      <c r="L190" s="460"/>
      <c r="M190" s="460"/>
      <c r="N190" s="460"/>
      <c r="O190" s="460"/>
      <c r="P190" s="461"/>
    </row>
    <row r="191" spans="1:16" x14ac:dyDescent="0.25">
      <c r="A191" s="455" t="s">
        <v>15</v>
      </c>
      <c r="B191" s="1278" t="s">
        <v>1640</v>
      </c>
      <c r="C191" s="1279"/>
      <c r="D191" s="1279"/>
      <c r="E191" s="1279"/>
      <c r="F191" s="1280"/>
      <c r="G191" s="456" t="s">
        <v>17</v>
      </c>
      <c r="H191" s="1524">
        <v>521724817</v>
      </c>
      <c r="I191" s="1279"/>
      <c r="J191" s="1279"/>
      <c r="K191" s="1279"/>
      <c r="L191" s="1279"/>
      <c r="M191" s="1279"/>
      <c r="N191" s="1279"/>
      <c r="O191" s="1279"/>
      <c r="P191" s="1280"/>
    </row>
    <row r="192" spans="1:16" x14ac:dyDescent="0.25">
      <c r="A192" s="455" t="s">
        <v>15</v>
      </c>
      <c r="B192" s="1278"/>
      <c r="C192" s="1279"/>
      <c r="D192" s="1279"/>
      <c r="E192" s="1279"/>
      <c r="F192" s="1280"/>
      <c r="G192" s="456" t="s">
        <v>17</v>
      </c>
      <c r="H192" s="1278"/>
      <c r="I192" s="1279"/>
      <c r="J192" s="1279"/>
      <c r="K192" s="1279"/>
      <c r="L192" s="1279"/>
      <c r="M192" s="1279"/>
      <c r="N192" s="1279"/>
      <c r="O192" s="1279"/>
      <c r="P192" s="1280"/>
    </row>
    <row r="193" spans="1:16" x14ac:dyDescent="0.25">
      <c r="A193" s="462" t="s">
        <v>22</v>
      </c>
      <c r="B193" s="520"/>
      <c r="C193" s="520"/>
      <c r="D193" s="520"/>
      <c r="E193" s="520"/>
      <c r="F193" s="520"/>
      <c r="G193" s="520"/>
      <c r="H193" s="520"/>
      <c r="I193" s="520"/>
      <c r="J193" s="520"/>
      <c r="K193" s="520"/>
      <c r="L193" s="520"/>
      <c r="M193" s="520"/>
      <c r="N193" s="520"/>
      <c r="O193" s="520"/>
    </row>
    <row r="194" spans="1:16" x14ac:dyDescent="0.25">
      <c r="A194" s="462"/>
      <c r="B194" s="520"/>
      <c r="C194" s="520"/>
      <c r="D194" s="520"/>
      <c r="E194" s="520"/>
      <c r="F194" s="520"/>
      <c r="G194" s="520"/>
      <c r="H194" s="520"/>
      <c r="I194" s="520"/>
      <c r="J194" s="520"/>
      <c r="K194" s="520"/>
      <c r="L194" s="520"/>
      <c r="M194" s="520"/>
      <c r="N194" s="520"/>
      <c r="O194" s="520"/>
    </row>
    <row r="195" spans="1:16" x14ac:dyDescent="0.25">
      <c r="A195" s="1307" t="s">
        <v>23</v>
      </c>
      <c r="B195" s="1308"/>
      <c r="C195" s="1308"/>
      <c r="D195" s="1308"/>
      <c r="E195" s="489"/>
      <c r="F195" s="1271" t="s">
        <v>24</v>
      </c>
      <c r="G195" s="1271"/>
      <c r="H195" s="1271"/>
      <c r="I195" s="1271"/>
      <c r="J195" s="1271" t="s">
        <v>25</v>
      </c>
      <c r="K195" s="1272" t="s">
        <v>26</v>
      </c>
      <c r="L195" s="1264"/>
      <c r="M195" s="1271" t="s">
        <v>27</v>
      </c>
      <c r="N195" s="1271"/>
      <c r="O195" s="1271"/>
      <c r="P195" s="1275" t="s">
        <v>25</v>
      </c>
    </row>
    <row r="196" spans="1:16" x14ac:dyDescent="0.25">
      <c r="A196" s="1307"/>
      <c r="B196" s="1308"/>
      <c r="C196" s="1308"/>
      <c r="D196" s="1308"/>
      <c r="E196" s="489"/>
      <c r="F196" s="1271"/>
      <c r="G196" s="1271"/>
      <c r="H196" s="1271"/>
      <c r="I196" s="1271"/>
      <c r="J196" s="1271"/>
      <c r="K196" s="1273"/>
      <c r="L196" s="1267"/>
      <c r="M196" s="1271"/>
      <c r="N196" s="1271"/>
      <c r="O196" s="1271"/>
      <c r="P196" s="1275"/>
    </row>
    <row r="197" spans="1:16" x14ac:dyDescent="0.25">
      <c r="A197" s="1307"/>
      <c r="B197" s="1308"/>
      <c r="C197" s="1308"/>
      <c r="D197" s="1308"/>
      <c r="E197" s="489"/>
      <c r="F197" s="1195" t="s">
        <v>1642</v>
      </c>
      <c r="G197" s="1196"/>
      <c r="H197" s="1196"/>
      <c r="I197" s="1523"/>
      <c r="J197" s="521">
        <v>0.14000000000000001</v>
      </c>
      <c r="K197" s="1273"/>
      <c r="L197" s="1267"/>
      <c r="M197" s="1195" t="s">
        <v>1643</v>
      </c>
      <c r="N197" s="1196"/>
      <c r="O197" s="1523"/>
      <c r="P197" s="522"/>
    </row>
    <row r="198" spans="1:16" x14ac:dyDescent="0.25">
      <c r="A198" s="1307"/>
      <c r="B198" s="1308"/>
      <c r="C198" s="1308"/>
      <c r="D198" s="1308"/>
      <c r="E198" s="489"/>
      <c r="F198" s="1195" t="s">
        <v>1644</v>
      </c>
      <c r="G198" s="1196"/>
      <c r="H198" s="1196"/>
      <c r="I198" s="1523"/>
      <c r="J198" s="492"/>
      <c r="K198" s="1273"/>
      <c r="L198" s="1267"/>
      <c r="M198" s="1195" t="s">
        <v>1645</v>
      </c>
      <c r="N198" s="1196"/>
      <c r="O198" s="1523"/>
      <c r="P198" s="522"/>
    </row>
    <row r="199" spans="1:16" x14ac:dyDescent="0.25">
      <c r="A199" s="1307"/>
      <c r="B199" s="1308"/>
      <c r="C199" s="1308"/>
      <c r="D199" s="1308"/>
      <c r="E199" s="489"/>
      <c r="F199" s="1195" t="s">
        <v>1646</v>
      </c>
      <c r="G199" s="1196"/>
      <c r="H199" s="1196"/>
      <c r="I199" s="1523"/>
      <c r="J199" s="521">
        <v>0.14000000000000001</v>
      </c>
      <c r="K199" s="1273"/>
      <c r="L199" s="1267"/>
      <c r="M199" s="1195" t="s">
        <v>1647</v>
      </c>
      <c r="N199" s="1196"/>
      <c r="O199" s="1523"/>
      <c r="P199" s="522"/>
    </row>
    <row r="200" spans="1:16" x14ac:dyDescent="0.25">
      <c r="A200" s="1307"/>
      <c r="B200" s="1308"/>
      <c r="C200" s="1308"/>
      <c r="D200" s="1308"/>
      <c r="E200" s="489"/>
      <c r="F200" s="1195" t="s">
        <v>1648</v>
      </c>
      <c r="G200" s="1196"/>
      <c r="H200" s="1196"/>
      <c r="I200" s="1523"/>
      <c r="J200" s="521">
        <v>0.02</v>
      </c>
      <c r="K200" s="1273"/>
      <c r="L200" s="1267"/>
      <c r="M200" s="1195" t="s">
        <v>1649</v>
      </c>
      <c r="N200" s="1196"/>
      <c r="O200" s="1523"/>
      <c r="P200" s="523">
        <v>0.1</v>
      </c>
    </row>
    <row r="201" spans="1:16" x14ac:dyDescent="0.25">
      <c r="A201" s="1307"/>
      <c r="B201" s="1308"/>
      <c r="C201" s="1308"/>
      <c r="D201" s="1308"/>
      <c r="E201" s="489"/>
      <c r="F201" s="1195" t="s">
        <v>1650</v>
      </c>
      <c r="G201" s="1196"/>
      <c r="H201" s="1196"/>
      <c r="I201" s="1523"/>
      <c r="J201" s="521">
        <v>0.02</v>
      </c>
      <c r="K201" s="1273"/>
      <c r="L201" s="1267"/>
      <c r="M201" s="1195" t="s">
        <v>1651</v>
      </c>
      <c r="N201" s="1196"/>
      <c r="O201" s="1523"/>
      <c r="P201" s="523">
        <v>0.3</v>
      </c>
    </row>
    <row r="202" spans="1:16" x14ac:dyDescent="0.25">
      <c r="A202" s="1307"/>
      <c r="B202" s="1308"/>
      <c r="C202" s="1308"/>
      <c r="D202" s="1308"/>
      <c r="E202" s="489"/>
      <c r="F202" s="1195" t="s">
        <v>1652</v>
      </c>
      <c r="G202" s="1196"/>
      <c r="H202" s="1196"/>
      <c r="I202" s="1523"/>
      <c r="J202" s="521">
        <v>0.14000000000000001</v>
      </c>
      <c r="K202" s="1273"/>
      <c r="L202" s="1267"/>
      <c r="M202" s="1343" t="s">
        <v>1653</v>
      </c>
      <c r="N202" s="1343"/>
      <c r="O202" s="1343"/>
      <c r="P202" s="523">
        <v>0.05</v>
      </c>
    </row>
    <row r="203" spans="1:16" x14ac:dyDescent="0.25">
      <c r="A203" s="1307"/>
      <c r="B203" s="1308"/>
      <c r="C203" s="1308"/>
      <c r="D203" s="1308"/>
      <c r="E203" s="489"/>
      <c r="F203" s="1195" t="s">
        <v>1654</v>
      </c>
      <c r="G203" s="1196"/>
      <c r="H203" s="1196"/>
      <c r="I203" s="1523"/>
      <c r="J203" s="521">
        <v>0.14000000000000001</v>
      </c>
      <c r="K203" s="1273"/>
      <c r="L203" s="1267"/>
      <c r="M203" s="1343"/>
      <c r="N203" s="1343"/>
      <c r="O203" s="1343"/>
      <c r="P203" s="524"/>
    </row>
    <row r="204" spans="1:16" x14ac:dyDescent="0.25">
      <c r="A204" s="1307"/>
      <c r="B204" s="1308"/>
      <c r="C204" s="1308"/>
      <c r="D204" s="1308"/>
      <c r="E204" s="489"/>
      <c r="F204" s="1343"/>
      <c r="G204" s="1343"/>
      <c r="H204" s="1343"/>
      <c r="I204" s="1343"/>
      <c r="J204" s="492"/>
      <c r="K204" s="1274"/>
      <c r="L204" s="1270"/>
      <c r="M204" s="1343"/>
      <c r="N204" s="1343"/>
      <c r="O204" s="1343"/>
      <c r="P204" s="524"/>
    </row>
    <row r="205" spans="1:16" x14ac:dyDescent="0.25">
      <c r="A205" s="465"/>
      <c r="B205" s="466"/>
      <c r="C205" s="460"/>
      <c r="D205" s="460"/>
      <c r="E205" s="460"/>
      <c r="F205" s="460"/>
      <c r="G205" s="460"/>
      <c r="H205" s="460"/>
      <c r="I205" s="460"/>
      <c r="J205" s="460"/>
      <c r="K205" s="460"/>
      <c r="L205" s="460"/>
      <c r="M205" s="460"/>
      <c r="N205" s="460"/>
      <c r="O205" s="460"/>
    </row>
    <row r="206" spans="1:16" ht="31.5" x14ac:dyDescent="0.25">
      <c r="A206" s="467" t="s">
        <v>32</v>
      </c>
      <c r="B206" s="468" t="s">
        <v>33</v>
      </c>
      <c r="C206" s="468" t="s">
        <v>34</v>
      </c>
      <c r="D206" s="468" t="s">
        <v>35</v>
      </c>
      <c r="E206" s="468" t="s">
        <v>36</v>
      </c>
      <c r="F206" s="468" t="s">
        <v>37</v>
      </c>
      <c r="G206" s="1244" t="s">
        <v>38</v>
      </c>
      <c r="H206" s="1244"/>
      <c r="I206" s="1217" t="s">
        <v>39</v>
      </c>
      <c r="J206" s="1228"/>
      <c r="K206" s="468" t="s">
        <v>40</v>
      </c>
      <c r="L206" s="1244" t="s">
        <v>41</v>
      </c>
      <c r="M206" s="1244"/>
      <c r="N206" s="1297" t="s">
        <v>42</v>
      </c>
      <c r="O206" s="1298"/>
      <c r="P206" s="1299"/>
    </row>
    <row r="207" spans="1:16" ht="57" customHeight="1" x14ac:dyDescent="0.25">
      <c r="A207" s="469" t="s">
        <v>1655</v>
      </c>
      <c r="B207" s="470">
        <v>1</v>
      </c>
      <c r="C207" s="529" t="s">
        <v>1687</v>
      </c>
      <c r="D207" s="471" t="s">
        <v>523</v>
      </c>
      <c r="E207" s="471" t="s">
        <v>1555</v>
      </c>
      <c r="F207" s="471" t="s">
        <v>1546</v>
      </c>
      <c r="G207" s="1528" t="s">
        <v>1679</v>
      </c>
      <c r="H207" s="1529"/>
      <c r="I207" s="1249" t="s">
        <v>1658</v>
      </c>
      <c r="J207" s="1250"/>
      <c r="K207" s="472">
        <v>1</v>
      </c>
      <c r="L207" s="1251" t="s">
        <v>450</v>
      </c>
      <c r="M207" s="1251"/>
      <c r="N207" s="1252" t="s">
        <v>1659</v>
      </c>
      <c r="O207" s="1252"/>
      <c r="P207" s="1253"/>
    </row>
    <row r="208" spans="1:16" x14ac:dyDescent="0.25">
      <c r="A208" s="1217" t="s">
        <v>51</v>
      </c>
      <c r="B208" s="1228"/>
      <c r="C208" s="1340"/>
      <c r="D208" s="1486"/>
      <c r="E208" s="1486"/>
      <c r="F208" s="1486"/>
      <c r="G208" s="1486"/>
      <c r="H208" s="1486"/>
      <c r="I208" s="1486"/>
      <c r="J208" s="1486"/>
      <c r="K208" s="1486"/>
      <c r="L208" s="1486"/>
      <c r="M208" s="1486"/>
      <c r="N208" s="1486"/>
      <c r="O208" s="1486"/>
      <c r="P208" s="1487"/>
    </row>
    <row r="209" spans="1:16" x14ac:dyDescent="0.25">
      <c r="A209" s="1229" t="s">
        <v>53</v>
      </c>
      <c r="B209" s="1230"/>
      <c r="C209" s="1230"/>
      <c r="D209" s="1230"/>
      <c r="E209" s="1230"/>
      <c r="F209" s="1230"/>
      <c r="G209" s="1231"/>
      <c r="H209" s="1232" t="s">
        <v>54</v>
      </c>
      <c r="I209" s="1230"/>
      <c r="J209" s="1230"/>
      <c r="K209" s="1230"/>
      <c r="L209" s="1230"/>
      <c r="M209" s="1230"/>
      <c r="N209" s="1230"/>
      <c r="O209" s="1230"/>
      <c r="P209" s="1233"/>
    </row>
    <row r="210" spans="1:16" x14ac:dyDescent="0.25">
      <c r="A210" s="1234" t="s">
        <v>1661</v>
      </c>
      <c r="B210" s="1235"/>
      <c r="C210" s="1235"/>
      <c r="D210" s="1235"/>
      <c r="E210" s="1235"/>
      <c r="F210" s="1235"/>
      <c r="G210" s="1235"/>
      <c r="H210" s="1238" t="s">
        <v>1662</v>
      </c>
      <c r="I210" s="1239"/>
      <c r="J210" s="1239"/>
      <c r="K210" s="1239"/>
      <c r="L210" s="1239"/>
      <c r="M210" s="1239"/>
      <c r="N210" s="1239"/>
      <c r="O210" s="1239"/>
      <c r="P210" s="1240"/>
    </row>
    <row r="211" spans="1:16" x14ac:dyDescent="0.25">
      <c r="A211" s="1236"/>
      <c r="B211" s="1237"/>
      <c r="C211" s="1237"/>
      <c r="D211" s="1237"/>
      <c r="E211" s="1237"/>
      <c r="F211" s="1237"/>
      <c r="G211" s="1237"/>
      <c r="H211" s="1241"/>
      <c r="I211" s="1242"/>
      <c r="J211" s="1242"/>
      <c r="K211" s="1242"/>
      <c r="L211" s="1242"/>
      <c r="M211" s="1242"/>
      <c r="N211" s="1242"/>
      <c r="O211" s="1242"/>
      <c r="P211" s="1243"/>
    </row>
    <row r="212" spans="1:16" x14ac:dyDescent="0.25">
      <c r="A212" s="465"/>
      <c r="B212" s="466"/>
      <c r="C212" s="466"/>
      <c r="D212" s="466"/>
      <c r="E212" s="466"/>
      <c r="F212" s="466"/>
      <c r="G212" s="466"/>
      <c r="H212" s="466"/>
      <c r="I212" s="466"/>
      <c r="J212" s="466"/>
      <c r="K212" s="466"/>
      <c r="L212" s="466"/>
      <c r="M212" s="466"/>
      <c r="N212" s="466"/>
      <c r="O212" s="466"/>
      <c r="P212" s="473"/>
    </row>
    <row r="213" spans="1:16" x14ac:dyDescent="0.25">
      <c r="A213" s="474"/>
      <c r="B213" s="466"/>
      <c r="C213" s="461"/>
      <c r="D213" s="1217" t="s">
        <v>57</v>
      </c>
      <c r="E213" s="1218"/>
      <c r="F213" s="1218"/>
      <c r="G213" s="1218"/>
      <c r="H213" s="1218"/>
      <c r="I213" s="1218"/>
      <c r="J213" s="1218"/>
      <c r="K213" s="1218"/>
      <c r="L213" s="1218"/>
      <c r="M213" s="1218"/>
      <c r="N213" s="1218"/>
      <c r="O213" s="1218"/>
      <c r="P213" s="1219"/>
    </row>
    <row r="214" spans="1:16" x14ac:dyDescent="0.25">
      <c r="A214" s="465"/>
      <c r="B214" s="466"/>
      <c r="C214" s="466"/>
      <c r="D214" s="468" t="s">
        <v>58</v>
      </c>
      <c r="E214" s="468"/>
      <c r="F214" s="468" t="s">
        <v>59</v>
      </c>
      <c r="G214" s="468" t="s">
        <v>60</v>
      </c>
      <c r="H214" s="468" t="s">
        <v>61</v>
      </c>
      <c r="I214" s="468" t="s">
        <v>62</v>
      </c>
      <c r="J214" s="468" t="s">
        <v>63</v>
      </c>
      <c r="K214" s="468" t="s">
        <v>64</v>
      </c>
      <c r="L214" s="468" t="s">
        <v>65</v>
      </c>
      <c r="M214" s="468" t="s">
        <v>66</v>
      </c>
      <c r="N214" s="468" t="s">
        <v>67</v>
      </c>
      <c r="O214" s="468" t="s">
        <v>68</v>
      </c>
      <c r="P214" s="493" t="s">
        <v>69</v>
      </c>
    </row>
    <row r="215" spans="1:16" x14ac:dyDescent="0.25">
      <c r="A215" s="494" t="s">
        <v>70</v>
      </c>
      <c r="B215" s="495"/>
      <c r="C215" s="495"/>
      <c r="D215" s="495"/>
      <c r="E215" s="495"/>
      <c r="F215" s="495"/>
      <c r="G215" s="495"/>
      <c r="H215" s="495"/>
      <c r="I215" s="495"/>
      <c r="J215" s="495"/>
      <c r="K215" s="495"/>
      <c r="L215" s="495"/>
      <c r="M215" s="495">
        <v>1</v>
      </c>
      <c r="N215" s="495"/>
      <c r="O215" s="495"/>
      <c r="P215" s="496"/>
    </row>
    <row r="216" spans="1:16" x14ac:dyDescent="0.25">
      <c r="A216" s="494" t="s">
        <v>71</v>
      </c>
      <c r="B216" s="495"/>
      <c r="C216" s="495"/>
      <c r="D216" s="497"/>
      <c r="E216" s="497"/>
      <c r="F216" s="497"/>
      <c r="G216" s="497"/>
      <c r="H216" s="497"/>
      <c r="I216" s="497"/>
      <c r="J216" s="497"/>
      <c r="K216" s="497"/>
      <c r="L216" s="497"/>
      <c r="M216" s="497"/>
      <c r="N216" s="497"/>
      <c r="O216" s="497"/>
      <c r="P216" s="498"/>
    </row>
    <row r="217" spans="1:16" x14ac:dyDescent="0.25">
      <c r="A217" s="465"/>
      <c r="B217" s="466"/>
      <c r="C217" s="466"/>
      <c r="D217" s="466"/>
      <c r="E217" s="466"/>
      <c r="F217" s="466"/>
      <c r="G217" s="466"/>
      <c r="H217" s="466"/>
      <c r="I217" s="466"/>
      <c r="J217" s="466"/>
      <c r="K217" s="466"/>
      <c r="L217" s="466"/>
      <c r="M217" s="466"/>
      <c r="N217" s="466"/>
      <c r="O217" s="466"/>
      <c r="P217" s="473"/>
    </row>
    <row r="218" spans="1:16" x14ac:dyDescent="0.25">
      <c r="A218" s="477" t="s">
        <v>72</v>
      </c>
      <c r="B218" s="477" t="s">
        <v>33</v>
      </c>
      <c r="C218" s="478"/>
      <c r="D218" s="479" t="s">
        <v>58</v>
      </c>
      <c r="E218" s="479"/>
      <c r="F218" s="479" t="s">
        <v>59</v>
      </c>
      <c r="G218" s="479" t="s">
        <v>60</v>
      </c>
      <c r="H218" s="479" t="s">
        <v>61</v>
      </c>
      <c r="I218" s="479" t="s">
        <v>62</v>
      </c>
      <c r="J218" s="479" t="s">
        <v>63</v>
      </c>
      <c r="K218" s="479" t="s">
        <v>64</v>
      </c>
      <c r="L218" s="479" t="s">
        <v>65</v>
      </c>
      <c r="M218" s="479" t="s">
        <v>66</v>
      </c>
      <c r="N218" s="479" t="s">
        <v>67</v>
      </c>
      <c r="O218" s="479" t="s">
        <v>68</v>
      </c>
      <c r="P218" s="499" t="s">
        <v>69</v>
      </c>
    </row>
    <row r="219" spans="1:16" x14ac:dyDescent="0.25">
      <c r="A219" s="1469"/>
      <c r="B219" s="1206"/>
      <c r="C219" s="480" t="s">
        <v>70</v>
      </c>
      <c r="D219" s="517"/>
      <c r="E219" s="480"/>
      <c r="F219" s="517"/>
      <c r="G219" s="480"/>
      <c r="H219" s="480"/>
      <c r="I219" s="480"/>
      <c r="J219" s="480"/>
      <c r="K219" s="517"/>
      <c r="L219" s="480"/>
      <c r="M219" s="480"/>
      <c r="N219" s="480"/>
      <c r="O219" s="1207"/>
      <c r="P219" s="1208"/>
    </row>
    <row r="220" spans="1:16" x14ac:dyDescent="0.25">
      <c r="A220" s="1470"/>
      <c r="B220" s="1206"/>
      <c r="C220" s="483" t="s">
        <v>71</v>
      </c>
      <c r="D220" s="483"/>
      <c r="E220" s="483"/>
      <c r="F220" s="500"/>
      <c r="G220" s="500"/>
      <c r="H220" s="500"/>
      <c r="I220" s="500"/>
      <c r="J220" s="500"/>
      <c r="K220" s="500"/>
      <c r="L220" s="500"/>
      <c r="M220" s="500"/>
      <c r="N220" s="483"/>
      <c r="O220" s="1209"/>
      <c r="P220" s="1210"/>
    </row>
    <row r="221" spans="1:16" x14ac:dyDescent="0.25">
      <c r="A221" s="1469"/>
      <c r="B221" s="1206"/>
      <c r="C221" s="480" t="s">
        <v>70</v>
      </c>
      <c r="D221" s="480"/>
      <c r="E221" s="480"/>
      <c r="F221" s="480"/>
      <c r="G221" s="480"/>
      <c r="H221" s="480"/>
      <c r="I221" s="480"/>
      <c r="J221" s="480"/>
      <c r="K221" s="480"/>
      <c r="L221" s="517"/>
      <c r="M221" s="480"/>
      <c r="N221" s="480"/>
      <c r="O221" s="1207"/>
      <c r="P221" s="1208"/>
    </row>
    <row r="222" spans="1:16" x14ac:dyDescent="0.25">
      <c r="A222" s="1470"/>
      <c r="B222" s="1206"/>
      <c r="C222" s="483" t="s">
        <v>71</v>
      </c>
      <c r="D222" s="483"/>
      <c r="E222" s="483"/>
      <c r="F222" s="500"/>
      <c r="G222" s="500"/>
      <c r="H222" s="500"/>
      <c r="I222" s="500"/>
      <c r="J222" s="500"/>
      <c r="K222" s="500"/>
      <c r="L222" s="500"/>
      <c r="M222" s="500"/>
      <c r="N222" s="483"/>
      <c r="O222" s="1209"/>
      <c r="P222" s="1210"/>
    </row>
    <row r="223" spans="1:16" x14ac:dyDescent="0.25">
      <c r="A223" s="1469"/>
      <c r="B223" s="1206"/>
      <c r="C223" s="480" t="s">
        <v>70</v>
      </c>
      <c r="D223" s="480"/>
      <c r="E223" s="480"/>
      <c r="F223" s="480"/>
      <c r="G223" s="480"/>
      <c r="H223" s="480"/>
      <c r="I223" s="480"/>
      <c r="J223" s="480"/>
      <c r="K223" s="480"/>
      <c r="L223" s="480"/>
      <c r="M223" s="517"/>
      <c r="N223" s="480"/>
      <c r="O223" s="1207"/>
      <c r="P223" s="1208"/>
    </row>
    <row r="224" spans="1:16" x14ac:dyDescent="0.25">
      <c r="A224" s="1470"/>
      <c r="B224" s="1206"/>
      <c r="C224" s="483" t="s">
        <v>71</v>
      </c>
      <c r="D224" s="483"/>
      <c r="E224" s="483"/>
      <c r="F224" s="500"/>
      <c r="G224" s="500"/>
      <c r="H224" s="500"/>
      <c r="I224" s="500"/>
      <c r="J224" s="500"/>
      <c r="K224" s="500"/>
      <c r="L224" s="500"/>
      <c r="M224" s="500"/>
      <c r="N224" s="483"/>
      <c r="O224" s="1209"/>
      <c r="P224" s="1210"/>
    </row>
    <row r="225" spans="1:16" x14ac:dyDescent="0.25">
      <c r="A225" s="1469"/>
      <c r="B225" s="1206"/>
      <c r="C225" s="480" t="s">
        <v>70</v>
      </c>
      <c r="D225" s="480"/>
      <c r="E225" s="480"/>
      <c r="F225" s="480"/>
      <c r="G225" s="480"/>
      <c r="H225" s="480"/>
      <c r="I225" s="480"/>
      <c r="J225" s="480"/>
      <c r="K225" s="480"/>
      <c r="L225" s="480"/>
      <c r="M225" s="517"/>
      <c r="N225" s="517"/>
      <c r="O225" s="1207"/>
      <c r="P225" s="1208"/>
    </row>
    <row r="226" spans="1:16" x14ac:dyDescent="0.25">
      <c r="A226" s="1470"/>
      <c r="B226" s="1206"/>
      <c r="C226" s="483" t="s">
        <v>71</v>
      </c>
      <c r="D226" s="483"/>
      <c r="E226" s="483"/>
      <c r="F226" s="500"/>
      <c r="G226" s="500"/>
      <c r="H226" s="500"/>
      <c r="I226" s="500"/>
      <c r="J226" s="500"/>
      <c r="K226" s="500"/>
      <c r="L226" s="500"/>
      <c r="M226" s="500"/>
      <c r="N226" s="483"/>
      <c r="O226" s="1209"/>
      <c r="P226" s="1210"/>
    </row>
    <row r="227" spans="1:16" x14ac:dyDescent="0.25">
      <c r="A227" s="1469"/>
      <c r="B227" s="1206"/>
      <c r="C227" s="480" t="s">
        <v>70</v>
      </c>
      <c r="D227" s="480"/>
      <c r="E227" s="480"/>
      <c r="F227" s="480"/>
      <c r="G227" s="480"/>
      <c r="H227" s="480"/>
      <c r="I227" s="480"/>
      <c r="J227" s="480"/>
      <c r="K227" s="480"/>
      <c r="L227" s="480"/>
      <c r="M227" s="480"/>
      <c r="N227" s="480"/>
      <c r="O227" s="1506"/>
      <c r="P227" s="1208"/>
    </row>
    <row r="228" spans="1:16" x14ac:dyDescent="0.25">
      <c r="A228" s="1470"/>
      <c r="B228" s="1206"/>
      <c r="C228" s="483" t="s">
        <v>71</v>
      </c>
      <c r="D228" s="483"/>
      <c r="E228" s="483"/>
      <c r="F228" s="500"/>
      <c r="G228" s="500"/>
      <c r="H228" s="500"/>
      <c r="I228" s="500"/>
      <c r="J228" s="500"/>
      <c r="K228" s="500"/>
      <c r="L228" s="500"/>
      <c r="M228" s="500"/>
      <c r="N228" s="483"/>
      <c r="O228" s="1209"/>
      <c r="P228" s="1210"/>
    </row>
    <row r="229" spans="1:16" x14ac:dyDescent="0.25">
      <c r="A229" s="1469"/>
      <c r="B229" s="1206"/>
      <c r="C229" s="480" t="s">
        <v>70</v>
      </c>
      <c r="D229" s="480"/>
      <c r="E229" s="480"/>
      <c r="F229" s="480"/>
      <c r="G229" s="480"/>
      <c r="H229" s="480"/>
      <c r="I229" s="480"/>
      <c r="J229" s="480"/>
      <c r="K229" s="480"/>
      <c r="L229" s="480"/>
      <c r="M229" s="480"/>
      <c r="N229" s="480"/>
      <c r="O229" s="1207"/>
      <c r="P229" s="1208"/>
    </row>
    <row r="230" spans="1:16" x14ac:dyDescent="0.25">
      <c r="A230" s="1470"/>
      <c r="B230" s="1206"/>
      <c r="C230" s="483" t="s">
        <v>71</v>
      </c>
      <c r="D230" s="483"/>
      <c r="E230" s="483"/>
      <c r="F230" s="500"/>
      <c r="G230" s="500"/>
      <c r="H230" s="500"/>
      <c r="I230" s="500"/>
      <c r="J230" s="500"/>
      <c r="K230" s="500"/>
      <c r="L230" s="500"/>
      <c r="M230" s="500"/>
      <c r="N230" s="483"/>
      <c r="O230" s="1209"/>
      <c r="P230" s="1210"/>
    </row>
    <row r="231" spans="1:16" x14ac:dyDescent="0.25">
      <c r="A231" s="1469"/>
      <c r="B231" s="1211"/>
      <c r="C231" s="480" t="s">
        <v>70</v>
      </c>
      <c r="D231" s="480"/>
      <c r="E231" s="480"/>
      <c r="F231" s="480"/>
      <c r="G231" s="480"/>
      <c r="H231" s="480"/>
      <c r="I231" s="480"/>
      <c r="J231" s="480"/>
      <c r="K231" s="480"/>
      <c r="L231" s="480"/>
      <c r="M231" s="480"/>
      <c r="N231" s="480"/>
      <c r="O231" s="1207"/>
      <c r="P231" s="1208"/>
    </row>
    <row r="232" spans="1:16" x14ac:dyDescent="0.25">
      <c r="A232" s="1470"/>
      <c r="B232" s="1212"/>
      <c r="C232" s="483" t="s">
        <v>71</v>
      </c>
      <c r="D232" s="483"/>
      <c r="E232" s="483"/>
      <c r="F232" s="500"/>
      <c r="G232" s="500"/>
      <c r="H232" s="500"/>
      <c r="I232" s="500"/>
      <c r="J232" s="500"/>
      <c r="K232" s="500"/>
      <c r="L232" s="500"/>
      <c r="M232" s="500"/>
      <c r="N232" s="483"/>
      <c r="O232" s="1209"/>
      <c r="P232" s="1210"/>
    </row>
    <row r="233" spans="1:16" x14ac:dyDescent="0.25">
      <c r="A233" s="1469"/>
      <c r="B233" s="1206"/>
      <c r="C233" s="480" t="s">
        <v>70</v>
      </c>
      <c r="D233" s="480"/>
      <c r="E233" s="480"/>
      <c r="F233" s="480"/>
      <c r="G233" s="480"/>
      <c r="H233" s="480"/>
      <c r="I233" s="480"/>
      <c r="J233" s="480"/>
      <c r="K233" s="480"/>
      <c r="L233" s="480"/>
      <c r="M233" s="480"/>
      <c r="N233" s="480"/>
      <c r="O233" s="1207"/>
      <c r="P233" s="1208"/>
    </row>
    <row r="234" spans="1:16" x14ac:dyDescent="0.25">
      <c r="A234" s="1470"/>
      <c r="B234" s="1206"/>
      <c r="C234" s="483" t="s">
        <v>71</v>
      </c>
      <c r="D234" s="483"/>
      <c r="E234" s="483"/>
      <c r="F234" s="500"/>
      <c r="G234" s="500"/>
      <c r="H234" s="500"/>
      <c r="I234" s="500"/>
      <c r="J234" s="500"/>
      <c r="K234" s="500"/>
      <c r="L234" s="500"/>
      <c r="M234" s="500"/>
      <c r="N234" s="483"/>
      <c r="O234" s="1209"/>
      <c r="P234" s="1210"/>
    </row>
    <row r="235" spans="1:16" x14ac:dyDescent="0.25">
      <c r="A235" s="700"/>
      <c r="B235" s="1206"/>
      <c r="C235" s="480" t="s">
        <v>70</v>
      </c>
      <c r="D235" s="480"/>
      <c r="E235" s="480"/>
      <c r="F235" s="480"/>
      <c r="G235" s="480"/>
      <c r="H235" s="480"/>
      <c r="I235" s="480"/>
      <c r="J235" s="480"/>
      <c r="K235" s="480"/>
      <c r="L235" s="480"/>
      <c r="M235" s="480"/>
      <c r="N235" s="480"/>
      <c r="O235" s="1207"/>
      <c r="P235" s="1208"/>
    </row>
    <row r="236" spans="1:16" x14ac:dyDescent="0.25">
      <c r="A236" s="700"/>
      <c r="B236" s="1206"/>
      <c r="C236" s="483" t="s">
        <v>71</v>
      </c>
      <c r="D236" s="483"/>
      <c r="E236" s="483"/>
      <c r="F236" s="500"/>
      <c r="G236" s="500"/>
      <c r="H236" s="500"/>
      <c r="I236" s="500"/>
      <c r="J236" s="500"/>
      <c r="K236" s="500"/>
      <c r="L236" s="500"/>
      <c r="M236" s="500"/>
      <c r="N236" s="483"/>
      <c r="O236" s="1209"/>
      <c r="P236" s="1210"/>
    </row>
    <row r="237" spans="1:16" x14ac:dyDescent="0.25">
      <c r="A237" s="700"/>
      <c r="B237" s="1211"/>
      <c r="C237" s="480" t="s">
        <v>70</v>
      </c>
      <c r="D237" s="480"/>
      <c r="E237" s="480"/>
      <c r="F237" s="480"/>
      <c r="G237" s="480"/>
      <c r="H237" s="480"/>
      <c r="I237" s="480"/>
      <c r="J237" s="480"/>
      <c r="K237" s="480"/>
      <c r="L237" s="480"/>
      <c r="M237" s="480"/>
      <c r="N237" s="480"/>
      <c r="O237" s="1207"/>
      <c r="P237" s="1208"/>
    </row>
    <row r="238" spans="1:16" x14ac:dyDescent="0.25">
      <c r="A238" s="700"/>
      <c r="B238" s="1212"/>
      <c r="C238" s="483" t="s">
        <v>71</v>
      </c>
      <c r="D238" s="483"/>
      <c r="E238" s="483"/>
      <c r="F238" s="500"/>
      <c r="G238" s="500"/>
      <c r="H238" s="500"/>
      <c r="I238" s="500"/>
      <c r="J238" s="500"/>
      <c r="K238" s="500"/>
      <c r="L238" s="500"/>
      <c r="M238" s="500"/>
      <c r="N238" s="483"/>
      <c r="O238" s="1209"/>
      <c r="P238" s="1210"/>
    </row>
    <row r="239" spans="1:16" ht="16.5" thickBot="1" x14ac:dyDescent="0.3">
      <c r="A239" s="526"/>
      <c r="B239" s="520"/>
      <c r="C239" s="520"/>
      <c r="D239" s="520"/>
      <c r="E239" s="520"/>
      <c r="F239" s="520"/>
      <c r="G239" s="520"/>
      <c r="H239" s="520"/>
      <c r="I239" s="520"/>
      <c r="J239" s="520"/>
      <c r="K239" s="520"/>
      <c r="L239" s="520"/>
      <c r="M239" s="520"/>
      <c r="N239" s="520"/>
      <c r="O239" s="520"/>
      <c r="P239" s="527"/>
    </row>
    <row r="240" spans="1:16" x14ac:dyDescent="0.25">
      <c r="A240" s="1201" t="s">
        <v>82</v>
      </c>
      <c r="B240" s="1202"/>
      <c r="C240" s="1202"/>
      <c r="D240" s="1202"/>
      <c r="E240" s="1202"/>
      <c r="F240" s="1202"/>
      <c r="G240" s="1202"/>
      <c r="H240" s="1202"/>
      <c r="I240" s="1202"/>
      <c r="J240" s="1202"/>
      <c r="K240" s="1202"/>
      <c r="L240" s="1202"/>
      <c r="M240" s="1202"/>
      <c r="N240" s="1202"/>
      <c r="O240" s="1202"/>
      <c r="P240" s="1203"/>
    </row>
    <row r="241" spans="1:16" x14ac:dyDescent="0.25">
      <c r="A241" s="487" t="s">
        <v>83</v>
      </c>
      <c r="B241" s="1195"/>
      <c r="C241" s="1196"/>
      <c r="D241" s="1196"/>
      <c r="E241" s="1196"/>
      <c r="F241" s="1196"/>
      <c r="G241" s="1196"/>
      <c r="H241" s="1196"/>
      <c r="I241" s="1196"/>
      <c r="J241" s="1196"/>
      <c r="K241" s="1196"/>
      <c r="L241" s="1196"/>
      <c r="M241" s="1196"/>
      <c r="N241" s="1196"/>
      <c r="O241" s="1196"/>
      <c r="P241" s="1197"/>
    </row>
    <row r="242" spans="1:16" x14ac:dyDescent="0.25">
      <c r="A242" s="487" t="s">
        <v>84</v>
      </c>
      <c r="B242" s="1195"/>
      <c r="C242" s="1196"/>
      <c r="D242" s="1196"/>
      <c r="E242" s="1196"/>
      <c r="F242" s="1196"/>
      <c r="G242" s="1196"/>
      <c r="H242" s="1196"/>
      <c r="I242" s="1196"/>
      <c r="J242" s="1196"/>
      <c r="K242" s="1196"/>
      <c r="L242" s="1196"/>
      <c r="M242" s="1196"/>
      <c r="N242" s="1196"/>
      <c r="O242" s="1196"/>
      <c r="P242" s="1197"/>
    </row>
    <row r="243" spans="1:16" x14ac:dyDescent="0.25">
      <c r="A243" s="487" t="s">
        <v>85</v>
      </c>
      <c r="B243" s="1195"/>
      <c r="C243" s="1196"/>
      <c r="D243" s="1196"/>
      <c r="E243" s="1196"/>
      <c r="F243" s="1196"/>
      <c r="G243" s="1196"/>
      <c r="H243" s="1196"/>
      <c r="I243" s="1196"/>
      <c r="J243" s="1196"/>
      <c r="K243" s="1196"/>
      <c r="L243" s="1196"/>
      <c r="M243" s="1196"/>
      <c r="N243" s="1196"/>
      <c r="O243" s="1196"/>
      <c r="P243" s="1197"/>
    </row>
    <row r="244" spans="1:16" x14ac:dyDescent="0.25">
      <c r="A244" s="487" t="s">
        <v>86</v>
      </c>
      <c r="B244" s="1195"/>
      <c r="C244" s="1196"/>
      <c r="D244" s="1196"/>
      <c r="E244" s="1196"/>
      <c r="F244" s="1196"/>
      <c r="G244" s="1196"/>
      <c r="H244" s="1196"/>
      <c r="I244" s="1196"/>
      <c r="J244" s="1196"/>
      <c r="K244" s="1196"/>
      <c r="L244" s="1196"/>
      <c r="M244" s="1196"/>
      <c r="N244" s="1196"/>
      <c r="O244" s="1196"/>
      <c r="P244" s="1197"/>
    </row>
    <row r="245" spans="1:16" x14ac:dyDescent="0.25">
      <c r="A245" s="487" t="s">
        <v>87</v>
      </c>
      <c r="B245" s="1195"/>
      <c r="C245" s="1196"/>
      <c r="D245" s="1196"/>
      <c r="E245" s="1196"/>
      <c r="F245" s="1196"/>
      <c r="G245" s="1196"/>
      <c r="H245" s="1196"/>
      <c r="I245" s="1196"/>
      <c r="J245" s="1196"/>
      <c r="K245" s="1196"/>
      <c r="L245" s="1196"/>
      <c r="M245" s="1196"/>
      <c r="N245" s="1196"/>
      <c r="O245" s="1196"/>
      <c r="P245" s="1197"/>
    </row>
    <row r="246" spans="1:16" x14ac:dyDescent="0.25">
      <c r="A246" s="487" t="s">
        <v>88</v>
      </c>
      <c r="B246" s="1195"/>
      <c r="C246" s="1196"/>
      <c r="D246" s="1196"/>
      <c r="E246" s="1196"/>
      <c r="F246" s="1196"/>
      <c r="G246" s="1196"/>
      <c r="H246" s="1196"/>
      <c r="I246" s="1196"/>
      <c r="J246" s="1196"/>
      <c r="K246" s="1196"/>
      <c r="L246" s="1196"/>
      <c r="M246" s="1196"/>
      <c r="N246" s="1196"/>
      <c r="O246" s="1196"/>
      <c r="P246" s="1197"/>
    </row>
    <row r="247" spans="1:16" x14ac:dyDescent="0.25">
      <c r="A247" s="487" t="s">
        <v>89</v>
      </c>
      <c r="B247" s="1195"/>
      <c r="C247" s="1196"/>
      <c r="D247" s="1196"/>
      <c r="E247" s="1196"/>
      <c r="F247" s="1196"/>
      <c r="G247" s="1196"/>
      <c r="H247" s="1196"/>
      <c r="I247" s="1196"/>
      <c r="J247" s="1196"/>
      <c r="K247" s="1196"/>
      <c r="L247" s="1196"/>
      <c r="M247" s="1196"/>
      <c r="N247" s="1196"/>
      <c r="O247" s="1196"/>
      <c r="P247" s="1197"/>
    </row>
    <row r="248" spans="1:16" x14ac:dyDescent="0.25">
      <c r="A248" s="487" t="s">
        <v>90</v>
      </c>
      <c r="B248" s="1195"/>
      <c r="C248" s="1196"/>
      <c r="D248" s="1196"/>
      <c r="E248" s="1196"/>
      <c r="F248" s="1196"/>
      <c r="G248" s="1196"/>
      <c r="H248" s="1196"/>
      <c r="I248" s="1196"/>
      <c r="J248" s="1196"/>
      <c r="K248" s="1196"/>
      <c r="L248" s="1196"/>
      <c r="M248" s="1196"/>
      <c r="N248" s="1196"/>
      <c r="O248" s="1196"/>
      <c r="P248" s="1197"/>
    </row>
    <row r="249" spans="1:16" x14ac:dyDescent="0.25">
      <c r="A249" s="487" t="s">
        <v>91</v>
      </c>
      <c r="B249" s="1195"/>
      <c r="C249" s="1196"/>
      <c r="D249" s="1196"/>
      <c r="E249" s="1196"/>
      <c r="F249" s="1196"/>
      <c r="G249" s="1196"/>
      <c r="H249" s="1196"/>
      <c r="I249" s="1196"/>
      <c r="J249" s="1196"/>
      <c r="K249" s="1196"/>
      <c r="L249" s="1196"/>
      <c r="M249" s="1196"/>
      <c r="N249" s="1196"/>
      <c r="O249" s="1196"/>
      <c r="P249" s="1197"/>
    </row>
    <row r="250" spans="1:16" ht="16.5" thickBot="1" x14ac:dyDescent="0.3">
      <c r="A250" s="488" t="s">
        <v>92</v>
      </c>
      <c r="B250" s="1198"/>
      <c r="C250" s="1199"/>
      <c r="D250" s="1199"/>
      <c r="E250" s="1199"/>
      <c r="F250" s="1199"/>
      <c r="G250" s="1199"/>
      <c r="H250" s="1199"/>
      <c r="I250" s="1199"/>
      <c r="J250" s="1199"/>
      <c r="K250" s="1199"/>
      <c r="L250" s="1199"/>
      <c r="M250" s="1199"/>
      <c r="N250" s="1199"/>
      <c r="O250" s="1199"/>
      <c r="P250" s="1200"/>
    </row>
    <row r="252" spans="1:16" x14ac:dyDescent="0.25">
      <c r="A252" s="453" t="s">
        <v>145</v>
      </c>
      <c r="B252" s="1525" t="s">
        <v>1688</v>
      </c>
      <c r="C252" s="1527"/>
      <c r="D252" s="1527"/>
      <c r="E252" s="1527"/>
      <c r="F252" s="1527"/>
      <c r="G252" s="1527"/>
      <c r="H252" s="1527"/>
      <c r="I252" s="1527"/>
      <c r="J252" s="1527"/>
      <c r="K252" s="1527"/>
      <c r="L252" s="1277" t="s">
        <v>14</v>
      </c>
      <c r="M252" s="1277"/>
      <c r="N252" s="1277"/>
      <c r="O252" s="1277"/>
      <c r="P252" s="454">
        <v>0.4</v>
      </c>
    </row>
    <row r="253" spans="1:16" x14ac:dyDescent="0.25">
      <c r="B253" s="466"/>
      <c r="C253" s="460"/>
      <c r="D253" s="460"/>
      <c r="E253" s="460"/>
      <c r="F253" s="460"/>
      <c r="G253" s="460"/>
      <c r="H253" s="460"/>
      <c r="I253" s="460"/>
      <c r="J253" s="460"/>
      <c r="K253" s="460"/>
      <c r="L253" s="460"/>
      <c r="M253" s="460"/>
      <c r="N253" s="460"/>
      <c r="O253" s="460"/>
      <c r="P253" s="461"/>
    </row>
    <row r="254" spans="1:16" x14ac:dyDescent="0.25">
      <c r="A254" s="455" t="s">
        <v>15</v>
      </c>
      <c r="B254" s="1278" t="s">
        <v>1640</v>
      </c>
      <c r="C254" s="1279"/>
      <c r="D254" s="1279"/>
      <c r="E254" s="1279"/>
      <c r="F254" s="1280"/>
      <c r="G254" s="456" t="s">
        <v>17</v>
      </c>
      <c r="H254" s="1524">
        <v>521724817</v>
      </c>
      <c r="I254" s="1279"/>
      <c r="J254" s="1279"/>
      <c r="K254" s="1279"/>
      <c r="L254" s="1279"/>
      <c r="M254" s="1279"/>
      <c r="N254" s="1279"/>
      <c r="O254" s="1279"/>
      <c r="P254" s="1280"/>
    </row>
    <row r="255" spans="1:16" x14ac:dyDescent="0.25">
      <c r="A255" s="455" t="s">
        <v>15</v>
      </c>
      <c r="B255" s="1278"/>
      <c r="C255" s="1279"/>
      <c r="D255" s="1279"/>
      <c r="E255" s="1279"/>
      <c r="F255" s="1280"/>
      <c r="G255" s="456" t="s">
        <v>17</v>
      </c>
      <c r="H255" s="1278"/>
      <c r="I255" s="1279"/>
      <c r="J255" s="1279"/>
      <c r="K255" s="1279"/>
      <c r="L255" s="1279"/>
      <c r="M255" s="1279"/>
      <c r="N255" s="1279"/>
      <c r="O255" s="1279"/>
      <c r="P255" s="1280"/>
    </row>
    <row r="256" spans="1:16" x14ac:dyDescent="0.25">
      <c r="A256" s="462" t="s">
        <v>22</v>
      </c>
      <c r="B256" s="520"/>
      <c r="C256" s="520"/>
      <c r="D256" s="520"/>
      <c r="E256" s="520"/>
      <c r="F256" s="520"/>
      <c r="G256" s="520"/>
      <c r="H256" s="520"/>
      <c r="I256" s="520"/>
      <c r="J256" s="520"/>
      <c r="K256" s="520"/>
      <c r="L256" s="520"/>
      <c r="M256" s="520"/>
      <c r="N256" s="520"/>
      <c r="O256" s="520"/>
    </row>
    <row r="257" spans="1:16" x14ac:dyDescent="0.25">
      <c r="A257" s="462"/>
      <c r="B257" s="520"/>
      <c r="C257" s="520"/>
      <c r="D257" s="520"/>
      <c r="E257" s="520"/>
      <c r="F257" s="520"/>
      <c r="G257" s="520"/>
      <c r="H257" s="520"/>
      <c r="I257" s="520"/>
      <c r="J257" s="520"/>
      <c r="K257" s="520"/>
      <c r="L257" s="520"/>
      <c r="M257" s="520"/>
      <c r="N257" s="520"/>
      <c r="O257" s="520"/>
    </row>
    <row r="258" spans="1:16" x14ac:dyDescent="0.25">
      <c r="A258" s="1307" t="s">
        <v>23</v>
      </c>
      <c r="B258" s="1308"/>
      <c r="C258" s="1308"/>
      <c r="D258" s="1308"/>
      <c r="E258" s="489"/>
      <c r="F258" s="1271" t="s">
        <v>24</v>
      </c>
      <c r="G258" s="1271"/>
      <c r="H258" s="1271"/>
      <c r="I258" s="1271"/>
      <c r="J258" s="1271" t="s">
        <v>25</v>
      </c>
      <c r="K258" s="1272" t="s">
        <v>26</v>
      </c>
      <c r="L258" s="1264"/>
      <c r="M258" s="1271" t="s">
        <v>27</v>
      </c>
      <c r="N258" s="1271"/>
      <c r="O258" s="1271"/>
      <c r="P258" s="1275" t="s">
        <v>25</v>
      </c>
    </row>
    <row r="259" spans="1:16" x14ac:dyDescent="0.25">
      <c r="A259" s="1307"/>
      <c r="B259" s="1308"/>
      <c r="C259" s="1308"/>
      <c r="D259" s="1308"/>
      <c r="E259" s="489"/>
      <c r="F259" s="1271"/>
      <c r="G259" s="1271"/>
      <c r="H259" s="1271"/>
      <c r="I259" s="1271"/>
      <c r="J259" s="1271"/>
      <c r="K259" s="1273"/>
      <c r="L259" s="1267"/>
      <c r="M259" s="1271"/>
      <c r="N259" s="1271"/>
      <c r="O259" s="1271"/>
      <c r="P259" s="1275"/>
    </row>
    <row r="260" spans="1:16" x14ac:dyDescent="0.25">
      <c r="A260" s="1307"/>
      <c r="B260" s="1308"/>
      <c r="C260" s="1308"/>
      <c r="D260" s="1308"/>
      <c r="E260" s="489"/>
      <c r="F260" s="1195" t="s">
        <v>1642</v>
      </c>
      <c r="G260" s="1196"/>
      <c r="H260" s="1196"/>
      <c r="I260" s="1523"/>
      <c r="J260" s="521">
        <v>0.14000000000000001</v>
      </c>
      <c r="K260" s="1273"/>
      <c r="L260" s="1267"/>
      <c r="M260" s="1195" t="s">
        <v>1643</v>
      </c>
      <c r="N260" s="1196"/>
      <c r="O260" s="1523"/>
      <c r="P260" s="522"/>
    </row>
    <row r="261" spans="1:16" x14ac:dyDescent="0.25">
      <c r="A261" s="1307"/>
      <c r="B261" s="1308"/>
      <c r="C261" s="1308"/>
      <c r="D261" s="1308"/>
      <c r="E261" s="489"/>
      <c r="F261" s="1195" t="s">
        <v>1644</v>
      </c>
      <c r="G261" s="1196"/>
      <c r="H261" s="1196"/>
      <c r="I261" s="1523"/>
      <c r="J261" s="492"/>
      <c r="K261" s="1273"/>
      <c r="L261" s="1267"/>
      <c r="M261" s="1195" t="s">
        <v>1645</v>
      </c>
      <c r="N261" s="1196"/>
      <c r="O261" s="1523"/>
      <c r="P261" s="523">
        <v>0.05</v>
      </c>
    </row>
    <row r="262" spans="1:16" x14ac:dyDescent="0.25">
      <c r="A262" s="1307"/>
      <c r="B262" s="1308"/>
      <c r="C262" s="1308"/>
      <c r="D262" s="1308"/>
      <c r="E262" s="489"/>
      <c r="F262" s="1195" t="s">
        <v>1646</v>
      </c>
      <c r="G262" s="1196"/>
      <c r="H262" s="1196"/>
      <c r="I262" s="1523"/>
      <c r="J262" s="521">
        <v>0.14000000000000001</v>
      </c>
      <c r="K262" s="1273"/>
      <c r="L262" s="1267"/>
      <c r="M262" s="1195" t="s">
        <v>1647</v>
      </c>
      <c r="N262" s="1196"/>
      <c r="O262" s="1523"/>
      <c r="P262" s="522"/>
    </row>
    <row r="263" spans="1:16" x14ac:dyDescent="0.25">
      <c r="A263" s="1307"/>
      <c r="B263" s="1308"/>
      <c r="C263" s="1308"/>
      <c r="D263" s="1308"/>
      <c r="E263" s="489"/>
      <c r="F263" s="1195" t="s">
        <v>1648</v>
      </c>
      <c r="G263" s="1196"/>
      <c r="H263" s="1196"/>
      <c r="I263" s="1523"/>
      <c r="J263" s="521">
        <v>0.2</v>
      </c>
      <c r="K263" s="1273"/>
      <c r="L263" s="1267"/>
      <c r="M263" s="1195" t="s">
        <v>1649</v>
      </c>
      <c r="N263" s="1196"/>
      <c r="O263" s="1523"/>
      <c r="P263" s="522"/>
    </row>
    <row r="264" spans="1:16" x14ac:dyDescent="0.25">
      <c r="A264" s="1307"/>
      <c r="B264" s="1308"/>
      <c r="C264" s="1308"/>
      <c r="D264" s="1308"/>
      <c r="E264" s="489"/>
      <c r="F264" s="1195" t="s">
        <v>1650</v>
      </c>
      <c r="G264" s="1196"/>
      <c r="H264" s="1196"/>
      <c r="I264" s="1523"/>
      <c r="J264" s="521">
        <v>0.2</v>
      </c>
      <c r="K264" s="1273"/>
      <c r="L264" s="1267"/>
      <c r="M264" s="1195" t="s">
        <v>1651</v>
      </c>
      <c r="N264" s="1196"/>
      <c r="O264" s="1523"/>
      <c r="P264" s="523">
        <v>0.05</v>
      </c>
    </row>
    <row r="265" spans="1:16" x14ac:dyDescent="0.25">
      <c r="A265" s="1307"/>
      <c r="B265" s="1308"/>
      <c r="C265" s="1308"/>
      <c r="D265" s="1308"/>
      <c r="E265" s="489"/>
      <c r="F265" s="1195" t="s">
        <v>1652</v>
      </c>
      <c r="G265" s="1196"/>
      <c r="H265" s="1196"/>
      <c r="I265" s="1523"/>
      <c r="J265" s="521">
        <v>0.14000000000000001</v>
      </c>
      <c r="K265" s="1273"/>
      <c r="L265" s="1267"/>
      <c r="M265" s="1343" t="s">
        <v>1653</v>
      </c>
      <c r="N265" s="1343"/>
      <c r="O265" s="1343"/>
      <c r="P265" s="522"/>
    </row>
    <row r="266" spans="1:16" x14ac:dyDescent="0.25">
      <c r="A266" s="1307"/>
      <c r="B266" s="1308"/>
      <c r="C266" s="1308"/>
      <c r="D266" s="1308"/>
      <c r="E266" s="489"/>
      <c r="F266" s="1195" t="s">
        <v>1654</v>
      </c>
      <c r="G266" s="1196"/>
      <c r="H266" s="1196"/>
      <c r="I266" s="1523"/>
      <c r="J266" s="521">
        <v>0.14000000000000001</v>
      </c>
      <c r="K266" s="1273"/>
      <c r="L266" s="1267"/>
      <c r="M266" s="1343"/>
      <c r="N266" s="1343"/>
      <c r="O266" s="1343"/>
      <c r="P266" s="524"/>
    </row>
    <row r="267" spans="1:16" x14ac:dyDescent="0.25">
      <c r="A267" s="1307"/>
      <c r="B267" s="1308"/>
      <c r="C267" s="1308"/>
      <c r="D267" s="1308"/>
      <c r="E267" s="489"/>
      <c r="F267" s="1343"/>
      <c r="G267" s="1343"/>
      <c r="H267" s="1343"/>
      <c r="I267" s="1343"/>
      <c r="J267" s="492"/>
      <c r="K267" s="1274"/>
      <c r="L267" s="1270"/>
      <c r="M267" s="1343"/>
      <c r="N267" s="1343"/>
      <c r="O267" s="1343"/>
      <c r="P267" s="524"/>
    </row>
    <row r="268" spans="1:16" x14ac:dyDescent="0.25">
      <c r="A268" s="465"/>
      <c r="B268" s="466"/>
      <c r="C268" s="460"/>
      <c r="D268" s="460"/>
      <c r="E268" s="460"/>
      <c r="F268" s="460"/>
      <c r="G268" s="460"/>
      <c r="H268" s="460"/>
      <c r="I268" s="460"/>
      <c r="J268" s="460"/>
      <c r="K268" s="460"/>
      <c r="L268" s="460"/>
      <c r="M268" s="460"/>
      <c r="N268" s="460"/>
      <c r="O268" s="460"/>
    </row>
    <row r="269" spans="1:16" ht="31.5" x14ac:dyDescent="0.25">
      <c r="A269" s="467" t="s">
        <v>32</v>
      </c>
      <c r="B269" s="468" t="s">
        <v>33</v>
      </c>
      <c r="C269" s="468" t="s">
        <v>34</v>
      </c>
      <c r="D269" s="468" t="s">
        <v>35</v>
      </c>
      <c r="E269" s="468" t="s">
        <v>36</v>
      </c>
      <c r="F269" s="468" t="s">
        <v>37</v>
      </c>
      <c r="G269" s="1244" t="s">
        <v>38</v>
      </c>
      <c r="H269" s="1244"/>
      <c r="I269" s="1217" t="s">
        <v>39</v>
      </c>
      <c r="J269" s="1228"/>
      <c r="K269" s="468" t="s">
        <v>40</v>
      </c>
      <c r="L269" s="1244" t="s">
        <v>41</v>
      </c>
      <c r="M269" s="1244"/>
      <c r="N269" s="1297" t="s">
        <v>42</v>
      </c>
      <c r="O269" s="1298"/>
      <c r="P269" s="1299"/>
    </row>
    <row r="270" spans="1:16" ht="67.5" customHeight="1" x14ac:dyDescent="0.25">
      <c r="A270" s="469" t="s">
        <v>1655</v>
      </c>
      <c r="B270" s="470">
        <v>1</v>
      </c>
      <c r="C270" s="529" t="s">
        <v>1687</v>
      </c>
      <c r="D270" s="471" t="s">
        <v>104</v>
      </c>
      <c r="E270" s="471" t="s">
        <v>47</v>
      </c>
      <c r="F270" s="471" t="s">
        <v>105</v>
      </c>
      <c r="G270" s="1528" t="s">
        <v>1689</v>
      </c>
      <c r="H270" s="1529"/>
      <c r="I270" s="1249" t="s">
        <v>1658</v>
      </c>
      <c r="J270" s="1250"/>
      <c r="K270" s="472">
        <v>5</v>
      </c>
      <c r="L270" s="1251" t="s">
        <v>634</v>
      </c>
      <c r="M270" s="1251"/>
      <c r="N270" s="1252" t="s">
        <v>1659</v>
      </c>
      <c r="O270" s="1252"/>
      <c r="P270" s="1253"/>
    </row>
    <row r="271" spans="1:16" x14ac:dyDescent="0.25">
      <c r="A271" s="1217" t="s">
        <v>51</v>
      </c>
      <c r="B271" s="1228"/>
      <c r="C271" s="1340"/>
      <c r="D271" s="1486"/>
      <c r="E271" s="1486"/>
      <c r="F271" s="1486"/>
      <c r="G271" s="1486"/>
      <c r="H271" s="1486"/>
      <c r="I271" s="1486"/>
      <c r="J271" s="1486"/>
      <c r="K271" s="1486"/>
      <c r="L271" s="1486"/>
      <c r="M271" s="1486"/>
      <c r="N271" s="1486"/>
      <c r="O271" s="1486"/>
      <c r="P271" s="1487"/>
    </row>
    <row r="272" spans="1:16" x14ac:dyDescent="0.25">
      <c r="A272" s="1229" t="s">
        <v>53</v>
      </c>
      <c r="B272" s="1230"/>
      <c r="C272" s="1230"/>
      <c r="D272" s="1230"/>
      <c r="E272" s="1230"/>
      <c r="F272" s="1230"/>
      <c r="G272" s="1231"/>
      <c r="H272" s="1232" t="s">
        <v>54</v>
      </c>
      <c r="I272" s="1230"/>
      <c r="J272" s="1230"/>
      <c r="K272" s="1230"/>
      <c r="L272" s="1230"/>
      <c r="M272" s="1230"/>
      <c r="N272" s="1230"/>
      <c r="O272" s="1230"/>
      <c r="P272" s="1233"/>
    </row>
    <row r="273" spans="1:16" x14ac:dyDescent="0.25">
      <c r="A273" s="1234" t="s">
        <v>1661</v>
      </c>
      <c r="B273" s="1235"/>
      <c r="C273" s="1235"/>
      <c r="D273" s="1235"/>
      <c r="E273" s="1235"/>
      <c r="F273" s="1235"/>
      <c r="G273" s="1235"/>
      <c r="H273" s="1238" t="s">
        <v>1662</v>
      </c>
      <c r="I273" s="1239"/>
      <c r="J273" s="1239"/>
      <c r="K273" s="1239"/>
      <c r="L273" s="1239"/>
      <c r="M273" s="1239"/>
      <c r="N273" s="1239"/>
      <c r="O273" s="1239"/>
      <c r="P273" s="1240"/>
    </row>
    <row r="274" spans="1:16" x14ac:dyDescent="0.25">
      <c r="A274" s="1236"/>
      <c r="B274" s="1237"/>
      <c r="C274" s="1237"/>
      <c r="D274" s="1237"/>
      <c r="E274" s="1237"/>
      <c r="F274" s="1237"/>
      <c r="G274" s="1237"/>
      <c r="H274" s="1241"/>
      <c r="I274" s="1242"/>
      <c r="J274" s="1242"/>
      <c r="K274" s="1242"/>
      <c r="L274" s="1242"/>
      <c r="M274" s="1242"/>
      <c r="N274" s="1242"/>
      <c r="O274" s="1242"/>
      <c r="P274" s="1243"/>
    </row>
    <row r="275" spans="1:16" x14ac:dyDescent="0.25">
      <c r="A275" s="465"/>
      <c r="B275" s="466"/>
      <c r="C275" s="466"/>
      <c r="D275" s="466"/>
      <c r="E275" s="466"/>
      <c r="F275" s="466"/>
      <c r="G275" s="466"/>
      <c r="H275" s="466"/>
      <c r="I275" s="466"/>
      <c r="J275" s="466"/>
      <c r="K275" s="466"/>
      <c r="L275" s="466"/>
      <c r="M275" s="466"/>
      <c r="N275" s="466"/>
      <c r="O275" s="466"/>
      <c r="P275" s="473"/>
    </row>
    <row r="276" spans="1:16" x14ac:dyDescent="0.25">
      <c r="A276" s="474"/>
      <c r="B276" s="466"/>
      <c r="C276" s="461"/>
      <c r="D276" s="1217" t="s">
        <v>57</v>
      </c>
      <c r="E276" s="1218"/>
      <c r="F276" s="1218"/>
      <c r="G276" s="1218"/>
      <c r="H276" s="1218"/>
      <c r="I276" s="1218"/>
      <c r="J276" s="1218"/>
      <c r="K276" s="1218"/>
      <c r="L276" s="1218"/>
      <c r="M276" s="1218"/>
      <c r="N276" s="1218"/>
      <c r="O276" s="1218"/>
      <c r="P276" s="1219"/>
    </row>
    <row r="277" spans="1:16" x14ac:dyDescent="0.25">
      <c r="A277" s="465"/>
      <c r="B277" s="466"/>
      <c r="C277" s="466"/>
      <c r="D277" s="468" t="s">
        <v>58</v>
      </c>
      <c r="E277" s="468"/>
      <c r="F277" s="468" t="s">
        <v>59</v>
      </c>
      <c r="G277" s="468" t="s">
        <v>60</v>
      </c>
      <c r="H277" s="468" t="s">
        <v>61</v>
      </c>
      <c r="I277" s="468" t="s">
        <v>62</v>
      </c>
      <c r="J277" s="468" t="s">
        <v>63</v>
      </c>
      <c r="K277" s="468" t="s">
        <v>64</v>
      </c>
      <c r="L277" s="468" t="s">
        <v>65</v>
      </c>
      <c r="M277" s="468" t="s">
        <v>66</v>
      </c>
      <c r="N277" s="468" t="s">
        <v>67</v>
      </c>
      <c r="O277" s="468" t="s">
        <v>68</v>
      </c>
      <c r="P277" s="493" t="s">
        <v>69</v>
      </c>
    </row>
    <row r="278" spans="1:16" x14ac:dyDescent="0.25">
      <c r="A278" s="494" t="s">
        <v>70</v>
      </c>
      <c r="B278" s="495"/>
      <c r="C278" s="495"/>
      <c r="D278" s="495"/>
      <c r="E278" s="495"/>
      <c r="F278" s="495"/>
      <c r="G278" s="495"/>
      <c r="H278" s="495">
        <v>1</v>
      </c>
      <c r="I278" s="495"/>
      <c r="J278" s="495"/>
      <c r="K278" s="495">
        <v>1</v>
      </c>
      <c r="L278" s="495">
        <v>1</v>
      </c>
      <c r="M278" s="495"/>
      <c r="N278" s="495">
        <v>1</v>
      </c>
      <c r="O278" s="495">
        <v>1</v>
      </c>
      <c r="P278" s="496"/>
    </row>
    <row r="279" spans="1:16" x14ac:dyDescent="0.25">
      <c r="A279" s="494" t="s">
        <v>71</v>
      </c>
      <c r="B279" s="495"/>
      <c r="C279" s="495"/>
      <c r="D279" s="497"/>
      <c r="E279" s="497"/>
      <c r="F279" s="497"/>
      <c r="G279" s="497"/>
      <c r="H279" s="497"/>
      <c r="I279" s="497"/>
      <c r="J279" s="497"/>
      <c r="K279" s="497"/>
      <c r="L279" s="497"/>
      <c r="M279" s="497"/>
      <c r="N279" s="497"/>
      <c r="O279" s="497"/>
      <c r="P279" s="498"/>
    </row>
    <row r="280" spans="1:16" x14ac:dyDescent="0.25">
      <c r="A280" s="465"/>
      <c r="B280" s="466"/>
      <c r="C280" s="466"/>
      <c r="D280" s="466"/>
      <c r="E280" s="466"/>
      <c r="F280" s="466"/>
      <c r="G280" s="466"/>
      <c r="H280" s="466"/>
      <c r="I280" s="466"/>
      <c r="J280" s="466"/>
      <c r="K280" s="466"/>
      <c r="L280" s="466"/>
      <c r="M280" s="466"/>
      <c r="N280" s="466"/>
      <c r="O280" s="466"/>
      <c r="P280" s="473"/>
    </row>
    <row r="281" spans="1:16" x14ac:dyDescent="0.25">
      <c r="A281" s="477" t="s">
        <v>72</v>
      </c>
      <c r="B281" s="477" t="s">
        <v>33</v>
      </c>
      <c r="C281" s="478"/>
      <c r="D281" s="479" t="s">
        <v>58</v>
      </c>
      <c r="E281" s="479"/>
      <c r="F281" s="479" t="s">
        <v>59</v>
      </c>
      <c r="G281" s="479" t="s">
        <v>60</v>
      </c>
      <c r="H281" s="479" t="s">
        <v>61</v>
      </c>
      <c r="I281" s="479" t="s">
        <v>62</v>
      </c>
      <c r="J281" s="479" t="s">
        <v>63</v>
      </c>
      <c r="K281" s="479" t="s">
        <v>64</v>
      </c>
      <c r="L281" s="479" t="s">
        <v>65</v>
      </c>
      <c r="M281" s="479" t="s">
        <v>66</v>
      </c>
      <c r="N281" s="479" t="s">
        <v>67</v>
      </c>
      <c r="O281" s="479" t="s">
        <v>68</v>
      </c>
      <c r="P281" s="499" t="s">
        <v>69</v>
      </c>
    </row>
    <row r="282" spans="1:16" x14ac:dyDescent="0.25">
      <c r="A282" s="1469"/>
      <c r="B282" s="1206"/>
      <c r="C282" s="480" t="s">
        <v>70</v>
      </c>
      <c r="D282" s="517"/>
      <c r="E282" s="480"/>
      <c r="F282" s="517"/>
      <c r="G282" s="480"/>
      <c r="H282" s="480"/>
      <c r="I282" s="480"/>
      <c r="J282" s="480"/>
      <c r="K282" s="517"/>
      <c r="L282" s="480"/>
      <c r="M282" s="480"/>
      <c r="N282" s="480"/>
      <c r="O282" s="1207"/>
      <c r="P282" s="1208"/>
    </row>
    <row r="283" spans="1:16" x14ac:dyDescent="0.25">
      <c r="A283" s="1470"/>
      <c r="B283" s="1206"/>
      <c r="C283" s="483" t="s">
        <v>71</v>
      </c>
      <c r="D283" s="483"/>
      <c r="E283" s="483"/>
      <c r="F283" s="500"/>
      <c r="G283" s="500"/>
      <c r="H283" s="500"/>
      <c r="I283" s="500"/>
      <c r="J283" s="500"/>
      <c r="K283" s="500"/>
      <c r="L283" s="500"/>
      <c r="M283" s="500"/>
      <c r="N283" s="483"/>
      <c r="O283" s="1209"/>
      <c r="P283" s="1210"/>
    </row>
    <row r="284" spans="1:16" x14ac:dyDescent="0.25">
      <c r="A284" s="1469"/>
      <c r="B284" s="1206"/>
      <c r="C284" s="480" t="s">
        <v>70</v>
      </c>
      <c r="D284" s="480"/>
      <c r="E284" s="480"/>
      <c r="F284" s="480"/>
      <c r="G284" s="480"/>
      <c r="H284" s="480"/>
      <c r="I284" s="480"/>
      <c r="J284" s="480"/>
      <c r="K284" s="480"/>
      <c r="L284" s="517"/>
      <c r="M284" s="480"/>
      <c r="N284" s="480"/>
      <c r="O284" s="1207"/>
      <c r="P284" s="1208"/>
    </row>
    <row r="285" spans="1:16" x14ac:dyDescent="0.25">
      <c r="A285" s="1470"/>
      <c r="B285" s="1206"/>
      <c r="C285" s="483" t="s">
        <v>71</v>
      </c>
      <c r="D285" s="483"/>
      <c r="E285" s="483"/>
      <c r="F285" s="500"/>
      <c r="G285" s="500"/>
      <c r="H285" s="500"/>
      <c r="I285" s="500"/>
      <c r="J285" s="500"/>
      <c r="K285" s="500"/>
      <c r="L285" s="500"/>
      <c r="M285" s="500"/>
      <c r="N285" s="483"/>
      <c r="O285" s="1209"/>
      <c r="P285" s="1210"/>
    </row>
    <row r="286" spans="1:16" x14ac:dyDescent="0.25">
      <c r="A286" s="1469"/>
      <c r="B286" s="1206"/>
      <c r="C286" s="480" t="s">
        <v>70</v>
      </c>
      <c r="D286" s="480"/>
      <c r="E286" s="480"/>
      <c r="F286" s="480"/>
      <c r="G286" s="480"/>
      <c r="H286" s="480"/>
      <c r="I286" s="480"/>
      <c r="J286" s="480"/>
      <c r="K286" s="480"/>
      <c r="L286" s="480"/>
      <c r="M286" s="517"/>
      <c r="N286" s="480"/>
      <c r="O286" s="1207"/>
      <c r="P286" s="1208"/>
    </row>
    <row r="287" spans="1:16" x14ac:dyDescent="0.25">
      <c r="A287" s="1470"/>
      <c r="B287" s="1206"/>
      <c r="C287" s="483" t="s">
        <v>71</v>
      </c>
      <c r="D287" s="483"/>
      <c r="E287" s="483"/>
      <c r="F287" s="500"/>
      <c r="G287" s="500"/>
      <c r="H287" s="500"/>
      <c r="I287" s="500"/>
      <c r="J287" s="500"/>
      <c r="K287" s="500"/>
      <c r="L287" s="500"/>
      <c r="M287" s="500"/>
      <c r="N287" s="483"/>
      <c r="O287" s="1209"/>
      <c r="P287" s="1210"/>
    </row>
    <row r="288" spans="1:16" x14ac:dyDescent="0.25">
      <c r="A288" s="1469"/>
      <c r="B288" s="1206"/>
      <c r="C288" s="480" t="s">
        <v>70</v>
      </c>
      <c r="D288" s="480"/>
      <c r="E288" s="480"/>
      <c r="F288" s="480"/>
      <c r="G288" s="480"/>
      <c r="H288" s="480"/>
      <c r="I288" s="480"/>
      <c r="J288" s="480"/>
      <c r="K288" s="480"/>
      <c r="L288" s="480"/>
      <c r="M288" s="517"/>
      <c r="N288" s="517"/>
      <c r="O288" s="1207"/>
      <c r="P288" s="1208"/>
    </row>
    <row r="289" spans="1:16" x14ac:dyDescent="0.25">
      <c r="A289" s="1470"/>
      <c r="B289" s="1206"/>
      <c r="C289" s="483" t="s">
        <v>71</v>
      </c>
      <c r="D289" s="483"/>
      <c r="E289" s="483"/>
      <c r="F289" s="500"/>
      <c r="G289" s="500"/>
      <c r="H289" s="500"/>
      <c r="I289" s="500"/>
      <c r="J289" s="500"/>
      <c r="K289" s="500"/>
      <c r="L289" s="500"/>
      <c r="M289" s="500"/>
      <c r="N289" s="483"/>
      <c r="O289" s="1209"/>
      <c r="P289" s="1210"/>
    </row>
    <row r="290" spans="1:16" x14ac:dyDescent="0.25">
      <c r="A290" s="1469"/>
      <c r="B290" s="1206"/>
      <c r="C290" s="480" t="s">
        <v>70</v>
      </c>
      <c r="D290" s="480"/>
      <c r="E290" s="480"/>
      <c r="F290" s="480"/>
      <c r="G290" s="480"/>
      <c r="H290" s="480"/>
      <c r="I290" s="480"/>
      <c r="J290" s="480"/>
      <c r="K290" s="480"/>
      <c r="L290" s="480"/>
      <c r="M290" s="480"/>
      <c r="N290" s="480"/>
      <c r="O290" s="1506"/>
      <c r="P290" s="1208"/>
    </row>
    <row r="291" spans="1:16" x14ac:dyDescent="0.25">
      <c r="A291" s="1470"/>
      <c r="B291" s="1206"/>
      <c r="C291" s="483" t="s">
        <v>71</v>
      </c>
      <c r="D291" s="483"/>
      <c r="E291" s="483"/>
      <c r="F291" s="500"/>
      <c r="G291" s="500"/>
      <c r="H291" s="500"/>
      <c r="I291" s="500"/>
      <c r="J291" s="500"/>
      <c r="K291" s="500"/>
      <c r="L291" s="500"/>
      <c r="M291" s="500"/>
      <c r="N291" s="483"/>
      <c r="O291" s="1209"/>
      <c r="P291" s="1210"/>
    </row>
    <row r="292" spans="1:16" x14ac:dyDescent="0.25">
      <c r="A292" s="1469"/>
      <c r="B292" s="1206"/>
      <c r="C292" s="480" t="s">
        <v>70</v>
      </c>
      <c r="D292" s="480"/>
      <c r="E292" s="480"/>
      <c r="F292" s="480"/>
      <c r="G292" s="480"/>
      <c r="H292" s="480"/>
      <c r="I292" s="480"/>
      <c r="J292" s="480"/>
      <c r="K292" s="480"/>
      <c r="L292" s="480"/>
      <c r="M292" s="480"/>
      <c r="N292" s="480"/>
      <c r="O292" s="1207"/>
      <c r="P292" s="1208"/>
    </row>
    <row r="293" spans="1:16" x14ac:dyDescent="0.25">
      <c r="A293" s="1470"/>
      <c r="B293" s="1206"/>
      <c r="C293" s="483" t="s">
        <v>71</v>
      </c>
      <c r="D293" s="483"/>
      <c r="E293" s="483"/>
      <c r="F293" s="500"/>
      <c r="G293" s="500"/>
      <c r="H293" s="500"/>
      <c r="I293" s="500"/>
      <c r="J293" s="500"/>
      <c r="K293" s="500"/>
      <c r="L293" s="500"/>
      <c r="M293" s="500"/>
      <c r="N293" s="483"/>
      <c r="O293" s="1209"/>
      <c r="P293" s="1210"/>
    </row>
    <row r="294" spans="1:16" x14ac:dyDescent="0.25">
      <c r="A294" s="1469"/>
      <c r="B294" s="1211"/>
      <c r="C294" s="480" t="s">
        <v>70</v>
      </c>
      <c r="D294" s="480"/>
      <c r="E294" s="480"/>
      <c r="F294" s="480"/>
      <c r="G294" s="480"/>
      <c r="H294" s="480"/>
      <c r="I294" s="480"/>
      <c r="J294" s="480"/>
      <c r="K294" s="480"/>
      <c r="L294" s="480"/>
      <c r="M294" s="480"/>
      <c r="N294" s="480"/>
      <c r="O294" s="1207"/>
      <c r="P294" s="1208"/>
    </row>
    <row r="295" spans="1:16" x14ac:dyDescent="0.25">
      <c r="A295" s="1470"/>
      <c r="B295" s="1212"/>
      <c r="C295" s="483" t="s">
        <v>71</v>
      </c>
      <c r="D295" s="483"/>
      <c r="E295" s="483"/>
      <c r="F295" s="500"/>
      <c r="G295" s="500"/>
      <c r="H295" s="500"/>
      <c r="I295" s="500"/>
      <c r="J295" s="500"/>
      <c r="K295" s="500"/>
      <c r="L295" s="500"/>
      <c r="M295" s="500"/>
      <c r="N295" s="483"/>
      <c r="O295" s="1209"/>
      <c r="P295" s="1210"/>
    </row>
    <row r="296" spans="1:16" x14ac:dyDescent="0.25">
      <c r="A296" s="1469"/>
      <c r="B296" s="1206"/>
      <c r="C296" s="480" t="s">
        <v>70</v>
      </c>
      <c r="D296" s="480"/>
      <c r="E296" s="480"/>
      <c r="F296" s="480"/>
      <c r="G296" s="480"/>
      <c r="H296" s="480"/>
      <c r="I296" s="480"/>
      <c r="J296" s="480"/>
      <c r="K296" s="480"/>
      <c r="L296" s="480"/>
      <c r="M296" s="480"/>
      <c r="N296" s="480"/>
      <c r="O296" s="1207"/>
      <c r="P296" s="1208"/>
    </row>
    <row r="297" spans="1:16" x14ac:dyDescent="0.25">
      <c r="A297" s="1470"/>
      <c r="B297" s="1206"/>
      <c r="C297" s="483" t="s">
        <v>71</v>
      </c>
      <c r="D297" s="483"/>
      <c r="E297" s="483"/>
      <c r="F297" s="500"/>
      <c r="G297" s="500"/>
      <c r="H297" s="500"/>
      <c r="I297" s="500"/>
      <c r="J297" s="500"/>
      <c r="K297" s="500"/>
      <c r="L297" s="500"/>
      <c r="M297" s="500"/>
      <c r="N297" s="483"/>
      <c r="O297" s="1209"/>
      <c r="P297" s="1210"/>
    </row>
    <row r="298" spans="1:16" x14ac:dyDescent="0.25">
      <c r="A298" s="700"/>
      <c r="B298" s="1206"/>
      <c r="C298" s="480" t="s">
        <v>70</v>
      </c>
      <c r="D298" s="480"/>
      <c r="E298" s="480"/>
      <c r="F298" s="480"/>
      <c r="G298" s="480"/>
      <c r="H298" s="480"/>
      <c r="I298" s="480"/>
      <c r="J298" s="480"/>
      <c r="K298" s="480"/>
      <c r="L298" s="480"/>
      <c r="M298" s="480"/>
      <c r="N298" s="480"/>
      <c r="O298" s="1207"/>
      <c r="P298" s="1208"/>
    </row>
    <row r="299" spans="1:16" x14ac:dyDescent="0.25">
      <c r="A299" s="700"/>
      <c r="B299" s="1206"/>
      <c r="C299" s="483" t="s">
        <v>71</v>
      </c>
      <c r="D299" s="483"/>
      <c r="E299" s="483"/>
      <c r="F299" s="500"/>
      <c r="G299" s="500"/>
      <c r="H299" s="500"/>
      <c r="I299" s="500"/>
      <c r="J299" s="500"/>
      <c r="K299" s="500"/>
      <c r="L299" s="500"/>
      <c r="M299" s="500"/>
      <c r="N299" s="483"/>
      <c r="O299" s="1209"/>
      <c r="P299" s="1210"/>
    </row>
    <row r="300" spans="1:16" x14ac:dyDescent="0.25">
      <c r="A300" s="700"/>
      <c r="B300" s="1211"/>
      <c r="C300" s="480" t="s">
        <v>70</v>
      </c>
      <c r="D300" s="480"/>
      <c r="E300" s="480"/>
      <c r="F300" s="480"/>
      <c r="G300" s="480"/>
      <c r="H300" s="480"/>
      <c r="I300" s="480"/>
      <c r="J300" s="480"/>
      <c r="K300" s="480"/>
      <c r="L300" s="480"/>
      <c r="M300" s="480"/>
      <c r="N300" s="480"/>
      <c r="O300" s="1207"/>
      <c r="P300" s="1208"/>
    </row>
    <row r="301" spans="1:16" x14ac:dyDescent="0.25">
      <c r="A301" s="700"/>
      <c r="B301" s="1212"/>
      <c r="C301" s="483" t="s">
        <v>71</v>
      </c>
      <c r="D301" s="483"/>
      <c r="E301" s="483"/>
      <c r="F301" s="500"/>
      <c r="G301" s="500"/>
      <c r="H301" s="500"/>
      <c r="I301" s="500"/>
      <c r="J301" s="500"/>
      <c r="K301" s="500"/>
      <c r="L301" s="500"/>
      <c r="M301" s="500"/>
      <c r="N301" s="483"/>
      <c r="O301" s="1209"/>
      <c r="P301" s="1210"/>
    </row>
    <row r="302" spans="1:16" ht="16.5" thickBot="1" x14ac:dyDescent="0.3">
      <c r="A302" s="526"/>
      <c r="B302" s="520"/>
      <c r="C302" s="520"/>
      <c r="D302" s="520"/>
      <c r="E302" s="520"/>
      <c r="F302" s="520"/>
      <c r="G302" s="520"/>
      <c r="H302" s="520"/>
      <c r="I302" s="520"/>
      <c r="J302" s="520"/>
      <c r="K302" s="520"/>
      <c r="L302" s="520"/>
      <c r="M302" s="520"/>
      <c r="N302" s="520"/>
      <c r="O302" s="520"/>
      <c r="P302" s="527"/>
    </row>
    <row r="303" spans="1:16" x14ac:dyDescent="0.25">
      <c r="A303" s="1201" t="s">
        <v>82</v>
      </c>
      <c r="B303" s="1202"/>
      <c r="C303" s="1202"/>
      <c r="D303" s="1202"/>
      <c r="E303" s="1202"/>
      <c r="F303" s="1202"/>
      <c r="G303" s="1202"/>
      <c r="H303" s="1202"/>
      <c r="I303" s="1202"/>
      <c r="J303" s="1202"/>
      <c r="K303" s="1202"/>
      <c r="L303" s="1202"/>
      <c r="M303" s="1202"/>
      <c r="N303" s="1202"/>
      <c r="O303" s="1202"/>
      <c r="P303" s="1203"/>
    </row>
    <row r="304" spans="1:16" x14ac:dyDescent="0.25">
      <c r="A304" s="487" t="s">
        <v>83</v>
      </c>
      <c r="B304" s="1195"/>
      <c r="C304" s="1196"/>
      <c r="D304" s="1196"/>
      <c r="E304" s="1196"/>
      <c r="F304" s="1196"/>
      <c r="G304" s="1196"/>
      <c r="H304" s="1196"/>
      <c r="I304" s="1196"/>
      <c r="J304" s="1196"/>
      <c r="K304" s="1196"/>
      <c r="L304" s="1196"/>
      <c r="M304" s="1196"/>
      <c r="N304" s="1196"/>
      <c r="O304" s="1196"/>
      <c r="P304" s="1197"/>
    </row>
    <row r="305" spans="1:16" x14ac:dyDescent="0.25">
      <c r="A305" s="487" t="s">
        <v>84</v>
      </c>
      <c r="B305" s="1195"/>
      <c r="C305" s="1196"/>
      <c r="D305" s="1196"/>
      <c r="E305" s="1196"/>
      <c r="F305" s="1196"/>
      <c r="G305" s="1196"/>
      <c r="H305" s="1196"/>
      <c r="I305" s="1196"/>
      <c r="J305" s="1196"/>
      <c r="K305" s="1196"/>
      <c r="L305" s="1196"/>
      <c r="M305" s="1196"/>
      <c r="N305" s="1196"/>
      <c r="O305" s="1196"/>
      <c r="P305" s="1197"/>
    </row>
    <row r="306" spans="1:16" x14ac:dyDescent="0.25">
      <c r="A306" s="487" t="s">
        <v>85</v>
      </c>
      <c r="B306" s="1195"/>
      <c r="C306" s="1196"/>
      <c r="D306" s="1196"/>
      <c r="E306" s="1196"/>
      <c r="F306" s="1196"/>
      <c r="G306" s="1196"/>
      <c r="H306" s="1196"/>
      <c r="I306" s="1196"/>
      <c r="J306" s="1196"/>
      <c r="K306" s="1196"/>
      <c r="L306" s="1196"/>
      <c r="M306" s="1196"/>
      <c r="N306" s="1196"/>
      <c r="O306" s="1196"/>
      <c r="P306" s="1197"/>
    </row>
    <row r="307" spans="1:16" x14ac:dyDescent="0.25">
      <c r="A307" s="487" t="s">
        <v>86</v>
      </c>
      <c r="B307" s="1195"/>
      <c r="C307" s="1196"/>
      <c r="D307" s="1196"/>
      <c r="E307" s="1196"/>
      <c r="F307" s="1196"/>
      <c r="G307" s="1196"/>
      <c r="H307" s="1196"/>
      <c r="I307" s="1196"/>
      <c r="J307" s="1196"/>
      <c r="K307" s="1196"/>
      <c r="L307" s="1196"/>
      <c r="M307" s="1196"/>
      <c r="N307" s="1196"/>
      <c r="O307" s="1196"/>
      <c r="P307" s="1197"/>
    </row>
    <row r="308" spans="1:16" x14ac:dyDescent="0.25">
      <c r="A308" s="487" t="s">
        <v>87</v>
      </c>
      <c r="B308" s="1195"/>
      <c r="C308" s="1196"/>
      <c r="D308" s="1196"/>
      <c r="E308" s="1196"/>
      <c r="F308" s="1196"/>
      <c r="G308" s="1196"/>
      <c r="H308" s="1196"/>
      <c r="I308" s="1196"/>
      <c r="J308" s="1196"/>
      <c r="K308" s="1196"/>
      <c r="L308" s="1196"/>
      <c r="M308" s="1196"/>
      <c r="N308" s="1196"/>
      <c r="O308" s="1196"/>
      <c r="P308" s="1197"/>
    </row>
    <row r="309" spans="1:16" x14ac:dyDescent="0.25">
      <c r="A309" s="487" t="s">
        <v>88</v>
      </c>
      <c r="B309" s="1195"/>
      <c r="C309" s="1196"/>
      <c r="D309" s="1196"/>
      <c r="E309" s="1196"/>
      <c r="F309" s="1196"/>
      <c r="G309" s="1196"/>
      <c r="H309" s="1196"/>
      <c r="I309" s="1196"/>
      <c r="J309" s="1196"/>
      <c r="K309" s="1196"/>
      <c r="L309" s="1196"/>
      <c r="M309" s="1196"/>
      <c r="N309" s="1196"/>
      <c r="O309" s="1196"/>
      <c r="P309" s="1197"/>
    </row>
    <row r="310" spans="1:16" x14ac:dyDescent="0.25">
      <c r="A310" s="487" t="s">
        <v>89</v>
      </c>
      <c r="B310" s="1195"/>
      <c r="C310" s="1196"/>
      <c r="D310" s="1196"/>
      <c r="E310" s="1196"/>
      <c r="F310" s="1196"/>
      <c r="G310" s="1196"/>
      <c r="H310" s="1196"/>
      <c r="I310" s="1196"/>
      <c r="J310" s="1196"/>
      <c r="K310" s="1196"/>
      <c r="L310" s="1196"/>
      <c r="M310" s="1196"/>
      <c r="N310" s="1196"/>
      <c r="O310" s="1196"/>
      <c r="P310" s="1197"/>
    </row>
    <row r="311" spans="1:16" x14ac:dyDescent="0.25">
      <c r="A311" s="487" t="s">
        <v>90</v>
      </c>
      <c r="B311" s="1195"/>
      <c r="C311" s="1196"/>
      <c r="D311" s="1196"/>
      <c r="E311" s="1196"/>
      <c r="F311" s="1196"/>
      <c r="G311" s="1196"/>
      <c r="H311" s="1196"/>
      <c r="I311" s="1196"/>
      <c r="J311" s="1196"/>
      <c r="K311" s="1196"/>
      <c r="L311" s="1196"/>
      <c r="M311" s="1196"/>
      <c r="N311" s="1196"/>
      <c r="O311" s="1196"/>
      <c r="P311" s="1197"/>
    </row>
    <row r="312" spans="1:16" x14ac:dyDescent="0.25">
      <c r="A312" s="487" t="s">
        <v>91</v>
      </c>
      <c r="B312" s="1195"/>
      <c r="C312" s="1196"/>
      <c r="D312" s="1196"/>
      <c r="E312" s="1196"/>
      <c r="F312" s="1196"/>
      <c r="G312" s="1196"/>
      <c r="H312" s="1196"/>
      <c r="I312" s="1196"/>
      <c r="J312" s="1196"/>
      <c r="K312" s="1196"/>
      <c r="L312" s="1196"/>
      <c r="M312" s="1196"/>
      <c r="N312" s="1196"/>
      <c r="O312" s="1196"/>
      <c r="P312" s="1197"/>
    </row>
    <row r="313" spans="1:16" ht="16.5" thickBot="1" x14ac:dyDescent="0.3">
      <c r="A313" s="488" t="s">
        <v>92</v>
      </c>
      <c r="B313" s="1198"/>
      <c r="C313" s="1199"/>
      <c r="D313" s="1199"/>
      <c r="E313" s="1199"/>
      <c r="F313" s="1199"/>
      <c r="G313" s="1199"/>
      <c r="H313" s="1199"/>
      <c r="I313" s="1199"/>
      <c r="J313" s="1199"/>
      <c r="K313" s="1199"/>
      <c r="L313" s="1199"/>
      <c r="M313" s="1199"/>
      <c r="N313" s="1199"/>
      <c r="O313" s="1199"/>
      <c r="P313" s="1200"/>
    </row>
    <row r="315" spans="1:16" x14ac:dyDescent="0.25">
      <c r="A315" s="451" t="s">
        <v>9</v>
      </c>
      <c r="B315" s="1526" t="s">
        <v>1690</v>
      </c>
      <c r="C315" s="1285"/>
      <c r="D315" s="1285"/>
      <c r="E315" s="1285"/>
      <c r="F315" s="1285"/>
      <c r="G315" s="1285"/>
      <c r="H315" s="1285"/>
      <c r="I315" s="1285"/>
      <c r="J315" s="1285"/>
      <c r="K315" s="1286"/>
      <c r="L315" s="1287" t="s">
        <v>11</v>
      </c>
      <c r="M315" s="1287"/>
      <c r="N315" s="1287"/>
      <c r="O315" s="1287"/>
      <c r="P315" s="452">
        <v>0.2</v>
      </c>
    </row>
    <row r="317" spans="1:16" x14ac:dyDescent="0.25">
      <c r="A317" s="453" t="s">
        <v>270</v>
      </c>
      <c r="B317" s="1525" t="s">
        <v>1691</v>
      </c>
      <c r="C317" s="1527"/>
      <c r="D317" s="1527"/>
      <c r="E317" s="1527"/>
      <c r="F317" s="1527"/>
      <c r="G317" s="1527"/>
      <c r="H317" s="1527"/>
      <c r="I317" s="1527"/>
      <c r="J317" s="1527"/>
      <c r="K317" s="1527"/>
      <c r="L317" s="1277" t="s">
        <v>14</v>
      </c>
      <c r="M317" s="1277"/>
      <c r="N317" s="1277"/>
      <c r="O317" s="1277"/>
      <c r="P317" s="454">
        <v>1</v>
      </c>
    </row>
    <row r="319" spans="1:16" x14ac:dyDescent="0.25">
      <c r="A319" s="455" t="s">
        <v>15</v>
      </c>
      <c r="B319" s="1278" t="s">
        <v>1640</v>
      </c>
      <c r="C319" s="1279"/>
      <c r="D319" s="1279"/>
      <c r="E319" s="1279"/>
      <c r="F319" s="1280"/>
      <c r="G319" s="456" t="s">
        <v>17</v>
      </c>
      <c r="H319" s="1524">
        <v>521724817</v>
      </c>
      <c r="I319" s="1279"/>
      <c r="J319" s="1279"/>
      <c r="K319" s="1279"/>
      <c r="L319" s="1279"/>
      <c r="M319" s="1279"/>
      <c r="N319" s="1279"/>
      <c r="O319" s="1279"/>
      <c r="P319" s="1280"/>
    </row>
    <row r="320" spans="1:16" x14ac:dyDescent="0.25">
      <c r="A320" s="455" t="s">
        <v>15</v>
      </c>
      <c r="B320" s="1278"/>
      <c r="C320" s="1279"/>
      <c r="D320" s="1279"/>
      <c r="E320" s="1279"/>
      <c r="F320" s="1280"/>
      <c r="G320" s="456" t="s">
        <v>17</v>
      </c>
      <c r="H320" s="1278"/>
      <c r="I320" s="1279"/>
      <c r="J320" s="1279"/>
      <c r="K320" s="1279"/>
      <c r="L320" s="1279"/>
      <c r="M320" s="1279"/>
      <c r="N320" s="1279"/>
      <c r="O320" s="1279"/>
      <c r="P320" s="1280"/>
    </row>
    <row r="321" spans="1:16" x14ac:dyDescent="0.25">
      <c r="A321" s="457"/>
      <c r="B321" s="458"/>
      <c r="C321" s="458"/>
      <c r="D321" s="459"/>
      <c r="E321" s="459"/>
      <c r="F321" s="459"/>
      <c r="G321" s="459"/>
      <c r="H321" s="459"/>
      <c r="I321" s="459"/>
      <c r="J321" s="459"/>
      <c r="K321" s="459"/>
      <c r="L321" s="460"/>
      <c r="M321" s="460"/>
      <c r="N321" s="460"/>
      <c r="O321" s="460"/>
      <c r="P321" s="461"/>
    </row>
    <row r="322" spans="1:16" x14ac:dyDescent="0.25">
      <c r="A322" s="453" t="s">
        <v>20</v>
      </c>
      <c r="B322" s="1525" t="s">
        <v>1641</v>
      </c>
      <c r="C322" s="1525"/>
      <c r="D322" s="1525"/>
      <c r="E322" s="1525"/>
      <c r="F322" s="1525"/>
      <c r="G322" s="1525"/>
      <c r="H322" s="1525"/>
      <c r="I322" s="1525"/>
      <c r="J322" s="1525"/>
      <c r="K322" s="1525"/>
      <c r="L322" s="1525"/>
      <c r="M322" s="1525"/>
      <c r="N322" s="1525"/>
      <c r="O322" s="1525"/>
      <c r="P322" s="1525"/>
    </row>
    <row r="324" spans="1:16" x14ac:dyDescent="0.25">
      <c r="A324" s="462" t="s">
        <v>22</v>
      </c>
      <c r="B324" s="520"/>
      <c r="C324" s="520"/>
      <c r="D324" s="520"/>
      <c r="E324" s="520"/>
      <c r="F324" s="520"/>
      <c r="G324" s="520"/>
      <c r="H324" s="520"/>
      <c r="I324" s="520"/>
      <c r="J324" s="520"/>
      <c r="K324" s="520"/>
      <c r="L324" s="520"/>
      <c r="M324" s="520"/>
      <c r="N324" s="520"/>
      <c r="O324" s="520"/>
    </row>
    <row r="325" spans="1:16" x14ac:dyDescent="0.25">
      <c r="A325" s="462"/>
      <c r="B325" s="520"/>
      <c r="C325" s="520"/>
      <c r="D325" s="520"/>
      <c r="E325" s="520"/>
      <c r="F325" s="520"/>
      <c r="G325" s="520"/>
      <c r="H325" s="520"/>
      <c r="I325" s="520"/>
      <c r="J325" s="520"/>
      <c r="K325" s="520"/>
      <c r="L325" s="520"/>
      <c r="M325" s="520"/>
      <c r="N325" s="520"/>
      <c r="O325" s="520"/>
    </row>
    <row r="326" spans="1:16" x14ac:dyDescent="0.25">
      <c r="A326" s="1262" t="s">
        <v>23</v>
      </c>
      <c r="B326" s="1263"/>
      <c r="C326" s="1263"/>
      <c r="D326" s="1263"/>
      <c r="E326" s="1264"/>
      <c r="F326" s="1271" t="s">
        <v>24</v>
      </c>
      <c r="G326" s="1271"/>
      <c r="H326" s="1271"/>
      <c r="I326" s="1271"/>
      <c r="J326" s="1271" t="s">
        <v>25</v>
      </c>
      <c r="K326" s="1272" t="s">
        <v>26</v>
      </c>
      <c r="L326" s="1264"/>
      <c r="M326" s="1271" t="s">
        <v>27</v>
      </c>
      <c r="N326" s="1271"/>
      <c r="O326" s="1271"/>
      <c r="P326" s="1275" t="s">
        <v>25</v>
      </c>
    </row>
    <row r="327" spans="1:16" x14ac:dyDescent="0.25">
      <c r="A327" s="1265"/>
      <c r="B327" s="1266"/>
      <c r="C327" s="1266"/>
      <c r="D327" s="1266"/>
      <c r="E327" s="1267"/>
      <c r="F327" s="1271"/>
      <c r="G327" s="1271"/>
      <c r="H327" s="1271"/>
      <c r="I327" s="1271"/>
      <c r="J327" s="1271"/>
      <c r="K327" s="1273"/>
      <c r="L327" s="1267"/>
      <c r="M327" s="1271"/>
      <c r="N327" s="1271"/>
      <c r="O327" s="1271"/>
      <c r="P327" s="1275"/>
    </row>
    <row r="328" spans="1:16" x14ac:dyDescent="0.25">
      <c r="A328" s="1265"/>
      <c r="B328" s="1266"/>
      <c r="C328" s="1266"/>
      <c r="D328" s="1266"/>
      <c r="E328" s="1267"/>
      <c r="F328" s="1195" t="s">
        <v>1642</v>
      </c>
      <c r="G328" s="1196"/>
      <c r="H328" s="1196"/>
      <c r="I328" s="1523"/>
      <c r="J328" s="521">
        <v>0.15</v>
      </c>
      <c r="K328" s="1273"/>
      <c r="L328" s="1267"/>
      <c r="M328" s="1195" t="s">
        <v>1643</v>
      </c>
      <c r="N328" s="1196"/>
      <c r="O328" s="1523"/>
      <c r="P328" s="522"/>
    </row>
    <row r="329" spans="1:16" x14ac:dyDescent="0.25">
      <c r="A329" s="1265"/>
      <c r="B329" s="1266"/>
      <c r="C329" s="1266"/>
      <c r="D329" s="1266"/>
      <c r="E329" s="1267"/>
      <c r="F329" s="1195" t="s">
        <v>1644</v>
      </c>
      <c r="G329" s="1196"/>
      <c r="H329" s="1196"/>
      <c r="I329" s="1523"/>
      <c r="J329" s="521">
        <v>0.05</v>
      </c>
      <c r="K329" s="1273"/>
      <c r="L329" s="1267"/>
      <c r="M329" s="1195" t="s">
        <v>1645</v>
      </c>
      <c r="N329" s="1196"/>
      <c r="O329" s="1523"/>
      <c r="P329" s="522"/>
    </row>
    <row r="330" spans="1:16" x14ac:dyDescent="0.25">
      <c r="A330" s="1265"/>
      <c r="B330" s="1266"/>
      <c r="C330" s="1266"/>
      <c r="D330" s="1266"/>
      <c r="E330" s="1267"/>
      <c r="F330" s="1195" t="s">
        <v>1646</v>
      </c>
      <c r="G330" s="1196"/>
      <c r="H330" s="1196"/>
      <c r="I330" s="1523"/>
      <c r="J330" s="521">
        <v>0.14000000000000001</v>
      </c>
      <c r="K330" s="1273"/>
      <c r="L330" s="1267"/>
      <c r="M330" s="1195" t="s">
        <v>1647</v>
      </c>
      <c r="N330" s="1196"/>
      <c r="O330" s="1523"/>
      <c r="P330" s="523">
        <v>0.05</v>
      </c>
    </row>
    <row r="331" spans="1:16" x14ac:dyDescent="0.25">
      <c r="A331" s="1265"/>
      <c r="B331" s="1266"/>
      <c r="C331" s="1266"/>
      <c r="D331" s="1266"/>
      <c r="E331" s="1267"/>
      <c r="F331" s="1195" t="s">
        <v>1648</v>
      </c>
      <c r="G331" s="1196"/>
      <c r="H331" s="1196"/>
      <c r="I331" s="1523"/>
      <c r="J331" s="521">
        <v>0.14000000000000001</v>
      </c>
      <c r="K331" s="1273"/>
      <c r="L331" s="1267"/>
      <c r="M331" s="1195" t="s">
        <v>1649</v>
      </c>
      <c r="N331" s="1196"/>
      <c r="O331" s="1523"/>
      <c r="P331" s="523">
        <v>0.1</v>
      </c>
    </row>
    <row r="332" spans="1:16" x14ac:dyDescent="0.25">
      <c r="A332" s="1265"/>
      <c r="B332" s="1266"/>
      <c r="C332" s="1266"/>
      <c r="D332" s="1266"/>
      <c r="E332" s="1267"/>
      <c r="F332" s="1195" t="s">
        <v>1650</v>
      </c>
      <c r="G332" s="1196"/>
      <c r="H332" s="1196"/>
      <c r="I332" s="1523"/>
      <c r="J332" s="521">
        <v>0.14000000000000001</v>
      </c>
      <c r="K332" s="1273"/>
      <c r="L332" s="1267"/>
      <c r="M332" s="1195" t="s">
        <v>1651</v>
      </c>
      <c r="N332" s="1196"/>
      <c r="O332" s="1523"/>
      <c r="P332" s="523">
        <v>0.4</v>
      </c>
    </row>
    <row r="333" spans="1:16" x14ac:dyDescent="0.25">
      <c r="A333" s="1265"/>
      <c r="B333" s="1266"/>
      <c r="C333" s="1266"/>
      <c r="D333" s="1266"/>
      <c r="E333" s="1267"/>
      <c r="F333" s="1195" t="s">
        <v>1652</v>
      </c>
      <c r="G333" s="1196"/>
      <c r="H333" s="1196"/>
      <c r="I333" s="1523"/>
      <c r="J333" s="521">
        <v>0.15</v>
      </c>
      <c r="K333" s="1273"/>
      <c r="L333" s="1267"/>
      <c r="M333" s="1343" t="s">
        <v>1653</v>
      </c>
      <c r="N333" s="1343"/>
      <c r="O333" s="1343"/>
      <c r="P333" s="522"/>
    </row>
    <row r="334" spans="1:16" x14ac:dyDescent="0.25">
      <c r="A334" s="1265"/>
      <c r="B334" s="1266"/>
      <c r="C334" s="1266"/>
      <c r="D334" s="1266"/>
      <c r="E334" s="1267"/>
      <c r="F334" s="1195" t="s">
        <v>1654</v>
      </c>
      <c r="G334" s="1196"/>
      <c r="H334" s="1196"/>
      <c r="I334" s="1523"/>
      <c r="J334" s="521">
        <v>0.15</v>
      </c>
      <c r="K334" s="1273"/>
      <c r="L334" s="1267"/>
      <c r="M334" s="1343"/>
      <c r="N334" s="1343"/>
      <c r="O334" s="1343"/>
      <c r="P334" s="524"/>
    </row>
    <row r="335" spans="1:16" x14ac:dyDescent="0.25">
      <c r="A335" s="1268"/>
      <c r="B335" s="1269"/>
      <c r="C335" s="1269"/>
      <c r="D335" s="1269"/>
      <c r="E335" s="1270"/>
      <c r="F335" s="1343"/>
      <c r="G335" s="1343"/>
      <c r="H335" s="1343"/>
      <c r="I335" s="1343"/>
      <c r="J335" s="528"/>
      <c r="K335" s="1274"/>
      <c r="L335" s="1270"/>
      <c r="M335" s="1343"/>
      <c r="N335" s="1343"/>
      <c r="O335" s="1343"/>
      <c r="P335" s="524"/>
    </row>
    <row r="336" spans="1:16" x14ac:dyDescent="0.25">
      <c r="A336" s="465"/>
      <c r="B336" s="466"/>
      <c r="C336" s="460"/>
      <c r="D336" s="460"/>
      <c r="E336" s="460"/>
      <c r="F336" s="460"/>
      <c r="G336" s="460"/>
      <c r="H336" s="460"/>
      <c r="I336" s="460"/>
      <c r="J336" s="460"/>
      <c r="K336" s="460"/>
      <c r="L336" s="460"/>
      <c r="M336" s="460"/>
      <c r="N336" s="460"/>
      <c r="O336" s="460"/>
    </row>
    <row r="337" spans="1:16" ht="31.5" x14ac:dyDescent="0.25">
      <c r="A337" s="467" t="s">
        <v>32</v>
      </c>
      <c r="B337" s="468" t="s">
        <v>33</v>
      </c>
      <c r="C337" s="468" t="s">
        <v>34</v>
      </c>
      <c r="D337" s="468" t="s">
        <v>35</v>
      </c>
      <c r="E337" s="468" t="s">
        <v>36</v>
      </c>
      <c r="F337" s="468" t="s">
        <v>37</v>
      </c>
      <c r="G337" s="1244" t="s">
        <v>38</v>
      </c>
      <c r="H337" s="1244"/>
      <c r="I337" s="1217" t="s">
        <v>39</v>
      </c>
      <c r="J337" s="1228"/>
      <c r="K337" s="468" t="s">
        <v>40</v>
      </c>
      <c r="L337" s="1244" t="s">
        <v>41</v>
      </c>
      <c r="M337" s="1244"/>
      <c r="N337" s="1245" t="s">
        <v>42</v>
      </c>
      <c r="O337" s="1246"/>
      <c r="P337" s="1247"/>
    </row>
    <row r="338" spans="1:16" ht="63" x14ac:dyDescent="0.25">
      <c r="A338" s="469" t="s">
        <v>1655</v>
      </c>
      <c r="B338" s="470">
        <v>0.5</v>
      </c>
      <c r="C338" s="471" t="s">
        <v>1692</v>
      </c>
      <c r="D338" s="471" t="s">
        <v>705</v>
      </c>
      <c r="E338" s="471" t="s">
        <v>47</v>
      </c>
      <c r="F338" s="471" t="s">
        <v>105</v>
      </c>
      <c r="G338" s="1355" t="s">
        <v>1657</v>
      </c>
      <c r="H338" s="1355"/>
      <c r="I338" s="1249" t="s">
        <v>1658</v>
      </c>
      <c r="J338" s="1250"/>
      <c r="K338" s="472">
        <v>1</v>
      </c>
      <c r="L338" s="1251" t="s">
        <v>634</v>
      </c>
      <c r="M338" s="1251"/>
      <c r="N338" s="1252" t="s">
        <v>1659</v>
      </c>
      <c r="O338" s="1252"/>
      <c r="P338" s="1253"/>
    </row>
    <row r="339" spans="1:16" ht="39" customHeight="1" x14ac:dyDescent="0.25">
      <c r="A339" s="1227" t="s">
        <v>51</v>
      </c>
      <c r="B339" s="1228"/>
      <c r="C339" s="1249" t="s">
        <v>1693</v>
      </c>
      <c r="D339" s="1518"/>
      <c r="E339" s="1518"/>
      <c r="F339" s="1518"/>
      <c r="G339" s="1518"/>
      <c r="H339" s="1518"/>
      <c r="I339" s="1518"/>
      <c r="J339" s="1518"/>
      <c r="K339" s="1518"/>
      <c r="L339" s="1518"/>
      <c r="M339" s="1518"/>
      <c r="N339" s="1518"/>
      <c r="O339" s="1518"/>
      <c r="P339" s="1519"/>
    </row>
    <row r="340" spans="1:16" x14ac:dyDescent="0.25">
      <c r="A340" s="1229" t="s">
        <v>53</v>
      </c>
      <c r="B340" s="1230"/>
      <c r="C340" s="1230"/>
      <c r="D340" s="1230"/>
      <c r="E340" s="1230"/>
      <c r="F340" s="1230"/>
      <c r="G340" s="1231"/>
      <c r="H340" s="1232" t="s">
        <v>54</v>
      </c>
      <c r="I340" s="1230"/>
      <c r="J340" s="1230"/>
      <c r="K340" s="1230"/>
      <c r="L340" s="1230"/>
      <c r="M340" s="1230"/>
      <c r="N340" s="1230"/>
      <c r="O340" s="1230"/>
      <c r="P340" s="1233"/>
    </row>
    <row r="341" spans="1:16" x14ac:dyDescent="0.25">
      <c r="A341" s="1234" t="s">
        <v>1661</v>
      </c>
      <c r="B341" s="1235"/>
      <c r="C341" s="1235"/>
      <c r="D341" s="1235"/>
      <c r="E341" s="1235"/>
      <c r="F341" s="1235"/>
      <c r="G341" s="1235"/>
      <c r="H341" s="1238" t="s">
        <v>1662</v>
      </c>
      <c r="I341" s="1239"/>
      <c r="J341" s="1239"/>
      <c r="K341" s="1239"/>
      <c r="L341" s="1239"/>
      <c r="M341" s="1239"/>
      <c r="N341" s="1239"/>
      <c r="O341" s="1239"/>
      <c r="P341" s="1240"/>
    </row>
    <row r="342" spans="1:16" x14ac:dyDescent="0.25">
      <c r="A342" s="1236"/>
      <c r="B342" s="1237"/>
      <c r="C342" s="1237"/>
      <c r="D342" s="1237"/>
      <c r="E342" s="1237"/>
      <c r="F342" s="1237"/>
      <c r="G342" s="1237"/>
      <c r="H342" s="1241"/>
      <c r="I342" s="1242"/>
      <c r="J342" s="1242"/>
      <c r="K342" s="1242"/>
      <c r="L342" s="1242"/>
      <c r="M342" s="1242"/>
      <c r="N342" s="1242"/>
      <c r="O342" s="1242"/>
      <c r="P342" s="1243"/>
    </row>
    <row r="343" spans="1:16" x14ac:dyDescent="0.25">
      <c r="A343" s="465"/>
      <c r="B343" s="466"/>
      <c r="C343" s="466"/>
      <c r="D343" s="466"/>
      <c r="E343" s="466"/>
      <c r="F343" s="466"/>
      <c r="G343" s="466"/>
      <c r="H343" s="466"/>
      <c r="I343" s="466"/>
      <c r="J343" s="466"/>
      <c r="K343" s="466"/>
      <c r="L343" s="466"/>
      <c r="M343" s="466"/>
      <c r="N343" s="466"/>
      <c r="O343" s="466"/>
      <c r="P343" s="473"/>
    </row>
    <row r="344" spans="1:16" x14ac:dyDescent="0.25">
      <c r="A344" s="474"/>
      <c r="B344" s="466"/>
      <c r="C344" s="461"/>
      <c r="D344" s="1217" t="s">
        <v>57</v>
      </c>
      <c r="E344" s="1218"/>
      <c r="F344" s="1218"/>
      <c r="G344" s="1218"/>
      <c r="H344" s="1218"/>
      <c r="I344" s="1218"/>
      <c r="J344" s="1218"/>
      <c r="K344" s="1218"/>
      <c r="L344" s="1218"/>
      <c r="M344" s="1218"/>
      <c r="N344" s="1218"/>
      <c r="O344" s="1218"/>
      <c r="P344" s="1219"/>
    </row>
    <row r="345" spans="1:16" x14ac:dyDescent="0.25">
      <c r="A345" s="465"/>
      <c r="B345" s="466"/>
      <c r="C345" s="466"/>
      <c r="D345" s="468" t="s">
        <v>58</v>
      </c>
      <c r="E345" s="468" t="s">
        <v>59</v>
      </c>
      <c r="F345" s="468" t="s">
        <v>60</v>
      </c>
      <c r="G345" s="468" t="s">
        <v>61</v>
      </c>
      <c r="H345" s="468" t="s">
        <v>62</v>
      </c>
      <c r="I345" s="468" t="s">
        <v>63</v>
      </c>
      <c r="J345" s="468" t="s">
        <v>64</v>
      </c>
      <c r="K345" s="468" t="s">
        <v>65</v>
      </c>
      <c r="L345" s="468" t="s">
        <v>66</v>
      </c>
      <c r="M345" s="468" t="s">
        <v>67</v>
      </c>
      <c r="N345" s="468" t="s">
        <v>68</v>
      </c>
      <c r="O345" s="1217" t="s">
        <v>69</v>
      </c>
      <c r="P345" s="1219"/>
    </row>
    <row r="346" spans="1:16" x14ac:dyDescent="0.25">
      <c r="A346" s="1220" t="s">
        <v>70</v>
      </c>
      <c r="B346" s="1221"/>
      <c r="C346" s="1222"/>
      <c r="D346" s="475">
        <v>1</v>
      </c>
      <c r="E346" s="475"/>
      <c r="F346" s="475"/>
      <c r="G346" s="475"/>
      <c r="H346" s="475"/>
      <c r="I346" s="475"/>
      <c r="J346" s="475"/>
      <c r="K346" s="475"/>
      <c r="L346" s="475"/>
      <c r="M346" s="475"/>
      <c r="N346" s="475"/>
      <c r="O346" s="1223"/>
      <c r="P346" s="1224"/>
    </row>
    <row r="347" spans="1:16" x14ac:dyDescent="0.25">
      <c r="A347" s="1220" t="s">
        <v>71</v>
      </c>
      <c r="B347" s="1221"/>
      <c r="C347" s="1222"/>
      <c r="D347" s="476"/>
      <c r="E347" s="476"/>
      <c r="F347" s="476"/>
      <c r="G347" s="476"/>
      <c r="H347" s="476"/>
      <c r="I347" s="476"/>
      <c r="J347" s="476"/>
      <c r="K347" s="476"/>
      <c r="L347" s="476"/>
      <c r="M347" s="476"/>
      <c r="N347" s="476"/>
      <c r="O347" s="1225"/>
      <c r="P347" s="1226"/>
    </row>
    <row r="348" spans="1:16" x14ac:dyDescent="0.25">
      <c r="A348" s="465"/>
      <c r="B348" s="466"/>
      <c r="C348" s="466"/>
      <c r="D348" s="466"/>
      <c r="E348" s="466"/>
      <c r="F348" s="466"/>
      <c r="G348" s="466"/>
      <c r="H348" s="466"/>
      <c r="I348" s="466"/>
      <c r="J348" s="466"/>
      <c r="K348" s="466"/>
      <c r="L348" s="466"/>
      <c r="M348" s="466"/>
      <c r="N348" s="466"/>
      <c r="O348" s="466"/>
      <c r="P348" s="473"/>
    </row>
    <row r="349" spans="1:16" x14ac:dyDescent="0.25">
      <c r="A349" s="477" t="s">
        <v>72</v>
      </c>
      <c r="B349" s="477" t="s">
        <v>33</v>
      </c>
      <c r="C349" s="478"/>
      <c r="D349" s="479" t="s">
        <v>58</v>
      </c>
      <c r="E349" s="479" t="s">
        <v>59</v>
      </c>
      <c r="F349" s="479" t="s">
        <v>60</v>
      </c>
      <c r="G349" s="479" t="s">
        <v>61</v>
      </c>
      <c r="H349" s="479" t="s">
        <v>62</v>
      </c>
      <c r="I349" s="479" t="s">
        <v>63</v>
      </c>
      <c r="J349" s="479" t="s">
        <v>64</v>
      </c>
      <c r="K349" s="479" t="s">
        <v>65</v>
      </c>
      <c r="L349" s="479" t="s">
        <v>66</v>
      </c>
      <c r="M349" s="479" t="s">
        <v>67</v>
      </c>
      <c r="N349" s="479" t="s">
        <v>68</v>
      </c>
      <c r="O349" s="1215" t="s">
        <v>69</v>
      </c>
      <c r="P349" s="1216"/>
    </row>
    <row r="350" spans="1:16" x14ac:dyDescent="0.25">
      <c r="A350" s="1469" t="s">
        <v>1694</v>
      </c>
      <c r="B350" s="1206">
        <v>0.5</v>
      </c>
      <c r="C350" s="480" t="s">
        <v>70</v>
      </c>
      <c r="D350" s="480">
        <v>1</v>
      </c>
      <c r="E350" s="480"/>
      <c r="F350" s="480"/>
      <c r="G350" s="480"/>
      <c r="H350" s="480"/>
      <c r="I350" s="480"/>
      <c r="J350" s="480"/>
      <c r="K350" s="480"/>
      <c r="L350" s="480"/>
      <c r="M350" s="480"/>
      <c r="N350" s="480"/>
      <c r="O350" s="1207"/>
      <c r="P350" s="1208"/>
    </row>
    <row r="351" spans="1:16" x14ac:dyDescent="0.25">
      <c r="A351" s="1470"/>
      <c r="B351" s="1206"/>
      <c r="C351" s="483" t="s">
        <v>71</v>
      </c>
      <c r="D351" s="483"/>
      <c r="E351" s="483"/>
      <c r="F351" s="500"/>
      <c r="G351" s="500"/>
      <c r="H351" s="500"/>
      <c r="I351" s="500"/>
      <c r="J351" s="500"/>
      <c r="K351" s="500"/>
      <c r="L351" s="500"/>
      <c r="M351" s="500"/>
      <c r="N351" s="483"/>
      <c r="O351" s="1209"/>
      <c r="P351" s="1210"/>
    </row>
    <row r="352" spans="1:16" x14ac:dyDescent="0.25">
      <c r="A352" s="1469" t="s">
        <v>1695</v>
      </c>
      <c r="B352" s="1206">
        <v>0.5</v>
      </c>
      <c r="C352" s="480" t="s">
        <v>70</v>
      </c>
      <c r="D352" s="480"/>
      <c r="E352" s="480"/>
      <c r="F352" s="480">
        <v>1</v>
      </c>
      <c r="G352" s="480"/>
      <c r="H352" s="480"/>
      <c r="I352" s="480">
        <v>1</v>
      </c>
      <c r="J352" s="480"/>
      <c r="K352" s="480"/>
      <c r="L352" s="480">
        <v>1</v>
      </c>
      <c r="M352" s="480"/>
      <c r="N352" s="480"/>
      <c r="O352" s="1207">
        <v>1</v>
      </c>
      <c r="P352" s="1208"/>
    </row>
    <row r="353" spans="1:16" x14ac:dyDescent="0.25">
      <c r="A353" s="1470"/>
      <c r="B353" s="1206"/>
      <c r="C353" s="483" t="s">
        <v>71</v>
      </c>
      <c r="D353" s="483"/>
      <c r="E353" s="483"/>
      <c r="F353" s="500"/>
      <c r="G353" s="500"/>
      <c r="H353" s="500"/>
      <c r="I353" s="500"/>
      <c r="J353" s="500"/>
      <c r="K353" s="500"/>
      <c r="L353" s="500"/>
      <c r="M353" s="500"/>
      <c r="N353" s="483"/>
      <c r="O353" s="1209"/>
      <c r="P353" s="1210"/>
    </row>
    <row r="354" spans="1:16" x14ac:dyDescent="0.25">
      <c r="A354" s="1469"/>
      <c r="B354" s="1206"/>
      <c r="C354" s="480" t="s">
        <v>70</v>
      </c>
      <c r="D354" s="480"/>
      <c r="E354" s="480"/>
      <c r="F354" s="480"/>
      <c r="G354" s="480"/>
      <c r="H354" s="480"/>
      <c r="I354" s="480"/>
      <c r="J354" s="480"/>
      <c r="K354" s="480"/>
      <c r="L354" s="480"/>
      <c r="M354" s="480"/>
      <c r="N354" s="480"/>
      <c r="O354" s="1207"/>
      <c r="P354" s="1208"/>
    </row>
    <row r="355" spans="1:16" x14ac:dyDescent="0.25">
      <c r="A355" s="1470"/>
      <c r="B355" s="1206"/>
      <c r="C355" s="483" t="s">
        <v>71</v>
      </c>
      <c r="D355" s="483"/>
      <c r="E355" s="483"/>
      <c r="F355" s="500"/>
      <c r="G355" s="500"/>
      <c r="H355" s="500"/>
      <c r="I355" s="500"/>
      <c r="J355" s="500"/>
      <c r="K355" s="500"/>
      <c r="L355" s="500"/>
      <c r="M355" s="500"/>
      <c r="N355" s="483"/>
      <c r="O355" s="1209"/>
      <c r="P355" s="1210"/>
    </row>
    <row r="356" spans="1:16" x14ac:dyDescent="0.25">
      <c r="A356" s="1469"/>
      <c r="B356" s="1206"/>
      <c r="C356" s="480" t="s">
        <v>70</v>
      </c>
      <c r="D356" s="480"/>
      <c r="E356" s="480"/>
      <c r="F356" s="480"/>
      <c r="G356" s="480"/>
      <c r="H356" s="480"/>
      <c r="I356" s="480"/>
      <c r="J356" s="480"/>
      <c r="K356" s="480"/>
      <c r="L356" s="480"/>
      <c r="M356" s="480"/>
      <c r="N356" s="480"/>
      <c r="O356" s="1207"/>
      <c r="P356" s="1208"/>
    </row>
    <row r="357" spans="1:16" x14ac:dyDescent="0.25">
      <c r="A357" s="1470"/>
      <c r="B357" s="1206"/>
      <c r="C357" s="483" t="s">
        <v>71</v>
      </c>
      <c r="D357" s="483"/>
      <c r="E357" s="483"/>
      <c r="F357" s="500"/>
      <c r="G357" s="500"/>
      <c r="H357" s="500"/>
      <c r="I357" s="500"/>
      <c r="J357" s="500"/>
      <c r="K357" s="500"/>
      <c r="L357" s="500"/>
      <c r="M357" s="500"/>
      <c r="N357" s="483"/>
      <c r="O357" s="1209"/>
      <c r="P357" s="1210"/>
    </row>
    <row r="358" spans="1:16" x14ac:dyDescent="0.25">
      <c r="A358" s="1469"/>
      <c r="B358" s="1206"/>
      <c r="C358" s="480" t="s">
        <v>70</v>
      </c>
      <c r="D358" s="480"/>
      <c r="E358" s="480"/>
      <c r="F358" s="480"/>
      <c r="G358" s="480"/>
      <c r="H358" s="480"/>
      <c r="I358" s="480"/>
      <c r="J358" s="480"/>
      <c r="K358" s="480"/>
      <c r="L358" s="480"/>
      <c r="M358" s="480"/>
      <c r="N358" s="480"/>
      <c r="O358" s="1207"/>
      <c r="P358" s="1208"/>
    </row>
    <row r="359" spans="1:16" x14ac:dyDescent="0.25">
      <c r="A359" s="1470"/>
      <c r="B359" s="1206"/>
      <c r="C359" s="483" t="s">
        <v>71</v>
      </c>
      <c r="D359" s="483"/>
      <c r="E359" s="483"/>
      <c r="F359" s="500"/>
      <c r="G359" s="500"/>
      <c r="H359" s="500"/>
      <c r="I359" s="500"/>
      <c r="J359" s="500"/>
      <c r="K359" s="500"/>
      <c r="L359" s="500"/>
      <c r="M359" s="500"/>
      <c r="N359" s="483"/>
      <c r="O359" s="1209"/>
      <c r="P359" s="1210"/>
    </row>
    <row r="360" spans="1:16" x14ac:dyDescent="0.25">
      <c r="A360" s="1469"/>
      <c r="B360" s="1206"/>
      <c r="C360" s="480" t="s">
        <v>70</v>
      </c>
      <c r="D360" s="480"/>
      <c r="E360" s="480"/>
      <c r="F360" s="480"/>
      <c r="G360" s="480"/>
      <c r="H360" s="480"/>
      <c r="I360" s="480"/>
      <c r="J360" s="480"/>
      <c r="K360" s="480"/>
      <c r="L360" s="480"/>
      <c r="M360" s="480"/>
      <c r="N360" s="480"/>
      <c r="O360" s="1207"/>
      <c r="P360" s="1208"/>
    </row>
    <row r="361" spans="1:16" x14ac:dyDescent="0.25">
      <c r="A361" s="1470"/>
      <c r="B361" s="1206"/>
      <c r="C361" s="483" t="s">
        <v>71</v>
      </c>
      <c r="D361" s="483"/>
      <c r="E361" s="483"/>
      <c r="F361" s="500"/>
      <c r="G361" s="500"/>
      <c r="H361" s="500"/>
      <c r="I361" s="500"/>
      <c r="J361" s="500"/>
      <c r="K361" s="500"/>
      <c r="L361" s="500"/>
      <c r="M361" s="500"/>
      <c r="N361" s="483"/>
      <c r="O361" s="1209"/>
      <c r="P361" s="1210"/>
    </row>
    <row r="362" spans="1:16" x14ac:dyDescent="0.25">
      <c r="A362" s="1469"/>
      <c r="B362" s="1211"/>
      <c r="C362" s="480" t="s">
        <v>70</v>
      </c>
      <c r="D362" s="480"/>
      <c r="E362" s="480"/>
      <c r="F362" s="480"/>
      <c r="G362" s="480"/>
      <c r="H362" s="480"/>
      <c r="I362" s="480"/>
      <c r="J362" s="480"/>
      <c r="K362" s="480"/>
      <c r="L362" s="480"/>
      <c r="M362" s="480"/>
      <c r="N362" s="480"/>
      <c r="O362" s="1207"/>
      <c r="P362" s="1208"/>
    </row>
    <row r="363" spans="1:16" x14ac:dyDescent="0.25">
      <c r="A363" s="1470"/>
      <c r="B363" s="1212"/>
      <c r="C363" s="483" t="s">
        <v>71</v>
      </c>
      <c r="D363" s="483"/>
      <c r="E363" s="483"/>
      <c r="F363" s="500"/>
      <c r="G363" s="500"/>
      <c r="H363" s="500"/>
      <c r="I363" s="500"/>
      <c r="J363" s="500"/>
      <c r="K363" s="500"/>
      <c r="L363" s="500"/>
      <c r="M363" s="500"/>
      <c r="N363" s="483"/>
      <c r="O363" s="1209"/>
      <c r="P363" s="1210"/>
    </row>
    <row r="364" spans="1:16" x14ac:dyDescent="0.25">
      <c r="A364" s="1469"/>
      <c r="B364" s="1206"/>
      <c r="C364" s="480" t="s">
        <v>70</v>
      </c>
      <c r="D364" s="480"/>
      <c r="E364" s="480"/>
      <c r="F364" s="480"/>
      <c r="G364" s="480"/>
      <c r="H364" s="480"/>
      <c r="I364" s="480"/>
      <c r="J364" s="480"/>
      <c r="K364" s="480"/>
      <c r="L364" s="480"/>
      <c r="M364" s="480"/>
      <c r="N364" s="480"/>
      <c r="O364" s="1207"/>
      <c r="P364" s="1208"/>
    </row>
    <row r="365" spans="1:16" x14ac:dyDescent="0.25">
      <c r="A365" s="1470"/>
      <c r="B365" s="1206"/>
      <c r="C365" s="483" t="s">
        <v>71</v>
      </c>
      <c r="D365" s="483"/>
      <c r="E365" s="483"/>
      <c r="F365" s="500"/>
      <c r="G365" s="500"/>
      <c r="H365" s="500"/>
      <c r="I365" s="500"/>
      <c r="J365" s="500"/>
      <c r="K365" s="500"/>
      <c r="L365" s="500"/>
      <c r="M365" s="500"/>
      <c r="N365" s="483"/>
      <c r="O365" s="1209"/>
      <c r="P365" s="1210"/>
    </row>
    <row r="366" spans="1:16" x14ac:dyDescent="0.25">
      <c r="A366" s="700"/>
      <c r="B366" s="1206"/>
      <c r="C366" s="480" t="s">
        <v>70</v>
      </c>
      <c r="D366" s="480"/>
      <c r="E366" s="480"/>
      <c r="F366" s="480"/>
      <c r="G366" s="480"/>
      <c r="H366" s="480"/>
      <c r="I366" s="480"/>
      <c r="J366" s="480"/>
      <c r="K366" s="480"/>
      <c r="L366" s="480"/>
      <c r="M366" s="480"/>
      <c r="N366" s="480"/>
      <c r="O366" s="1207"/>
      <c r="P366" s="1208"/>
    </row>
    <row r="367" spans="1:16" x14ac:dyDescent="0.25">
      <c r="A367" s="700"/>
      <c r="B367" s="1206"/>
      <c r="C367" s="483" t="s">
        <v>71</v>
      </c>
      <c r="D367" s="483"/>
      <c r="E367" s="483"/>
      <c r="F367" s="500"/>
      <c r="G367" s="500"/>
      <c r="H367" s="500"/>
      <c r="I367" s="500"/>
      <c r="J367" s="500"/>
      <c r="K367" s="500"/>
      <c r="L367" s="500"/>
      <c r="M367" s="500"/>
      <c r="N367" s="483"/>
      <c r="O367" s="1209"/>
      <c r="P367" s="1210"/>
    </row>
    <row r="368" spans="1:16" x14ac:dyDescent="0.25">
      <c r="A368" s="700"/>
      <c r="B368" s="1211"/>
      <c r="C368" s="480" t="s">
        <v>70</v>
      </c>
      <c r="D368" s="480"/>
      <c r="E368" s="480"/>
      <c r="F368" s="480"/>
      <c r="G368" s="480"/>
      <c r="H368" s="480"/>
      <c r="I368" s="480"/>
      <c r="J368" s="480"/>
      <c r="K368" s="480"/>
      <c r="L368" s="480"/>
      <c r="M368" s="480"/>
      <c r="N368" s="480"/>
      <c r="O368" s="1207"/>
      <c r="P368" s="1208"/>
    </row>
    <row r="369" spans="1:16" x14ac:dyDescent="0.25">
      <c r="A369" s="700"/>
      <c r="B369" s="1212"/>
      <c r="C369" s="483" t="s">
        <v>71</v>
      </c>
      <c r="D369" s="483"/>
      <c r="E369" s="483"/>
      <c r="F369" s="500"/>
      <c r="G369" s="500"/>
      <c r="H369" s="500"/>
      <c r="I369" s="500"/>
      <c r="J369" s="500"/>
      <c r="K369" s="500"/>
      <c r="L369" s="500"/>
      <c r="M369" s="500"/>
      <c r="N369" s="483"/>
      <c r="O369" s="1209"/>
      <c r="P369" s="1210"/>
    </row>
    <row r="370" spans="1:16" ht="16.5" thickBot="1" x14ac:dyDescent="0.3">
      <c r="A370" s="526"/>
      <c r="B370" s="520"/>
      <c r="C370" s="520"/>
      <c r="D370" s="520"/>
      <c r="E370" s="520"/>
      <c r="F370" s="520"/>
      <c r="G370" s="520"/>
      <c r="H370" s="520"/>
      <c r="I370" s="520"/>
      <c r="J370" s="520"/>
      <c r="K370" s="520"/>
      <c r="L370" s="520"/>
      <c r="M370" s="520"/>
      <c r="N370" s="520"/>
      <c r="O370" s="520"/>
      <c r="P370" s="527"/>
    </row>
    <row r="371" spans="1:16" x14ac:dyDescent="0.25">
      <c r="A371" s="1201" t="s">
        <v>82</v>
      </c>
      <c r="B371" s="1202"/>
      <c r="C371" s="1202"/>
      <c r="D371" s="1202"/>
      <c r="E371" s="1202"/>
      <c r="F371" s="1202"/>
      <c r="G371" s="1202"/>
      <c r="H371" s="1202"/>
      <c r="I371" s="1202"/>
      <c r="J371" s="1202"/>
      <c r="K371" s="1202"/>
      <c r="L371" s="1202"/>
      <c r="M371" s="1202"/>
      <c r="N371" s="1202"/>
      <c r="O371" s="1202"/>
      <c r="P371" s="1203"/>
    </row>
    <row r="372" spans="1:16" x14ac:dyDescent="0.25">
      <c r="A372" s="487" t="s">
        <v>83</v>
      </c>
      <c r="B372" s="1195"/>
      <c r="C372" s="1196"/>
      <c r="D372" s="1196"/>
      <c r="E372" s="1196"/>
      <c r="F372" s="1196"/>
      <c r="G372" s="1196"/>
      <c r="H372" s="1196"/>
      <c r="I372" s="1196"/>
      <c r="J372" s="1196"/>
      <c r="K372" s="1196"/>
      <c r="L372" s="1196"/>
      <c r="M372" s="1196"/>
      <c r="N372" s="1196"/>
      <c r="O372" s="1196"/>
      <c r="P372" s="1197"/>
    </row>
    <row r="373" spans="1:16" x14ac:dyDescent="0.25">
      <c r="A373" s="487" t="s">
        <v>84</v>
      </c>
      <c r="B373" s="1195"/>
      <c r="C373" s="1196"/>
      <c r="D373" s="1196"/>
      <c r="E373" s="1196"/>
      <c r="F373" s="1196"/>
      <c r="G373" s="1196"/>
      <c r="H373" s="1196"/>
      <c r="I373" s="1196"/>
      <c r="J373" s="1196"/>
      <c r="K373" s="1196"/>
      <c r="L373" s="1196"/>
      <c r="M373" s="1196"/>
      <c r="N373" s="1196"/>
      <c r="O373" s="1196"/>
      <c r="P373" s="1197"/>
    </row>
    <row r="374" spans="1:16" x14ac:dyDescent="0.25">
      <c r="A374" s="487" t="s">
        <v>85</v>
      </c>
      <c r="B374" s="1195"/>
      <c r="C374" s="1196"/>
      <c r="D374" s="1196"/>
      <c r="E374" s="1196"/>
      <c r="F374" s="1196"/>
      <c r="G374" s="1196"/>
      <c r="H374" s="1196"/>
      <c r="I374" s="1196"/>
      <c r="J374" s="1196"/>
      <c r="K374" s="1196"/>
      <c r="L374" s="1196"/>
      <c r="M374" s="1196"/>
      <c r="N374" s="1196"/>
      <c r="O374" s="1196"/>
      <c r="P374" s="1197"/>
    </row>
    <row r="375" spans="1:16" x14ac:dyDescent="0.25">
      <c r="A375" s="487" t="s">
        <v>86</v>
      </c>
      <c r="B375" s="1195"/>
      <c r="C375" s="1196"/>
      <c r="D375" s="1196"/>
      <c r="E375" s="1196"/>
      <c r="F375" s="1196"/>
      <c r="G375" s="1196"/>
      <c r="H375" s="1196"/>
      <c r="I375" s="1196"/>
      <c r="J375" s="1196"/>
      <c r="K375" s="1196"/>
      <c r="L375" s="1196"/>
      <c r="M375" s="1196"/>
      <c r="N375" s="1196"/>
      <c r="O375" s="1196"/>
      <c r="P375" s="1197"/>
    </row>
    <row r="376" spans="1:16" x14ac:dyDescent="0.25">
      <c r="A376" s="487" t="s">
        <v>87</v>
      </c>
      <c r="B376" s="1195"/>
      <c r="C376" s="1196"/>
      <c r="D376" s="1196"/>
      <c r="E376" s="1196"/>
      <c r="F376" s="1196"/>
      <c r="G376" s="1196"/>
      <c r="H376" s="1196"/>
      <c r="I376" s="1196"/>
      <c r="J376" s="1196"/>
      <c r="K376" s="1196"/>
      <c r="L376" s="1196"/>
      <c r="M376" s="1196"/>
      <c r="N376" s="1196"/>
      <c r="O376" s="1196"/>
      <c r="P376" s="1197"/>
    </row>
    <row r="377" spans="1:16" x14ac:dyDescent="0.25">
      <c r="A377" s="487" t="s">
        <v>88</v>
      </c>
      <c r="B377" s="1195"/>
      <c r="C377" s="1196"/>
      <c r="D377" s="1196"/>
      <c r="E377" s="1196"/>
      <c r="F377" s="1196"/>
      <c r="G377" s="1196"/>
      <c r="H377" s="1196"/>
      <c r="I377" s="1196"/>
      <c r="J377" s="1196"/>
      <c r="K377" s="1196"/>
      <c r="L377" s="1196"/>
      <c r="M377" s="1196"/>
      <c r="N377" s="1196"/>
      <c r="O377" s="1196"/>
      <c r="P377" s="1197"/>
    </row>
    <row r="378" spans="1:16" x14ac:dyDescent="0.25">
      <c r="A378" s="487" t="s">
        <v>89</v>
      </c>
      <c r="B378" s="1195"/>
      <c r="C378" s="1196"/>
      <c r="D378" s="1196"/>
      <c r="E378" s="1196"/>
      <c r="F378" s="1196"/>
      <c r="G378" s="1196"/>
      <c r="H378" s="1196"/>
      <c r="I378" s="1196"/>
      <c r="J378" s="1196"/>
      <c r="K378" s="1196"/>
      <c r="L378" s="1196"/>
      <c r="M378" s="1196"/>
      <c r="N378" s="1196"/>
      <c r="O378" s="1196"/>
      <c r="P378" s="1197"/>
    </row>
    <row r="379" spans="1:16" x14ac:dyDescent="0.25">
      <c r="A379" s="487" t="s">
        <v>90</v>
      </c>
      <c r="B379" s="1195"/>
      <c r="C379" s="1196"/>
      <c r="D379" s="1196"/>
      <c r="E379" s="1196"/>
      <c r="F379" s="1196"/>
      <c r="G379" s="1196"/>
      <c r="H379" s="1196"/>
      <c r="I379" s="1196"/>
      <c r="J379" s="1196"/>
      <c r="K379" s="1196"/>
      <c r="L379" s="1196"/>
      <c r="M379" s="1196"/>
      <c r="N379" s="1196"/>
      <c r="O379" s="1196"/>
      <c r="P379" s="1197"/>
    </row>
    <row r="380" spans="1:16" x14ac:dyDescent="0.25">
      <c r="A380" s="487" t="s">
        <v>91</v>
      </c>
      <c r="B380" s="1195"/>
      <c r="C380" s="1196"/>
      <c r="D380" s="1196"/>
      <c r="E380" s="1196"/>
      <c r="F380" s="1196"/>
      <c r="G380" s="1196"/>
      <c r="H380" s="1196"/>
      <c r="I380" s="1196"/>
      <c r="J380" s="1196"/>
      <c r="K380" s="1196"/>
      <c r="L380" s="1196"/>
      <c r="M380" s="1196"/>
      <c r="N380" s="1196"/>
      <c r="O380" s="1196"/>
      <c r="P380" s="1197"/>
    </row>
    <row r="381" spans="1:16" ht="16.5" thickBot="1" x14ac:dyDescent="0.3">
      <c r="A381" s="488" t="s">
        <v>92</v>
      </c>
      <c r="B381" s="1198"/>
      <c r="C381" s="1199"/>
      <c r="D381" s="1199"/>
      <c r="E381" s="1199"/>
      <c r="F381" s="1199"/>
      <c r="G381" s="1199"/>
      <c r="H381" s="1199"/>
      <c r="I381" s="1199"/>
      <c r="J381" s="1199"/>
      <c r="K381" s="1199"/>
      <c r="L381" s="1199"/>
      <c r="M381" s="1199"/>
      <c r="N381" s="1199"/>
      <c r="O381" s="1199"/>
      <c r="P381" s="1200"/>
    </row>
    <row r="383" spans="1:16" x14ac:dyDescent="0.25">
      <c r="A383" s="451" t="s">
        <v>9</v>
      </c>
      <c r="B383" s="1526" t="s">
        <v>1696</v>
      </c>
      <c r="C383" s="1285"/>
      <c r="D383" s="1285"/>
      <c r="E383" s="1285"/>
      <c r="F383" s="1285"/>
      <c r="G383" s="1285"/>
      <c r="H383" s="1285"/>
      <c r="I383" s="1285"/>
      <c r="J383" s="1285"/>
      <c r="K383" s="1286"/>
      <c r="L383" s="1287" t="s">
        <v>11</v>
      </c>
      <c r="M383" s="1287"/>
      <c r="N383" s="1287"/>
      <c r="O383" s="1287"/>
      <c r="P383" s="452">
        <v>0.4</v>
      </c>
    </row>
    <row r="385" spans="1:16" x14ac:dyDescent="0.25">
      <c r="A385" s="453" t="s">
        <v>275</v>
      </c>
      <c r="B385" s="1525" t="s">
        <v>1696</v>
      </c>
      <c r="C385" s="1527"/>
      <c r="D385" s="1527"/>
      <c r="E385" s="1527"/>
      <c r="F385" s="1527"/>
      <c r="G385" s="1527"/>
      <c r="H385" s="1527"/>
      <c r="I385" s="1527"/>
      <c r="J385" s="1527"/>
      <c r="K385" s="1527"/>
      <c r="L385" s="1277" t="s">
        <v>14</v>
      </c>
      <c r="M385" s="1277"/>
      <c r="N385" s="1277"/>
      <c r="O385" s="1277"/>
      <c r="P385" s="454">
        <v>1</v>
      </c>
    </row>
    <row r="387" spans="1:16" x14ac:dyDescent="0.25">
      <c r="A387" s="455" t="s">
        <v>15</v>
      </c>
      <c r="B387" s="1278" t="s">
        <v>1640</v>
      </c>
      <c r="C387" s="1279"/>
      <c r="D387" s="1279"/>
      <c r="E387" s="1279"/>
      <c r="F387" s="1280"/>
      <c r="G387" s="456" t="s">
        <v>17</v>
      </c>
      <c r="H387" s="1524">
        <v>521724817</v>
      </c>
      <c r="I387" s="1279"/>
      <c r="J387" s="1279"/>
      <c r="K387" s="1279"/>
      <c r="L387" s="1279"/>
      <c r="M387" s="1279"/>
      <c r="N387" s="1279"/>
      <c r="O387" s="1279"/>
      <c r="P387" s="1280"/>
    </row>
    <row r="388" spans="1:16" x14ac:dyDescent="0.25">
      <c r="A388" s="455" t="s">
        <v>15</v>
      </c>
      <c r="B388" s="1278"/>
      <c r="C388" s="1279"/>
      <c r="D388" s="1279"/>
      <c r="E388" s="1279"/>
      <c r="F388" s="1280"/>
      <c r="G388" s="456" t="s">
        <v>17</v>
      </c>
      <c r="H388" s="1278"/>
      <c r="I388" s="1279"/>
      <c r="J388" s="1279"/>
      <c r="K388" s="1279"/>
      <c r="L388" s="1279"/>
      <c r="M388" s="1279"/>
      <c r="N388" s="1279"/>
      <c r="O388" s="1279"/>
      <c r="P388" s="1280"/>
    </row>
    <row r="389" spans="1:16" x14ac:dyDescent="0.25">
      <c r="A389" s="457"/>
      <c r="B389" s="458"/>
      <c r="C389" s="458"/>
      <c r="D389" s="459"/>
      <c r="E389" s="459"/>
      <c r="F389" s="459"/>
      <c r="G389" s="459"/>
      <c r="H389" s="459"/>
      <c r="I389" s="459"/>
      <c r="J389" s="459"/>
      <c r="K389" s="459"/>
      <c r="L389" s="460"/>
      <c r="M389" s="460"/>
      <c r="N389" s="460"/>
      <c r="O389" s="460"/>
      <c r="P389" s="461"/>
    </row>
    <row r="390" spans="1:16" x14ac:dyDescent="0.25">
      <c r="A390" s="453" t="s">
        <v>20</v>
      </c>
      <c r="B390" s="1525" t="s">
        <v>1696</v>
      </c>
      <c r="C390" s="1525"/>
      <c r="D390" s="1525"/>
      <c r="E390" s="1525"/>
      <c r="F390" s="1525"/>
      <c r="G390" s="1525"/>
      <c r="H390" s="1525"/>
      <c r="I390" s="1525"/>
      <c r="J390" s="1525"/>
      <c r="K390" s="1525"/>
      <c r="L390" s="1525"/>
      <c r="M390" s="1525"/>
      <c r="N390" s="1525"/>
      <c r="O390" s="1525"/>
      <c r="P390" s="1525"/>
    </row>
    <row r="392" spans="1:16" x14ac:dyDescent="0.25">
      <c r="A392" s="462" t="s">
        <v>22</v>
      </c>
      <c r="B392" s="520"/>
      <c r="C392" s="520"/>
      <c r="D392" s="520"/>
      <c r="E392" s="520"/>
      <c r="F392" s="520"/>
      <c r="G392" s="520"/>
      <c r="H392" s="520"/>
      <c r="I392" s="520"/>
      <c r="J392" s="520"/>
      <c r="K392" s="520"/>
      <c r="L392" s="520"/>
      <c r="M392" s="520"/>
      <c r="N392" s="520"/>
      <c r="O392" s="520"/>
    </row>
    <row r="393" spans="1:16" x14ac:dyDescent="0.25">
      <c r="A393" s="462"/>
      <c r="B393" s="520"/>
      <c r="C393" s="520"/>
      <c r="D393" s="520"/>
      <c r="E393" s="520"/>
      <c r="F393" s="520"/>
      <c r="G393" s="520"/>
      <c r="H393" s="520"/>
      <c r="I393" s="520"/>
      <c r="J393" s="520"/>
      <c r="K393" s="520"/>
      <c r="L393" s="520"/>
      <c r="M393" s="520"/>
      <c r="N393" s="520"/>
      <c r="O393" s="520"/>
    </row>
    <row r="394" spans="1:16" x14ac:dyDescent="0.25">
      <c r="A394" s="1262" t="s">
        <v>23</v>
      </c>
      <c r="B394" s="1263"/>
      <c r="C394" s="1263"/>
      <c r="D394" s="1263"/>
      <c r="E394" s="1264"/>
      <c r="F394" s="1271" t="s">
        <v>24</v>
      </c>
      <c r="G394" s="1271"/>
      <c r="H394" s="1271"/>
      <c r="I394" s="1271"/>
      <c r="J394" s="1271" t="s">
        <v>25</v>
      </c>
      <c r="K394" s="1272" t="s">
        <v>26</v>
      </c>
      <c r="L394" s="1264"/>
      <c r="M394" s="1271" t="s">
        <v>27</v>
      </c>
      <c r="N394" s="1271"/>
      <c r="O394" s="1271"/>
      <c r="P394" s="1275" t="s">
        <v>25</v>
      </c>
    </row>
    <row r="395" spans="1:16" x14ac:dyDescent="0.25">
      <c r="A395" s="1265"/>
      <c r="B395" s="1266"/>
      <c r="C395" s="1266"/>
      <c r="D395" s="1266"/>
      <c r="E395" s="1267"/>
      <c r="F395" s="1271"/>
      <c r="G395" s="1271"/>
      <c r="H395" s="1271"/>
      <c r="I395" s="1271"/>
      <c r="J395" s="1271"/>
      <c r="K395" s="1273"/>
      <c r="L395" s="1267"/>
      <c r="M395" s="1271"/>
      <c r="N395" s="1271"/>
      <c r="O395" s="1271"/>
      <c r="P395" s="1275"/>
    </row>
    <row r="396" spans="1:16" x14ac:dyDescent="0.25">
      <c r="A396" s="1265"/>
      <c r="B396" s="1266"/>
      <c r="C396" s="1266"/>
      <c r="D396" s="1266"/>
      <c r="E396" s="1267"/>
      <c r="F396" s="1195" t="s">
        <v>1642</v>
      </c>
      <c r="G396" s="1196"/>
      <c r="H396" s="1196"/>
      <c r="I396" s="1523"/>
      <c r="J396" s="521">
        <v>0.15</v>
      </c>
      <c r="K396" s="1273"/>
      <c r="L396" s="1267"/>
      <c r="M396" s="1195" t="s">
        <v>1643</v>
      </c>
      <c r="N396" s="1196"/>
      <c r="O396" s="1523"/>
      <c r="P396" s="523">
        <v>0.85</v>
      </c>
    </row>
    <row r="397" spans="1:16" x14ac:dyDescent="0.25">
      <c r="A397" s="1265"/>
      <c r="B397" s="1266"/>
      <c r="C397" s="1266"/>
      <c r="D397" s="1266"/>
      <c r="E397" s="1267"/>
      <c r="F397" s="1195" t="s">
        <v>1644</v>
      </c>
      <c r="G397" s="1196"/>
      <c r="H397" s="1196"/>
      <c r="I397" s="1523"/>
      <c r="J397" s="521">
        <v>0.85</v>
      </c>
      <c r="K397" s="1273"/>
      <c r="L397" s="1267"/>
      <c r="M397" s="1195" t="s">
        <v>1645</v>
      </c>
      <c r="N397" s="1196"/>
      <c r="O397" s="1523"/>
      <c r="P397" s="523">
        <v>0.01</v>
      </c>
    </row>
    <row r="398" spans="1:16" x14ac:dyDescent="0.25">
      <c r="A398" s="1265"/>
      <c r="B398" s="1266"/>
      <c r="C398" s="1266"/>
      <c r="D398" s="1266"/>
      <c r="E398" s="1267"/>
      <c r="F398" s="1195" t="s">
        <v>1646</v>
      </c>
      <c r="G398" s="1196"/>
      <c r="H398" s="1196"/>
      <c r="I398" s="1523"/>
      <c r="J398" s="521">
        <v>0.28000000000000003</v>
      </c>
      <c r="K398" s="1273"/>
      <c r="L398" s="1267"/>
      <c r="M398" s="1195" t="s">
        <v>1647</v>
      </c>
      <c r="N398" s="1196"/>
      <c r="O398" s="1523"/>
      <c r="P398" s="523">
        <v>0.9</v>
      </c>
    </row>
    <row r="399" spans="1:16" x14ac:dyDescent="0.25">
      <c r="A399" s="1265"/>
      <c r="B399" s="1266"/>
      <c r="C399" s="1266"/>
      <c r="D399" s="1266"/>
      <c r="E399" s="1267"/>
      <c r="F399" s="1195" t="s">
        <v>1648</v>
      </c>
      <c r="G399" s="1196"/>
      <c r="H399" s="1196"/>
      <c r="I399" s="1523"/>
      <c r="J399" s="521">
        <v>0.38</v>
      </c>
      <c r="K399" s="1273"/>
      <c r="L399" s="1267"/>
      <c r="M399" s="1195" t="s">
        <v>1649</v>
      </c>
      <c r="N399" s="1196"/>
      <c r="O399" s="1523"/>
      <c r="P399" s="523">
        <v>0.5</v>
      </c>
    </row>
    <row r="400" spans="1:16" x14ac:dyDescent="0.25">
      <c r="A400" s="1265"/>
      <c r="B400" s="1266"/>
      <c r="C400" s="1266"/>
      <c r="D400" s="1266"/>
      <c r="E400" s="1267"/>
      <c r="F400" s="1195" t="s">
        <v>1650</v>
      </c>
      <c r="G400" s="1196"/>
      <c r="H400" s="1196"/>
      <c r="I400" s="1523"/>
      <c r="J400" s="521">
        <v>0.38</v>
      </c>
      <c r="K400" s="1273"/>
      <c r="L400" s="1267"/>
      <c r="M400" s="1195" t="s">
        <v>1651</v>
      </c>
      <c r="N400" s="1196"/>
      <c r="O400" s="1523"/>
      <c r="P400" s="523">
        <v>0.15</v>
      </c>
    </row>
    <row r="401" spans="1:16" x14ac:dyDescent="0.25">
      <c r="A401" s="1265"/>
      <c r="B401" s="1266"/>
      <c r="C401" s="1266"/>
      <c r="D401" s="1266"/>
      <c r="E401" s="1267"/>
      <c r="F401" s="1195" t="s">
        <v>1652</v>
      </c>
      <c r="G401" s="1196"/>
      <c r="H401" s="1196"/>
      <c r="I401" s="1523"/>
      <c r="J401" s="521">
        <v>0.15</v>
      </c>
      <c r="K401" s="1273"/>
      <c r="L401" s="1267"/>
      <c r="M401" s="1343" t="s">
        <v>1653</v>
      </c>
      <c r="N401" s="1343"/>
      <c r="O401" s="1343"/>
      <c r="P401" s="523">
        <v>0.85</v>
      </c>
    </row>
    <row r="402" spans="1:16" x14ac:dyDescent="0.25">
      <c r="A402" s="1265"/>
      <c r="B402" s="1266"/>
      <c r="C402" s="1266"/>
      <c r="D402" s="1266"/>
      <c r="E402" s="1267"/>
      <c r="F402" s="1195" t="s">
        <v>1654</v>
      </c>
      <c r="G402" s="1196"/>
      <c r="H402" s="1196"/>
      <c r="I402" s="1523"/>
      <c r="J402" s="521">
        <v>0.15</v>
      </c>
      <c r="K402" s="1273"/>
      <c r="L402" s="1267"/>
      <c r="M402" s="1343"/>
      <c r="N402" s="1343"/>
      <c r="O402" s="1343"/>
      <c r="P402" s="524"/>
    </row>
    <row r="403" spans="1:16" x14ac:dyDescent="0.25">
      <c r="A403" s="1268"/>
      <c r="B403" s="1269"/>
      <c r="C403" s="1269"/>
      <c r="D403" s="1269"/>
      <c r="E403" s="1270"/>
      <c r="F403" s="1343"/>
      <c r="G403" s="1343"/>
      <c r="H403" s="1343"/>
      <c r="I403" s="1343"/>
      <c r="J403" s="492"/>
      <c r="K403" s="1274"/>
      <c r="L403" s="1270"/>
      <c r="M403" s="1343"/>
      <c r="N403" s="1343"/>
      <c r="O403" s="1343"/>
      <c r="P403" s="524"/>
    </row>
    <row r="404" spans="1:16" x14ac:dyDescent="0.25">
      <c r="A404" s="465"/>
      <c r="B404" s="466"/>
      <c r="C404" s="460"/>
      <c r="D404" s="460"/>
      <c r="E404" s="460"/>
      <c r="F404" s="460"/>
      <c r="G404" s="460"/>
      <c r="H404" s="460"/>
      <c r="I404" s="460"/>
      <c r="J404" s="460"/>
      <c r="K404" s="460"/>
      <c r="L404" s="460"/>
      <c r="M404" s="460"/>
      <c r="N404" s="460"/>
      <c r="O404" s="460"/>
    </row>
    <row r="405" spans="1:16" ht="31.5" x14ac:dyDescent="0.25">
      <c r="A405" s="467" t="s">
        <v>32</v>
      </c>
      <c r="B405" s="468" t="s">
        <v>33</v>
      </c>
      <c r="C405" s="468" t="s">
        <v>34</v>
      </c>
      <c r="D405" s="468" t="s">
        <v>35</v>
      </c>
      <c r="E405" s="468" t="s">
        <v>36</v>
      </c>
      <c r="F405" s="468" t="s">
        <v>37</v>
      </c>
      <c r="G405" s="1244" t="s">
        <v>38</v>
      </c>
      <c r="H405" s="1244"/>
      <c r="I405" s="1217" t="s">
        <v>39</v>
      </c>
      <c r="J405" s="1228"/>
      <c r="K405" s="468" t="s">
        <v>40</v>
      </c>
      <c r="L405" s="1244" t="s">
        <v>41</v>
      </c>
      <c r="M405" s="1244"/>
      <c r="N405" s="1245" t="s">
        <v>42</v>
      </c>
      <c r="O405" s="1246"/>
      <c r="P405" s="1247"/>
    </row>
    <row r="406" spans="1:16" ht="63" x14ac:dyDescent="0.25">
      <c r="A406" s="469" t="s">
        <v>1655</v>
      </c>
      <c r="B406" s="470">
        <v>1</v>
      </c>
      <c r="C406" s="471" t="s">
        <v>1697</v>
      </c>
      <c r="D406" s="471" t="s">
        <v>104</v>
      </c>
      <c r="E406" s="471" t="s">
        <v>47</v>
      </c>
      <c r="F406" s="471" t="s">
        <v>105</v>
      </c>
      <c r="G406" s="1355" t="s">
        <v>1657</v>
      </c>
      <c r="H406" s="1355"/>
      <c r="I406" s="1249" t="s">
        <v>1658</v>
      </c>
      <c r="J406" s="1250"/>
      <c r="K406" s="472">
        <v>1</v>
      </c>
      <c r="L406" s="1251" t="s">
        <v>634</v>
      </c>
      <c r="M406" s="1251"/>
      <c r="N406" s="1252" t="s">
        <v>1659</v>
      </c>
      <c r="O406" s="1252"/>
      <c r="P406" s="1253"/>
    </row>
    <row r="407" spans="1:16" x14ac:dyDescent="0.25">
      <c r="A407" s="1227" t="s">
        <v>51</v>
      </c>
      <c r="B407" s="1228"/>
      <c r="C407" s="1249" t="s">
        <v>1660</v>
      </c>
      <c r="D407" s="1518"/>
      <c r="E407" s="1518"/>
      <c r="F407" s="1518"/>
      <c r="G407" s="1518"/>
      <c r="H407" s="1518"/>
      <c r="I407" s="1518"/>
      <c r="J407" s="1518"/>
      <c r="K407" s="1518"/>
      <c r="L407" s="1518"/>
      <c r="M407" s="1518"/>
      <c r="N407" s="1518"/>
      <c r="O407" s="1518"/>
      <c r="P407" s="1519"/>
    </row>
    <row r="408" spans="1:16" x14ac:dyDescent="0.25">
      <c r="A408" s="1229" t="s">
        <v>53</v>
      </c>
      <c r="B408" s="1230"/>
      <c r="C408" s="1230"/>
      <c r="D408" s="1230"/>
      <c r="E408" s="1230"/>
      <c r="F408" s="1230"/>
      <c r="G408" s="1231"/>
      <c r="H408" s="1232" t="s">
        <v>54</v>
      </c>
      <c r="I408" s="1230"/>
      <c r="J408" s="1230"/>
      <c r="K408" s="1230"/>
      <c r="L408" s="1230"/>
      <c r="M408" s="1230"/>
      <c r="N408" s="1230"/>
      <c r="O408" s="1230"/>
      <c r="P408" s="1233"/>
    </row>
    <row r="409" spans="1:16" x14ac:dyDescent="0.25">
      <c r="A409" s="1234" t="s">
        <v>1661</v>
      </c>
      <c r="B409" s="1235"/>
      <c r="C409" s="1235"/>
      <c r="D409" s="1235"/>
      <c r="E409" s="1235"/>
      <c r="F409" s="1235"/>
      <c r="G409" s="1235"/>
      <c r="H409" s="1238" t="s">
        <v>1662</v>
      </c>
      <c r="I409" s="1239"/>
      <c r="J409" s="1239"/>
      <c r="K409" s="1239"/>
      <c r="L409" s="1239"/>
      <c r="M409" s="1239"/>
      <c r="N409" s="1239"/>
      <c r="O409" s="1239"/>
      <c r="P409" s="1240"/>
    </row>
    <row r="410" spans="1:16" x14ac:dyDescent="0.25">
      <c r="A410" s="1236"/>
      <c r="B410" s="1237"/>
      <c r="C410" s="1237"/>
      <c r="D410" s="1237"/>
      <c r="E410" s="1237"/>
      <c r="F410" s="1237"/>
      <c r="G410" s="1237"/>
      <c r="H410" s="1241"/>
      <c r="I410" s="1242"/>
      <c r="J410" s="1242"/>
      <c r="K410" s="1242"/>
      <c r="L410" s="1242"/>
      <c r="M410" s="1242"/>
      <c r="N410" s="1242"/>
      <c r="O410" s="1242"/>
      <c r="P410" s="1243"/>
    </row>
    <row r="411" spans="1:16" x14ac:dyDescent="0.25">
      <c r="A411" s="465"/>
      <c r="B411" s="466"/>
      <c r="C411" s="466"/>
      <c r="D411" s="466"/>
      <c r="E411" s="466"/>
      <c r="F411" s="466"/>
      <c r="G411" s="466"/>
      <c r="H411" s="466"/>
      <c r="I411" s="466"/>
      <c r="J411" s="466"/>
      <c r="K411" s="466"/>
      <c r="L411" s="466"/>
      <c r="M411" s="466"/>
      <c r="N411" s="466"/>
      <c r="O411" s="466"/>
      <c r="P411" s="473"/>
    </row>
    <row r="412" spans="1:16" x14ac:dyDescent="0.25">
      <c r="A412" s="474"/>
      <c r="B412" s="466"/>
      <c r="C412" s="461"/>
      <c r="D412" s="1217" t="s">
        <v>57</v>
      </c>
      <c r="E412" s="1218"/>
      <c r="F412" s="1218"/>
      <c r="G412" s="1218"/>
      <c r="H412" s="1218"/>
      <c r="I412" s="1218"/>
      <c r="J412" s="1218"/>
      <c r="K412" s="1218"/>
      <c r="L412" s="1218"/>
      <c r="M412" s="1218"/>
      <c r="N412" s="1218"/>
      <c r="O412" s="1218"/>
      <c r="P412" s="1219"/>
    </row>
    <row r="413" spans="1:16" x14ac:dyDescent="0.25">
      <c r="A413" s="465"/>
      <c r="B413" s="466"/>
      <c r="C413" s="466"/>
      <c r="D413" s="468" t="s">
        <v>58</v>
      </c>
      <c r="E413" s="468" t="s">
        <v>59</v>
      </c>
      <c r="F413" s="468" t="s">
        <v>60</v>
      </c>
      <c r="G413" s="468" t="s">
        <v>61</v>
      </c>
      <c r="H413" s="468" t="s">
        <v>62</v>
      </c>
      <c r="I413" s="468" t="s">
        <v>63</v>
      </c>
      <c r="J413" s="468" t="s">
        <v>64</v>
      </c>
      <c r="K413" s="468" t="s">
        <v>65</v>
      </c>
      <c r="L413" s="468" t="s">
        <v>66</v>
      </c>
      <c r="M413" s="468" t="s">
        <v>67</v>
      </c>
      <c r="N413" s="468" t="s">
        <v>68</v>
      </c>
      <c r="O413" s="1217" t="s">
        <v>69</v>
      </c>
      <c r="P413" s="1219"/>
    </row>
    <row r="414" spans="1:16" x14ac:dyDescent="0.25">
      <c r="A414" s="1220" t="s">
        <v>70</v>
      </c>
      <c r="B414" s="1221"/>
      <c r="C414" s="1222"/>
      <c r="D414" s="475">
        <v>1</v>
      </c>
      <c r="E414" s="475"/>
      <c r="F414" s="475"/>
      <c r="G414" s="475"/>
      <c r="H414" s="475"/>
      <c r="I414" s="475"/>
      <c r="J414" s="475"/>
      <c r="K414" s="475"/>
      <c r="L414" s="475"/>
      <c r="M414" s="475"/>
      <c r="N414" s="475"/>
      <c r="O414" s="1223"/>
      <c r="P414" s="1224"/>
    </row>
    <row r="415" spans="1:16" x14ac:dyDescent="0.25">
      <c r="A415" s="1220" t="s">
        <v>71</v>
      </c>
      <c r="B415" s="1221"/>
      <c r="C415" s="1222"/>
      <c r="D415" s="476"/>
      <c r="E415" s="476"/>
      <c r="F415" s="476"/>
      <c r="G415" s="476"/>
      <c r="H415" s="476"/>
      <c r="I415" s="476"/>
      <c r="J415" s="476"/>
      <c r="K415" s="476"/>
      <c r="L415" s="476"/>
      <c r="M415" s="476"/>
      <c r="N415" s="476"/>
      <c r="O415" s="1225"/>
      <c r="P415" s="1226"/>
    </row>
    <row r="416" spans="1:16" x14ac:dyDescent="0.25">
      <c r="A416" s="465"/>
      <c r="B416" s="466"/>
      <c r="C416" s="466"/>
      <c r="D416" s="466"/>
      <c r="E416" s="466"/>
      <c r="F416" s="466"/>
      <c r="G416" s="466"/>
      <c r="H416" s="466"/>
      <c r="I416" s="466"/>
      <c r="J416" s="466"/>
      <c r="K416" s="466"/>
      <c r="L416" s="466"/>
      <c r="M416" s="466"/>
      <c r="N416" s="466"/>
      <c r="O416" s="466"/>
      <c r="P416" s="473"/>
    </row>
    <row r="417" spans="1:16" x14ac:dyDescent="0.25">
      <c r="A417" s="477" t="s">
        <v>72</v>
      </c>
      <c r="B417" s="477" t="s">
        <v>33</v>
      </c>
      <c r="C417" s="478"/>
      <c r="D417" s="479" t="s">
        <v>58</v>
      </c>
      <c r="E417" s="479" t="s">
        <v>59</v>
      </c>
      <c r="F417" s="479" t="s">
        <v>60</v>
      </c>
      <c r="G417" s="479" t="s">
        <v>61</v>
      </c>
      <c r="H417" s="479" t="s">
        <v>62</v>
      </c>
      <c r="I417" s="479" t="s">
        <v>63</v>
      </c>
      <c r="J417" s="479" t="s">
        <v>64</v>
      </c>
      <c r="K417" s="479" t="s">
        <v>65</v>
      </c>
      <c r="L417" s="479" t="s">
        <v>66</v>
      </c>
      <c r="M417" s="479" t="s">
        <v>67</v>
      </c>
      <c r="N417" s="479" t="s">
        <v>68</v>
      </c>
      <c r="O417" s="1215" t="s">
        <v>69</v>
      </c>
      <c r="P417" s="1216"/>
    </row>
    <row r="418" spans="1:16" ht="15.75" customHeight="1" x14ac:dyDescent="0.25">
      <c r="A418" s="1469" t="s">
        <v>1694</v>
      </c>
      <c r="B418" s="1206">
        <v>0.08</v>
      </c>
      <c r="C418" s="480" t="s">
        <v>70</v>
      </c>
      <c r="D418" s="480">
        <v>1</v>
      </c>
      <c r="E418" s="480"/>
      <c r="F418" s="480"/>
      <c r="G418" s="480"/>
      <c r="H418" s="480"/>
      <c r="I418" s="480"/>
      <c r="J418" s="480"/>
      <c r="K418" s="480"/>
      <c r="L418" s="480"/>
      <c r="M418" s="480"/>
      <c r="N418" s="480"/>
      <c r="O418" s="1207"/>
      <c r="P418" s="1208"/>
    </row>
    <row r="419" spans="1:16" x14ac:dyDescent="0.25">
      <c r="A419" s="1470"/>
      <c r="B419" s="1206"/>
      <c r="C419" s="483" t="s">
        <v>71</v>
      </c>
      <c r="D419" s="483"/>
      <c r="E419" s="483"/>
      <c r="F419" s="500"/>
      <c r="G419" s="500"/>
      <c r="H419" s="500"/>
      <c r="I419" s="500"/>
      <c r="J419" s="500"/>
      <c r="K419" s="500"/>
      <c r="L419" s="500"/>
      <c r="M419" s="500"/>
      <c r="N419" s="483"/>
      <c r="O419" s="1209"/>
      <c r="P419" s="1210"/>
    </row>
    <row r="420" spans="1:16" ht="15.75" customHeight="1" x14ac:dyDescent="0.25">
      <c r="A420" s="519" t="s">
        <v>1698</v>
      </c>
      <c r="B420" s="1206">
        <v>0.08</v>
      </c>
      <c r="C420" s="480" t="s">
        <v>70</v>
      </c>
      <c r="D420" s="480">
        <v>4</v>
      </c>
      <c r="E420" s="480">
        <v>4</v>
      </c>
      <c r="F420" s="480">
        <v>4</v>
      </c>
      <c r="G420" s="480">
        <v>4</v>
      </c>
      <c r="H420" s="480">
        <v>4</v>
      </c>
      <c r="I420" s="480">
        <v>4</v>
      </c>
      <c r="J420" s="480">
        <v>4</v>
      </c>
      <c r="K420" s="480">
        <v>4</v>
      </c>
      <c r="L420" s="480">
        <v>4</v>
      </c>
      <c r="M420" s="480">
        <v>4</v>
      </c>
      <c r="N420" s="480">
        <v>4</v>
      </c>
      <c r="O420" s="1207">
        <v>4</v>
      </c>
      <c r="P420" s="1208"/>
    </row>
    <row r="421" spans="1:16" x14ac:dyDescent="0.25">
      <c r="B421" s="1206"/>
      <c r="C421" s="483" t="s">
        <v>71</v>
      </c>
      <c r="D421" s="483"/>
      <c r="E421" s="483"/>
      <c r="F421" s="500"/>
      <c r="G421" s="500"/>
      <c r="H421" s="500"/>
      <c r="I421" s="500"/>
      <c r="J421" s="500"/>
      <c r="K421" s="500"/>
      <c r="L421" s="500"/>
      <c r="M421" s="500"/>
      <c r="N421" s="483"/>
      <c r="O421" s="1209"/>
      <c r="P421" s="1210"/>
    </row>
    <row r="422" spans="1:16" x14ac:dyDescent="0.25">
      <c r="A422" s="1469" t="s">
        <v>1699</v>
      </c>
      <c r="B422" s="1206">
        <v>0.08</v>
      </c>
      <c r="C422" s="480" t="s">
        <v>70</v>
      </c>
      <c r="D422" s="480"/>
      <c r="E422" s="480">
        <v>1</v>
      </c>
      <c r="F422" s="480"/>
      <c r="G422" s="480"/>
      <c r="H422" s="480"/>
      <c r="I422" s="480">
        <v>1</v>
      </c>
      <c r="J422" s="480"/>
      <c r="K422" s="480"/>
      <c r="L422" s="480">
        <v>1</v>
      </c>
      <c r="M422" s="480"/>
      <c r="N422" s="480"/>
      <c r="O422" s="1207">
        <v>1</v>
      </c>
      <c r="P422" s="1208"/>
    </row>
    <row r="423" spans="1:16" x14ac:dyDescent="0.25">
      <c r="A423" s="1470"/>
      <c r="B423" s="1206"/>
      <c r="C423" s="483" t="s">
        <v>71</v>
      </c>
      <c r="D423" s="483"/>
      <c r="E423" s="483"/>
      <c r="F423" s="500"/>
      <c r="G423" s="500"/>
      <c r="H423" s="500"/>
      <c r="I423" s="500"/>
      <c r="J423" s="500"/>
      <c r="K423" s="500"/>
      <c r="L423" s="500"/>
      <c r="M423" s="500"/>
      <c r="N423" s="483"/>
      <c r="O423" s="1209"/>
      <c r="P423" s="1210"/>
    </row>
    <row r="424" spans="1:16" x14ac:dyDescent="0.25">
      <c r="A424" s="1469" t="s">
        <v>1700</v>
      </c>
      <c r="B424" s="1206">
        <v>0.08</v>
      </c>
      <c r="C424" s="480" t="s">
        <v>70</v>
      </c>
      <c r="D424" s="480"/>
      <c r="E424" s="480"/>
      <c r="F424" s="480"/>
      <c r="G424" s="480"/>
      <c r="H424" s="480"/>
      <c r="I424" s="480">
        <v>1</v>
      </c>
      <c r="J424" s="480"/>
      <c r="K424" s="480"/>
      <c r="L424" s="480"/>
      <c r="M424" s="480"/>
      <c r="N424" s="480"/>
      <c r="O424" s="1207"/>
      <c r="P424" s="1208"/>
    </row>
    <row r="425" spans="1:16" x14ac:dyDescent="0.25">
      <c r="A425" s="1470"/>
      <c r="B425" s="1206"/>
      <c r="C425" s="483" t="s">
        <v>71</v>
      </c>
      <c r="D425" s="483"/>
      <c r="E425" s="483"/>
      <c r="F425" s="500"/>
      <c r="G425" s="500"/>
      <c r="H425" s="500"/>
      <c r="I425" s="500"/>
      <c r="J425" s="500"/>
      <c r="K425" s="500"/>
      <c r="L425" s="500"/>
      <c r="M425" s="500"/>
      <c r="N425" s="483"/>
      <c r="O425" s="1209"/>
      <c r="P425" s="1210"/>
    </row>
    <row r="426" spans="1:16" x14ac:dyDescent="0.25">
      <c r="A426" s="1469" t="s">
        <v>1701</v>
      </c>
      <c r="B426" s="1206">
        <v>0.08</v>
      </c>
      <c r="C426" s="480" t="s">
        <v>70</v>
      </c>
      <c r="D426" s="517">
        <v>1</v>
      </c>
      <c r="E426" s="517">
        <v>1</v>
      </c>
      <c r="F426" s="517">
        <v>1</v>
      </c>
      <c r="G426" s="517">
        <v>1</v>
      </c>
      <c r="H426" s="517">
        <v>1</v>
      </c>
      <c r="I426" s="517">
        <v>1</v>
      </c>
      <c r="J426" s="517">
        <v>1</v>
      </c>
      <c r="K426" s="517">
        <v>1</v>
      </c>
      <c r="L426" s="517">
        <v>1</v>
      </c>
      <c r="M426" s="517">
        <v>1</v>
      </c>
      <c r="N426" s="517">
        <v>1</v>
      </c>
      <c r="O426" s="1506">
        <v>1</v>
      </c>
      <c r="P426" s="1208"/>
    </row>
    <row r="427" spans="1:16" x14ac:dyDescent="0.25">
      <c r="A427" s="1470"/>
      <c r="B427" s="1206"/>
      <c r="C427" s="483" t="s">
        <v>71</v>
      </c>
      <c r="D427" s="483"/>
      <c r="E427" s="483"/>
      <c r="F427" s="500"/>
      <c r="G427" s="500"/>
      <c r="H427" s="500"/>
      <c r="I427" s="500"/>
      <c r="J427" s="500"/>
      <c r="K427" s="500"/>
      <c r="L427" s="500"/>
      <c r="M427" s="500"/>
      <c r="N427" s="483"/>
      <c r="O427" s="1209"/>
      <c r="P427" s="1210"/>
    </row>
    <row r="428" spans="1:16" x14ac:dyDescent="0.25">
      <c r="A428" s="1469" t="s">
        <v>1702</v>
      </c>
      <c r="B428" s="1206">
        <v>0.08</v>
      </c>
      <c r="C428" s="480" t="s">
        <v>70</v>
      </c>
      <c r="D428" s="517">
        <v>1</v>
      </c>
      <c r="E428" s="517">
        <v>1</v>
      </c>
      <c r="F428" s="517">
        <v>1</v>
      </c>
      <c r="G428" s="517">
        <v>1</v>
      </c>
      <c r="H428" s="517">
        <v>1</v>
      </c>
      <c r="I428" s="517">
        <v>1</v>
      </c>
      <c r="J428" s="517">
        <v>1</v>
      </c>
      <c r="K428" s="517">
        <v>1</v>
      </c>
      <c r="L428" s="517">
        <v>1</v>
      </c>
      <c r="M428" s="517">
        <v>1</v>
      </c>
      <c r="N428" s="517">
        <v>1</v>
      </c>
      <c r="O428" s="1506">
        <v>1</v>
      </c>
      <c r="P428" s="1208"/>
    </row>
    <row r="429" spans="1:16" x14ac:dyDescent="0.25">
      <c r="A429" s="1470"/>
      <c r="B429" s="1206"/>
      <c r="C429" s="483" t="s">
        <v>71</v>
      </c>
      <c r="D429" s="483"/>
      <c r="E429" s="483"/>
      <c r="F429" s="500"/>
      <c r="G429" s="500"/>
      <c r="H429" s="500"/>
      <c r="I429" s="500"/>
      <c r="J429" s="500"/>
      <c r="K429" s="500"/>
      <c r="L429" s="500"/>
      <c r="M429" s="500"/>
      <c r="N429" s="483"/>
      <c r="O429" s="1209"/>
      <c r="P429" s="1210"/>
    </row>
    <row r="430" spans="1:16" x14ac:dyDescent="0.25">
      <c r="A430" s="1469" t="s">
        <v>1703</v>
      </c>
      <c r="B430" s="1206">
        <v>0.08</v>
      </c>
      <c r="C430" s="480" t="s">
        <v>70</v>
      </c>
      <c r="D430" s="480"/>
      <c r="E430" s="480"/>
      <c r="F430" s="480">
        <v>1</v>
      </c>
      <c r="G430" s="480"/>
      <c r="H430" s="480"/>
      <c r="I430" s="480">
        <v>1</v>
      </c>
      <c r="J430" s="480"/>
      <c r="K430" s="480"/>
      <c r="L430" s="480">
        <v>1</v>
      </c>
      <c r="M430" s="480"/>
      <c r="N430" s="480"/>
      <c r="O430" s="1207">
        <v>1</v>
      </c>
      <c r="P430" s="1208"/>
    </row>
    <row r="431" spans="1:16" x14ac:dyDescent="0.25">
      <c r="A431" s="1470"/>
      <c r="B431" s="1206"/>
      <c r="C431" s="483" t="s">
        <v>71</v>
      </c>
      <c r="D431" s="483"/>
      <c r="E431" s="483"/>
      <c r="F431" s="500"/>
      <c r="G431" s="500"/>
      <c r="H431" s="500"/>
      <c r="I431" s="500"/>
      <c r="J431" s="500"/>
      <c r="K431" s="500"/>
      <c r="L431" s="500"/>
      <c r="M431" s="500"/>
      <c r="N431" s="483"/>
      <c r="O431" s="1209"/>
      <c r="P431" s="1210"/>
    </row>
    <row r="432" spans="1:16" x14ac:dyDescent="0.25">
      <c r="A432" s="1469" t="s">
        <v>1704</v>
      </c>
      <c r="B432" s="1206">
        <v>0.08</v>
      </c>
      <c r="C432" s="480" t="s">
        <v>70</v>
      </c>
      <c r="D432" s="480"/>
      <c r="E432" s="480"/>
      <c r="F432" s="480">
        <v>1</v>
      </c>
      <c r="G432" s="480"/>
      <c r="H432" s="480"/>
      <c r="I432" s="480">
        <v>1</v>
      </c>
      <c r="J432" s="480"/>
      <c r="K432" s="480"/>
      <c r="L432" s="480">
        <v>1</v>
      </c>
      <c r="M432" s="480"/>
      <c r="N432" s="480"/>
      <c r="O432" s="1207">
        <v>1</v>
      </c>
      <c r="P432" s="1208"/>
    </row>
    <row r="433" spans="1:16" x14ac:dyDescent="0.25">
      <c r="A433" s="1470"/>
      <c r="B433" s="1206"/>
      <c r="C433" s="483" t="s">
        <v>71</v>
      </c>
      <c r="D433" s="483"/>
      <c r="E433" s="483"/>
      <c r="F433" s="500"/>
      <c r="G433" s="500"/>
      <c r="H433" s="500"/>
      <c r="I433" s="500"/>
      <c r="J433" s="500"/>
      <c r="K433" s="500"/>
      <c r="L433" s="500"/>
      <c r="M433" s="500"/>
      <c r="N433" s="483"/>
      <c r="O433" s="1209"/>
      <c r="P433" s="1210"/>
    </row>
    <row r="434" spans="1:16" x14ac:dyDescent="0.25">
      <c r="A434" s="1469" t="s">
        <v>1705</v>
      </c>
      <c r="B434" s="1206">
        <v>0.1</v>
      </c>
      <c r="C434" s="480" t="s">
        <v>70</v>
      </c>
      <c r="D434" s="517">
        <v>1</v>
      </c>
      <c r="E434" s="517">
        <v>1</v>
      </c>
      <c r="F434" s="517">
        <v>1</v>
      </c>
      <c r="G434" s="517">
        <v>1</v>
      </c>
      <c r="H434" s="517">
        <v>1</v>
      </c>
      <c r="I434" s="517">
        <v>1</v>
      </c>
      <c r="J434" s="517">
        <v>1</v>
      </c>
      <c r="K434" s="517">
        <v>1</v>
      </c>
      <c r="L434" s="517">
        <v>1</v>
      </c>
      <c r="M434" s="517">
        <v>1</v>
      </c>
      <c r="N434" s="517">
        <v>1</v>
      </c>
      <c r="O434" s="1506">
        <v>1</v>
      </c>
      <c r="P434" s="1208"/>
    </row>
    <row r="435" spans="1:16" x14ac:dyDescent="0.25">
      <c r="A435" s="1470"/>
      <c r="B435" s="1206"/>
      <c r="C435" s="483" t="s">
        <v>71</v>
      </c>
      <c r="D435" s="483"/>
      <c r="E435" s="483"/>
      <c r="F435" s="500"/>
      <c r="G435" s="500"/>
      <c r="H435" s="500"/>
      <c r="I435" s="500"/>
      <c r="J435" s="500"/>
      <c r="K435" s="500"/>
      <c r="L435" s="500"/>
      <c r="M435" s="500"/>
      <c r="N435" s="483"/>
      <c r="O435" s="1209"/>
      <c r="P435" s="1210"/>
    </row>
    <row r="436" spans="1:16" x14ac:dyDescent="0.25">
      <c r="A436" s="700" t="s">
        <v>1706</v>
      </c>
      <c r="B436" s="1206">
        <v>0.1</v>
      </c>
      <c r="C436" s="480" t="s">
        <v>70</v>
      </c>
      <c r="D436" s="480"/>
      <c r="E436" s="480"/>
      <c r="F436" s="480">
        <v>1</v>
      </c>
      <c r="G436" s="480"/>
      <c r="H436" s="480"/>
      <c r="I436" s="480">
        <v>1</v>
      </c>
      <c r="J436" s="480"/>
      <c r="K436" s="480"/>
      <c r="L436" s="480">
        <v>1</v>
      </c>
      <c r="M436" s="480"/>
      <c r="N436" s="480"/>
      <c r="O436" s="1207">
        <v>1</v>
      </c>
      <c r="P436" s="1208"/>
    </row>
    <row r="437" spans="1:16" x14ac:dyDescent="0.25">
      <c r="A437" s="700"/>
      <c r="B437" s="1206"/>
      <c r="C437" s="483" t="s">
        <v>71</v>
      </c>
      <c r="D437" s="483"/>
      <c r="E437" s="483"/>
      <c r="F437" s="500"/>
      <c r="G437" s="500"/>
      <c r="H437" s="500"/>
      <c r="I437" s="500"/>
      <c r="J437" s="500"/>
      <c r="K437" s="500"/>
      <c r="L437" s="500"/>
      <c r="M437" s="500"/>
      <c r="N437" s="483"/>
      <c r="O437" s="1209"/>
      <c r="P437" s="1210"/>
    </row>
    <row r="438" spans="1:16" x14ac:dyDescent="0.25">
      <c r="A438" s="1469" t="s">
        <v>1707</v>
      </c>
      <c r="B438" s="1206">
        <v>0.08</v>
      </c>
      <c r="C438" s="480" t="s">
        <v>70</v>
      </c>
      <c r="D438" s="480"/>
      <c r="E438" s="480"/>
      <c r="F438" s="480">
        <v>1</v>
      </c>
      <c r="G438" s="480"/>
      <c r="H438" s="480"/>
      <c r="I438" s="480">
        <v>1</v>
      </c>
      <c r="J438" s="480"/>
      <c r="K438" s="480"/>
      <c r="L438" s="480">
        <v>1</v>
      </c>
      <c r="M438" s="480"/>
      <c r="N438" s="480"/>
      <c r="O438" s="1207">
        <v>1</v>
      </c>
      <c r="P438" s="1208"/>
    </row>
    <row r="439" spans="1:16" x14ac:dyDescent="0.25">
      <c r="A439" s="1470"/>
      <c r="B439" s="1206"/>
      <c r="C439" s="483" t="s">
        <v>71</v>
      </c>
      <c r="D439" s="483"/>
      <c r="E439" s="483"/>
      <c r="F439" s="500"/>
      <c r="G439" s="500"/>
      <c r="H439" s="500"/>
      <c r="I439" s="500"/>
      <c r="J439" s="500"/>
      <c r="K439" s="500"/>
      <c r="L439" s="500"/>
      <c r="M439" s="500"/>
      <c r="N439" s="483"/>
      <c r="O439" s="1209"/>
      <c r="P439" s="1210"/>
    </row>
    <row r="440" spans="1:16" x14ac:dyDescent="0.25">
      <c r="A440" s="1469" t="s">
        <v>1695</v>
      </c>
      <c r="B440" s="1206">
        <v>0.08</v>
      </c>
      <c r="C440" s="480" t="s">
        <v>70</v>
      </c>
      <c r="D440" s="480"/>
      <c r="E440" s="480"/>
      <c r="F440" s="480"/>
      <c r="G440" s="480"/>
      <c r="H440" s="480"/>
      <c r="I440" s="480"/>
      <c r="J440" s="480"/>
      <c r="K440" s="480"/>
      <c r="L440" s="480"/>
      <c r="M440" s="480"/>
      <c r="N440" s="480"/>
      <c r="O440" s="1207"/>
      <c r="P440" s="1208"/>
    </row>
    <row r="441" spans="1:16" x14ac:dyDescent="0.25">
      <c r="A441" s="1470"/>
      <c r="B441" s="1206"/>
      <c r="C441" s="483" t="s">
        <v>71</v>
      </c>
      <c r="D441" s="483"/>
      <c r="E441" s="483"/>
      <c r="F441" s="500"/>
      <c r="G441" s="500"/>
      <c r="H441" s="500"/>
      <c r="I441" s="500"/>
      <c r="J441" s="500"/>
      <c r="K441" s="500"/>
      <c r="L441" s="500"/>
      <c r="M441" s="500"/>
      <c r="N441" s="483"/>
      <c r="O441" s="1209"/>
      <c r="P441" s="1210"/>
    </row>
    <row r="442" spans="1:16" ht="16.5" thickBot="1" x14ac:dyDescent="0.3">
      <c r="A442" s="526"/>
      <c r="B442" s="530"/>
      <c r="C442" s="520"/>
      <c r="D442" s="520"/>
      <c r="E442" s="520"/>
      <c r="F442" s="520"/>
      <c r="G442" s="520"/>
      <c r="H442" s="520"/>
      <c r="I442" s="520"/>
      <c r="J442" s="520"/>
      <c r="K442" s="520"/>
      <c r="L442" s="520"/>
      <c r="M442" s="520"/>
      <c r="N442" s="520"/>
      <c r="O442" s="520"/>
      <c r="P442" s="527"/>
    </row>
    <row r="443" spans="1:16" x14ac:dyDescent="0.25">
      <c r="A443" s="1201" t="s">
        <v>82</v>
      </c>
      <c r="B443" s="1202"/>
      <c r="C443" s="1202"/>
      <c r="D443" s="1202"/>
      <c r="E443" s="1202"/>
      <c r="F443" s="1202"/>
      <c r="G443" s="1202"/>
      <c r="H443" s="1202"/>
      <c r="I443" s="1202"/>
      <c r="J443" s="1202"/>
      <c r="K443" s="1202"/>
      <c r="L443" s="1202"/>
      <c r="M443" s="1202"/>
      <c r="N443" s="1202"/>
      <c r="O443" s="1202"/>
      <c r="P443" s="1203"/>
    </row>
    <row r="444" spans="1:16" x14ac:dyDescent="0.25">
      <c r="A444" s="487" t="s">
        <v>83</v>
      </c>
      <c r="B444" s="1195"/>
      <c r="C444" s="1196"/>
      <c r="D444" s="1196"/>
      <c r="E444" s="1196"/>
      <c r="F444" s="1196"/>
      <c r="G444" s="1196"/>
      <c r="H444" s="1196"/>
      <c r="I444" s="1196"/>
      <c r="J444" s="1196"/>
      <c r="K444" s="1196"/>
      <c r="L444" s="1196"/>
      <c r="M444" s="1196"/>
      <c r="N444" s="1196"/>
      <c r="O444" s="1196"/>
      <c r="P444" s="1197"/>
    </row>
    <row r="445" spans="1:16" x14ac:dyDescent="0.25">
      <c r="A445" s="487" t="s">
        <v>84</v>
      </c>
      <c r="B445" s="1195"/>
      <c r="C445" s="1196"/>
      <c r="D445" s="1196"/>
      <c r="E445" s="1196"/>
      <c r="F445" s="1196"/>
      <c r="G445" s="1196"/>
      <c r="H445" s="1196"/>
      <c r="I445" s="1196"/>
      <c r="J445" s="1196"/>
      <c r="K445" s="1196"/>
      <c r="L445" s="1196"/>
      <c r="M445" s="1196"/>
      <c r="N445" s="1196"/>
      <c r="O445" s="1196"/>
      <c r="P445" s="1197"/>
    </row>
    <row r="446" spans="1:16" x14ac:dyDescent="0.25">
      <c r="A446" s="487" t="s">
        <v>85</v>
      </c>
      <c r="B446" s="1195"/>
      <c r="C446" s="1196"/>
      <c r="D446" s="1196"/>
      <c r="E446" s="1196"/>
      <c r="F446" s="1196"/>
      <c r="G446" s="1196"/>
      <c r="H446" s="1196"/>
      <c r="I446" s="1196"/>
      <c r="J446" s="1196"/>
      <c r="K446" s="1196"/>
      <c r="L446" s="1196"/>
      <c r="M446" s="1196"/>
      <c r="N446" s="1196"/>
      <c r="O446" s="1196"/>
      <c r="P446" s="1197"/>
    </row>
    <row r="447" spans="1:16" x14ac:dyDescent="0.25">
      <c r="A447" s="487" t="s">
        <v>86</v>
      </c>
      <c r="B447" s="1195"/>
      <c r="C447" s="1196"/>
      <c r="D447" s="1196"/>
      <c r="E447" s="1196"/>
      <c r="F447" s="1196"/>
      <c r="G447" s="1196"/>
      <c r="H447" s="1196"/>
      <c r="I447" s="1196"/>
      <c r="J447" s="1196"/>
      <c r="K447" s="1196"/>
      <c r="L447" s="1196"/>
      <c r="M447" s="1196"/>
      <c r="N447" s="1196"/>
      <c r="O447" s="1196"/>
      <c r="P447" s="1197"/>
    </row>
    <row r="448" spans="1:16" x14ac:dyDescent="0.25">
      <c r="A448" s="487" t="s">
        <v>87</v>
      </c>
      <c r="B448" s="1195"/>
      <c r="C448" s="1196"/>
      <c r="D448" s="1196"/>
      <c r="E448" s="1196"/>
      <c r="F448" s="1196"/>
      <c r="G448" s="1196"/>
      <c r="H448" s="1196"/>
      <c r="I448" s="1196"/>
      <c r="J448" s="1196"/>
      <c r="K448" s="1196"/>
      <c r="L448" s="1196"/>
      <c r="M448" s="1196"/>
      <c r="N448" s="1196"/>
      <c r="O448" s="1196"/>
      <c r="P448" s="1197"/>
    </row>
    <row r="449" spans="1:16" x14ac:dyDescent="0.25">
      <c r="A449" s="487" t="s">
        <v>88</v>
      </c>
      <c r="B449" s="1195"/>
      <c r="C449" s="1196"/>
      <c r="D449" s="1196"/>
      <c r="E449" s="1196"/>
      <c r="F449" s="1196"/>
      <c r="G449" s="1196"/>
      <c r="H449" s="1196"/>
      <c r="I449" s="1196"/>
      <c r="J449" s="1196"/>
      <c r="K449" s="1196"/>
      <c r="L449" s="1196"/>
      <c r="M449" s="1196"/>
      <c r="N449" s="1196"/>
      <c r="O449" s="1196"/>
      <c r="P449" s="1197"/>
    </row>
    <row r="450" spans="1:16" x14ac:dyDescent="0.25">
      <c r="A450" s="487" t="s">
        <v>89</v>
      </c>
      <c r="B450" s="1195"/>
      <c r="C450" s="1196"/>
      <c r="D450" s="1196"/>
      <c r="E450" s="1196"/>
      <c r="F450" s="1196"/>
      <c r="G450" s="1196"/>
      <c r="H450" s="1196"/>
      <c r="I450" s="1196"/>
      <c r="J450" s="1196"/>
      <c r="K450" s="1196"/>
      <c r="L450" s="1196"/>
      <c r="M450" s="1196"/>
      <c r="N450" s="1196"/>
      <c r="O450" s="1196"/>
      <c r="P450" s="1197"/>
    </row>
    <row r="451" spans="1:16" x14ac:dyDescent="0.25">
      <c r="A451" s="487" t="s">
        <v>90</v>
      </c>
      <c r="B451" s="1195"/>
      <c r="C451" s="1196"/>
      <c r="D451" s="1196"/>
      <c r="E451" s="1196"/>
      <c r="F451" s="1196"/>
      <c r="G451" s="1196"/>
      <c r="H451" s="1196"/>
      <c r="I451" s="1196"/>
      <c r="J451" s="1196"/>
      <c r="K451" s="1196"/>
      <c r="L451" s="1196"/>
      <c r="M451" s="1196"/>
      <c r="N451" s="1196"/>
      <c r="O451" s="1196"/>
      <c r="P451" s="1197"/>
    </row>
    <row r="452" spans="1:16" x14ac:dyDescent="0.25">
      <c r="A452" s="487" t="s">
        <v>91</v>
      </c>
      <c r="B452" s="1195"/>
      <c r="C452" s="1196"/>
      <c r="D452" s="1196"/>
      <c r="E452" s="1196"/>
      <c r="F452" s="1196"/>
      <c r="G452" s="1196"/>
      <c r="H452" s="1196"/>
      <c r="I452" s="1196"/>
      <c r="J452" s="1196"/>
      <c r="K452" s="1196"/>
      <c r="L452" s="1196"/>
      <c r="M452" s="1196"/>
      <c r="N452" s="1196"/>
      <c r="O452" s="1196"/>
      <c r="P452" s="1197"/>
    </row>
    <row r="453" spans="1:16" ht="16.5" thickBot="1" x14ac:dyDescent="0.3">
      <c r="A453" s="488" t="s">
        <v>92</v>
      </c>
      <c r="B453" s="1198"/>
      <c r="C453" s="1199"/>
      <c r="D453" s="1199"/>
      <c r="E453" s="1199"/>
      <c r="F453" s="1199"/>
      <c r="G453" s="1199"/>
      <c r="H453" s="1199"/>
      <c r="I453" s="1199"/>
      <c r="J453" s="1199"/>
      <c r="K453" s="1199"/>
      <c r="L453" s="1199"/>
      <c r="M453" s="1199"/>
      <c r="N453" s="1199"/>
      <c r="O453" s="1199"/>
      <c r="P453" s="1200"/>
    </row>
  </sheetData>
  <mergeCells count="672">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G33:H33"/>
    <mergeCell ref="I33:J33"/>
    <mergeCell ref="L33:M33"/>
    <mergeCell ref="N33:P33"/>
    <mergeCell ref="F27:I27"/>
    <mergeCell ref="M27:O27"/>
    <mergeCell ref="F28:I28"/>
    <mergeCell ref="M28:O28"/>
    <mergeCell ref="F29:I29"/>
    <mergeCell ref="M29:O29"/>
    <mergeCell ref="A36:G36"/>
    <mergeCell ref="H36:P36"/>
    <mergeCell ref="A37:G38"/>
    <mergeCell ref="H37:P38"/>
    <mergeCell ref="D40:P40"/>
    <mergeCell ref="O41:P41"/>
    <mergeCell ref="G34:H34"/>
    <mergeCell ref="I34:J34"/>
    <mergeCell ref="L34:M34"/>
    <mergeCell ref="N34:P34"/>
    <mergeCell ref="A35:B35"/>
    <mergeCell ref="C35:P35"/>
    <mergeCell ref="A42:C42"/>
    <mergeCell ref="O42:P42"/>
    <mergeCell ref="A43:C43"/>
    <mergeCell ref="O43:P43"/>
    <mergeCell ref="O45:P45"/>
    <mergeCell ref="A46:A47"/>
    <mergeCell ref="B46:B47"/>
    <mergeCell ref="O46:P46"/>
    <mergeCell ref="O47:P47"/>
    <mergeCell ref="A52:A53"/>
    <mergeCell ref="B52:B53"/>
    <mergeCell ref="O52:P52"/>
    <mergeCell ref="O53:P53"/>
    <mergeCell ref="A54:A55"/>
    <mergeCell ref="B54:B55"/>
    <mergeCell ref="O54:P54"/>
    <mergeCell ref="O55:P55"/>
    <mergeCell ref="A48:A49"/>
    <mergeCell ref="B48:B49"/>
    <mergeCell ref="O48:P48"/>
    <mergeCell ref="O49:P49"/>
    <mergeCell ref="A50:A51"/>
    <mergeCell ref="B50:B51"/>
    <mergeCell ref="O50:P50"/>
    <mergeCell ref="O51:P51"/>
    <mergeCell ref="A60:A61"/>
    <mergeCell ref="B60:B61"/>
    <mergeCell ref="O60:P60"/>
    <mergeCell ref="O61:P61"/>
    <mergeCell ref="A62:A63"/>
    <mergeCell ref="B62:B63"/>
    <mergeCell ref="O62:P62"/>
    <mergeCell ref="O63:P63"/>
    <mergeCell ref="A56:A57"/>
    <mergeCell ref="B56:B57"/>
    <mergeCell ref="O56:P56"/>
    <mergeCell ref="O57:P57"/>
    <mergeCell ref="A58:A59"/>
    <mergeCell ref="B58:B59"/>
    <mergeCell ref="O58:P58"/>
    <mergeCell ref="O59:P59"/>
    <mergeCell ref="B69:P69"/>
    <mergeCell ref="B70:P70"/>
    <mergeCell ref="B71:P71"/>
    <mergeCell ref="B72:P72"/>
    <mergeCell ref="B73:P73"/>
    <mergeCell ref="B74:P74"/>
    <mergeCell ref="A64:A65"/>
    <mergeCell ref="B64:B65"/>
    <mergeCell ref="O64:P64"/>
    <mergeCell ref="O65:P65"/>
    <mergeCell ref="A67:P67"/>
    <mergeCell ref="B68:P68"/>
    <mergeCell ref="P81:P82"/>
    <mergeCell ref="F83:I83"/>
    <mergeCell ref="M83:O83"/>
    <mergeCell ref="F84:I84"/>
    <mergeCell ref="M84:O84"/>
    <mergeCell ref="F85:I85"/>
    <mergeCell ref="M85:O85"/>
    <mergeCell ref="B75:P75"/>
    <mergeCell ref="B76:P76"/>
    <mergeCell ref="B77:P77"/>
    <mergeCell ref="B79:K79"/>
    <mergeCell ref="L79:O79"/>
    <mergeCell ref="A81:D90"/>
    <mergeCell ref="F81:I82"/>
    <mergeCell ref="J81:J82"/>
    <mergeCell ref="K81:L90"/>
    <mergeCell ref="M81:O82"/>
    <mergeCell ref="F89:I89"/>
    <mergeCell ref="M89:O89"/>
    <mergeCell ref="F90:I90"/>
    <mergeCell ref="M90:O90"/>
    <mergeCell ref="G93:H93"/>
    <mergeCell ref="I93:J93"/>
    <mergeCell ref="L93:M93"/>
    <mergeCell ref="N93:P93"/>
    <mergeCell ref="F86:I86"/>
    <mergeCell ref="M86:O86"/>
    <mergeCell ref="F87:I87"/>
    <mergeCell ref="M87:O87"/>
    <mergeCell ref="F88:I88"/>
    <mergeCell ref="M88:O88"/>
    <mergeCell ref="A96:G96"/>
    <mergeCell ref="H96:P96"/>
    <mergeCell ref="A97:G98"/>
    <mergeCell ref="H97:P98"/>
    <mergeCell ref="D100:P100"/>
    <mergeCell ref="O101:P101"/>
    <mergeCell ref="G94:H94"/>
    <mergeCell ref="I94:J94"/>
    <mergeCell ref="L94:M94"/>
    <mergeCell ref="N94:P94"/>
    <mergeCell ref="A95:B95"/>
    <mergeCell ref="C95:P95"/>
    <mergeCell ref="A102:C102"/>
    <mergeCell ref="O102:P102"/>
    <mergeCell ref="A103:C103"/>
    <mergeCell ref="O103:P103"/>
    <mergeCell ref="O106:P106"/>
    <mergeCell ref="A107:A108"/>
    <mergeCell ref="B107:B108"/>
    <mergeCell ref="O107:P107"/>
    <mergeCell ref="O108:P108"/>
    <mergeCell ref="A113:A114"/>
    <mergeCell ref="B113:B114"/>
    <mergeCell ref="O113:P113"/>
    <mergeCell ref="O114:P114"/>
    <mergeCell ref="A115:A116"/>
    <mergeCell ref="B115:B116"/>
    <mergeCell ref="O115:P115"/>
    <mergeCell ref="O116:P116"/>
    <mergeCell ref="A109:A110"/>
    <mergeCell ref="B109:B110"/>
    <mergeCell ref="O109:P109"/>
    <mergeCell ref="O110:P110"/>
    <mergeCell ref="A111:A112"/>
    <mergeCell ref="B111:B112"/>
    <mergeCell ref="O111:P111"/>
    <mergeCell ref="O112:P112"/>
    <mergeCell ref="A122:P122"/>
    <mergeCell ref="B123:P123"/>
    <mergeCell ref="B124:P124"/>
    <mergeCell ref="B125:P125"/>
    <mergeCell ref="B126:P126"/>
    <mergeCell ref="B127:P127"/>
    <mergeCell ref="A117:A118"/>
    <mergeCell ref="B117:B118"/>
    <mergeCell ref="O117:P117"/>
    <mergeCell ref="O118:P118"/>
    <mergeCell ref="A119:A120"/>
    <mergeCell ref="B119:B120"/>
    <mergeCell ref="O119:P119"/>
    <mergeCell ref="O120:P120"/>
    <mergeCell ref="B136:K136"/>
    <mergeCell ref="L136:O136"/>
    <mergeCell ref="B138:F138"/>
    <mergeCell ref="H138:P138"/>
    <mergeCell ref="B139:F139"/>
    <mergeCell ref="H139:P139"/>
    <mergeCell ref="B128:P128"/>
    <mergeCell ref="B129:P129"/>
    <mergeCell ref="B130:P130"/>
    <mergeCell ref="B131:P131"/>
    <mergeCell ref="B132:P132"/>
    <mergeCell ref="B134:K134"/>
    <mergeCell ref="L134:O134"/>
    <mergeCell ref="A142:D151"/>
    <mergeCell ref="F142:I143"/>
    <mergeCell ref="J142:J143"/>
    <mergeCell ref="K142:L151"/>
    <mergeCell ref="M142:O143"/>
    <mergeCell ref="P142:P143"/>
    <mergeCell ref="F144:I144"/>
    <mergeCell ref="M144:O144"/>
    <mergeCell ref="F145:I145"/>
    <mergeCell ref="M145:O145"/>
    <mergeCell ref="F149:I149"/>
    <mergeCell ref="M149:O149"/>
    <mergeCell ref="F150:I150"/>
    <mergeCell ref="M150:O150"/>
    <mergeCell ref="F151:I151"/>
    <mergeCell ref="M151:O151"/>
    <mergeCell ref="F146:I146"/>
    <mergeCell ref="M146:O146"/>
    <mergeCell ref="F147:I147"/>
    <mergeCell ref="M147:O147"/>
    <mergeCell ref="F148:I148"/>
    <mergeCell ref="M148:O148"/>
    <mergeCell ref="A155:B155"/>
    <mergeCell ref="C155:P155"/>
    <mergeCell ref="A156:G156"/>
    <mergeCell ref="H156:P156"/>
    <mergeCell ref="A157:G158"/>
    <mergeCell ref="H157:P158"/>
    <mergeCell ref="G153:H153"/>
    <mergeCell ref="I153:J153"/>
    <mergeCell ref="L153:M153"/>
    <mergeCell ref="N153:P153"/>
    <mergeCell ref="G154:H154"/>
    <mergeCell ref="I154:J154"/>
    <mergeCell ref="L154:M154"/>
    <mergeCell ref="N154:P154"/>
    <mergeCell ref="D160:P160"/>
    <mergeCell ref="A166:A167"/>
    <mergeCell ref="B166:B167"/>
    <mergeCell ref="O166:P166"/>
    <mergeCell ref="O167:P167"/>
    <mergeCell ref="A168:A169"/>
    <mergeCell ref="B168:B169"/>
    <mergeCell ref="O168:P168"/>
    <mergeCell ref="O169:P169"/>
    <mergeCell ref="A174:A175"/>
    <mergeCell ref="B174:B175"/>
    <mergeCell ref="O174:P174"/>
    <mergeCell ref="O175:P175"/>
    <mergeCell ref="A170:A171"/>
    <mergeCell ref="B170:B171"/>
    <mergeCell ref="O170:P170"/>
    <mergeCell ref="O171:P171"/>
    <mergeCell ref="A172:A173"/>
    <mergeCell ref="B172:B173"/>
    <mergeCell ref="O172:P172"/>
    <mergeCell ref="O173:P173"/>
    <mergeCell ref="B183:P183"/>
    <mergeCell ref="B184:P184"/>
    <mergeCell ref="B185:P185"/>
    <mergeCell ref="B186:P186"/>
    <mergeCell ref="B187:P187"/>
    <mergeCell ref="B189:K189"/>
    <mergeCell ref="L189:O189"/>
    <mergeCell ref="A177:P177"/>
    <mergeCell ref="B178:P178"/>
    <mergeCell ref="B179:P179"/>
    <mergeCell ref="B180:P180"/>
    <mergeCell ref="B181:P181"/>
    <mergeCell ref="B182:P182"/>
    <mergeCell ref="B191:F191"/>
    <mergeCell ref="H191:P191"/>
    <mergeCell ref="B192:F192"/>
    <mergeCell ref="H192:P192"/>
    <mergeCell ref="A195:D204"/>
    <mergeCell ref="F195:I196"/>
    <mergeCell ref="J195:J196"/>
    <mergeCell ref="K195:L204"/>
    <mergeCell ref="M195:O196"/>
    <mergeCell ref="P195:P196"/>
    <mergeCell ref="F200:I200"/>
    <mergeCell ref="M200:O200"/>
    <mergeCell ref="F201:I201"/>
    <mergeCell ref="M201:O201"/>
    <mergeCell ref="F202:I202"/>
    <mergeCell ref="M202:O202"/>
    <mergeCell ref="F197:I197"/>
    <mergeCell ref="M197:O197"/>
    <mergeCell ref="F198:I198"/>
    <mergeCell ref="M198:O198"/>
    <mergeCell ref="F199:I199"/>
    <mergeCell ref="M199:O199"/>
    <mergeCell ref="G207:H207"/>
    <mergeCell ref="I207:J207"/>
    <mergeCell ref="L207:M207"/>
    <mergeCell ref="N207:P207"/>
    <mergeCell ref="A208:B208"/>
    <mergeCell ref="C208:P208"/>
    <mergeCell ref="F203:I203"/>
    <mergeCell ref="M203:O203"/>
    <mergeCell ref="F204:I204"/>
    <mergeCell ref="M204:O204"/>
    <mergeCell ref="G206:H206"/>
    <mergeCell ref="I206:J206"/>
    <mergeCell ref="L206:M206"/>
    <mergeCell ref="N206:P206"/>
    <mergeCell ref="A221:A222"/>
    <mergeCell ref="B221:B222"/>
    <mergeCell ref="O221:P221"/>
    <mergeCell ref="O222:P222"/>
    <mergeCell ref="A223:A224"/>
    <mergeCell ref="B223:B224"/>
    <mergeCell ref="O223:P223"/>
    <mergeCell ref="O224:P224"/>
    <mergeCell ref="A209:G209"/>
    <mergeCell ref="H209:P209"/>
    <mergeCell ref="A210:G211"/>
    <mergeCell ref="H210:P211"/>
    <mergeCell ref="D213:P213"/>
    <mergeCell ref="A219:A220"/>
    <mergeCell ref="B219:B220"/>
    <mergeCell ref="O219:P219"/>
    <mergeCell ref="O220:P220"/>
    <mergeCell ref="A229:A230"/>
    <mergeCell ref="B229:B230"/>
    <mergeCell ref="O229:P229"/>
    <mergeCell ref="O230:P230"/>
    <mergeCell ref="A231:A232"/>
    <mergeCell ref="B231:B232"/>
    <mergeCell ref="O231:P231"/>
    <mergeCell ref="O232:P232"/>
    <mergeCell ref="A225:A226"/>
    <mergeCell ref="B225:B226"/>
    <mergeCell ref="O225:P225"/>
    <mergeCell ref="O226:P226"/>
    <mergeCell ref="A227:A228"/>
    <mergeCell ref="B227:B228"/>
    <mergeCell ref="O227:P227"/>
    <mergeCell ref="O228:P228"/>
    <mergeCell ref="A237:A238"/>
    <mergeCell ref="B237:B238"/>
    <mergeCell ref="O237:P237"/>
    <mergeCell ref="O238:P238"/>
    <mergeCell ref="A240:P240"/>
    <mergeCell ref="B241:P241"/>
    <mergeCell ref="A233:A234"/>
    <mergeCell ref="B233:B234"/>
    <mergeCell ref="O233:P233"/>
    <mergeCell ref="O234:P234"/>
    <mergeCell ref="A235:A236"/>
    <mergeCell ref="B235:B236"/>
    <mergeCell ref="O235:P235"/>
    <mergeCell ref="O236:P236"/>
    <mergeCell ref="B248:P248"/>
    <mergeCell ref="B249:P249"/>
    <mergeCell ref="B250:P250"/>
    <mergeCell ref="B252:K252"/>
    <mergeCell ref="L252:O252"/>
    <mergeCell ref="B254:F254"/>
    <mergeCell ref="H254:P254"/>
    <mergeCell ref="B242:P242"/>
    <mergeCell ref="B243:P243"/>
    <mergeCell ref="B244:P244"/>
    <mergeCell ref="B245:P245"/>
    <mergeCell ref="B246:P246"/>
    <mergeCell ref="B247:P247"/>
    <mergeCell ref="B255:F255"/>
    <mergeCell ref="H255:P255"/>
    <mergeCell ref="A258:D267"/>
    <mergeCell ref="F258:I259"/>
    <mergeCell ref="J258:J259"/>
    <mergeCell ref="K258:L267"/>
    <mergeCell ref="M258:O259"/>
    <mergeCell ref="P258:P259"/>
    <mergeCell ref="F260:I260"/>
    <mergeCell ref="M260:O260"/>
    <mergeCell ref="F264:I264"/>
    <mergeCell ref="M264:O264"/>
    <mergeCell ref="F265:I265"/>
    <mergeCell ref="M265:O265"/>
    <mergeCell ref="F266:I266"/>
    <mergeCell ref="M266:O266"/>
    <mergeCell ref="F261:I261"/>
    <mergeCell ref="M261:O261"/>
    <mergeCell ref="F262:I262"/>
    <mergeCell ref="M262:O262"/>
    <mergeCell ref="F263:I263"/>
    <mergeCell ref="M263:O263"/>
    <mergeCell ref="G270:H270"/>
    <mergeCell ref="I270:J270"/>
    <mergeCell ref="L270:M270"/>
    <mergeCell ref="N270:P270"/>
    <mergeCell ref="A271:B271"/>
    <mergeCell ref="C271:P271"/>
    <mergeCell ref="F267:I267"/>
    <mergeCell ref="M267:O267"/>
    <mergeCell ref="G269:H269"/>
    <mergeCell ref="I269:J269"/>
    <mergeCell ref="L269:M269"/>
    <mergeCell ref="N269:P269"/>
    <mergeCell ref="A284:A285"/>
    <mergeCell ref="B284:B285"/>
    <mergeCell ref="O284:P284"/>
    <mergeCell ref="O285:P285"/>
    <mergeCell ref="A286:A287"/>
    <mergeCell ref="B286:B287"/>
    <mergeCell ref="O286:P286"/>
    <mergeCell ref="O287:P287"/>
    <mergeCell ref="A272:G272"/>
    <mergeCell ref="H272:P272"/>
    <mergeCell ref="A273:G274"/>
    <mergeCell ref="H273:P274"/>
    <mergeCell ref="D276:P276"/>
    <mergeCell ref="A282:A283"/>
    <mergeCell ref="B282:B283"/>
    <mergeCell ref="O282:P282"/>
    <mergeCell ref="O283:P283"/>
    <mergeCell ref="A292:A293"/>
    <mergeCell ref="B292:B293"/>
    <mergeCell ref="O292:P292"/>
    <mergeCell ref="O293:P293"/>
    <mergeCell ref="A294:A295"/>
    <mergeCell ref="B294:B295"/>
    <mergeCell ref="O294:P294"/>
    <mergeCell ref="O295:P295"/>
    <mergeCell ref="A288:A289"/>
    <mergeCell ref="B288:B289"/>
    <mergeCell ref="O288:P288"/>
    <mergeCell ref="O289:P289"/>
    <mergeCell ref="A290:A291"/>
    <mergeCell ref="B290:B291"/>
    <mergeCell ref="O290:P290"/>
    <mergeCell ref="O291:P291"/>
    <mergeCell ref="A300:A301"/>
    <mergeCell ref="B300:B301"/>
    <mergeCell ref="O300:P300"/>
    <mergeCell ref="O301:P301"/>
    <mergeCell ref="A303:P303"/>
    <mergeCell ref="B304:P304"/>
    <mergeCell ref="A296:A297"/>
    <mergeCell ref="B296:B297"/>
    <mergeCell ref="O296:P296"/>
    <mergeCell ref="O297:P297"/>
    <mergeCell ref="A298:A299"/>
    <mergeCell ref="B298:B299"/>
    <mergeCell ref="O298:P298"/>
    <mergeCell ref="O299:P299"/>
    <mergeCell ref="B311:P311"/>
    <mergeCell ref="B312:P312"/>
    <mergeCell ref="B313:P313"/>
    <mergeCell ref="B315:K315"/>
    <mergeCell ref="L315:O315"/>
    <mergeCell ref="B317:K317"/>
    <mergeCell ref="L317:O317"/>
    <mergeCell ref="B305:P305"/>
    <mergeCell ref="B306:P306"/>
    <mergeCell ref="B307:P307"/>
    <mergeCell ref="B308:P308"/>
    <mergeCell ref="B309:P309"/>
    <mergeCell ref="B310:P310"/>
    <mergeCell ref="P326:P327"/>
    <mergeCell ref="F328:I328"/>
    <mergeCell ref="M328:O328"/>
    <mergeCell ref="F329:I329"/>
    <mergeCell ref="M329:O329"/>
    <mergeCell ref="F330:I330"/>
    <mergeCell ref="M330:O330"/>
    <mergeCell ref="B319:F319"/>
    <mergeCell ref="H319:P319"/>
    <mergeCell ref="B320:F320"/>
    <mergeCell ref="H320:P320"/>
    <mergeCell ref="B322:P322"/>
    <mergeCell ref="A326:E335"/>
    <mergeCell ref="F326:I327"/>
    <mergeCell ref="J326:J327"/>
    <mergeCell ref="K326:L335"/>
    <mergeCell ref="M326:O327"/>
    <mergeCell ref="F334:I334"/>
    <mergeCell ref="M334:O334"/>
    <mergeCell ref="F335:I335"/>
    <mergeCell ref="M335:O335"/>
    <mergeCell ref="G337:H337"/>
    <mergeCell ref="I337:J337"/>
    <mergeCell ref="L337:M337"/>
    <mergeCell ref="N337:P337"/>
    <mergeCell ref="F331:I331"/>
    <mergeCell ref="M331:O331"/>
    <mergeCell ref="F332:I332"/>
    <mergeCell ref="M332:O332"/>
    <mergeCell ref="F333:I333"/>
    <mergeCell ref="M333:O333"/>
    <mergeCell ref="A340:G340"/>
    <mergeCell ref="H340:P340"/>
    <mergeCell ref="A341:G342"/>
    <mergeCell ref="H341:P342"/>
    <mergeCell ref="D344:P344"/>
    <mergeCell ref="O345:P345"/>
    <mergeCell ref="G338:H338"/>
    <mergeCell ref="I338:J338"/>
    <mergeCell ref="L338:M338"/>
    <mergeCell ref="N338:P338"/>
    <mergeCell ref="A339:B339"/>
    <mergeCell ref="C339:P339"/>
    <mergeCell ref="A352:A353"/>
    <mergeCell ref="B352:B353"/>
    <mergeCell ref="O352:P352"/>
    <mergeCell ref="O353:P353"/>
    <mergeCell ref="A354:A355"/>
    <mergeCell ref="B354:B355"/>
    <mergeCell ref="O354:P354"/>
    <mergeCell ref="O355:P355"/>
    <mergeCell ref="A346:C346"/>
    <mergeCell ref="O346:P346"/>
    <mergeCell ref="A347:C347"/>
    <mergeCell ref="O347:P347"/>
    <mergeCell ref="O349:P349"/>
    <mergeCell ref="A350:A351"/>
    <mergeCell ref="B350:B351"/>
    <mergeCell ref="O350:P350"/>
    <mergeCell ref="O351:P351"/>
    <mergeCell ref="A360:A361"/>
    <mergeCell ref="B360:B361"/>
    <mergeCell ref="O360:P360"/>
    <mergeCell ref="O361:P361"/>
    <mergeCell ref="A362:A363"/>
    <mergeCell ref="B362:B363"/>
    <mergeCell ref="O362:P362"/>
    <mergeCell ref="O363:P363"/>
    <mergeCell ref="A356:A357"/>
    <mergeCell ref="B356:B357"/>
    <mergeCell ref="O356:P356"/>
    <mergeCell ref="O357:P357"/>
    <mergeCell ref="A358:A359"/>
    <mergeCell ref="B358:B359"/>
    <mergeCell ref="O358:P358"/>
    <mergeCell ref="O359:P359"/>
    <mergeCell ref="A368:A369"/>
    <mergeCell ref="B368:B369"/>
    <mergeCell ref="O368:P368"/>
    <mergeCell ref="O369:P369"/>
    <mergeCell ref="A371:P371"/>
    <mergeCell ref="B372:P372"/>
    <mergeCell ref="A364:A365"/>
    <mergeCell ref="B364:B365"/>
    <mergeCell ref="O364:P364"/>
    <mergeCell ref="O365:P365"/>
    <mergeCell ref="A366:A367"/>
    <mergeCell ref="B366:B367"/>
    <mergeCell ref="O366:P366"/>
    <mergeCell ref="O367:P367"/>
    <mergeCell ref="B379:P379"/>
    <mergeCell ref="B380:P380"/>
    <mergeCell ref="B381:P381"/>
    <mergeCell ref="B383:K383"/>
    <mergeCell ref="L383:O383"/>
    <mergeCell ref="B385:K385"/>
    <mergeCell ref="L385:O385"/>
    <mergeCell ref="B373:P373"/>
    <mergeCell ref="B374:P374"/>
    <mergeCell ref="B375:P375"/>
    <mergeCell ref="B376:P376"/>
    <mergeCell ref="B377:P377"/>
    <mergeCell ref="B378:P378"/>
    <mergeCell ref="P394:P395"/>
    <mergeCell ref="F396:I396"/>
    <mergeCell ref="M396:O396"/>
    <mergeCell ref="F397:I397"/>
    <mergeCell ref="M397:O397"/>
    <mergeCell ref="F398:I398"/>
    <mergeCell ref="M398:O398"/>
    <mergeCell ref="B387:F387"/>
    <mergeCell ref="H387:P387"/>
    <mergeCell ref="B388:F388"/>
    <mergeCell ref="H388:P388"/>
    <mergeCell ref="B390:P390"/>
    <mergeCell ref="A394:E403"/>
    <mergeCell ref="F394:I395"/>
    <mergeCell ref="J394:J395"/>
    <mergeCell ref="K394:L403"/>
    <mergeCell ref="M394:O395"/>
    <mergeCell ref="F402:I402"/>
    <mergeCell ref="M402:O402"/>
    <mergeCell ref="F403:I403"/>
    <mergeCell ref="M403:O403"/>
    <mergeCell ref="G405:H405"/>
    <mergeCell ref="I405:J405"/>
    <mergeCell ref="L405:M405"/>
    <mergeCell ref="N405:P405"/>
    <mergeCell ref="F399:I399"/>
    <mergeCell ref="M399:O399"/>
    <mergeCell ref="F400:I400"/>
    <mergeCell ref="M400:O400"/>
    <mergeCell ref="F401:I401"/>
    <mergeCell ref="M401:O401"/>
    <mergeCell ref="A408:G408"/>
    <mergeCell ref="H408:P408"/>
    <mergeCell ref="A409:G410"/>
    <mergeCell ref="H409:P410"/>
    <mergeCell ref="D412:P412"/>
    <mergeCell ref="O413:P413"/>
    <mergeCell ref="G406:H406"/>
    <mergeCell ref="I406:J406"/>
    <mergeCell ref="L406:M406"/>
    <mergeCell ref="N406:P406"/>
    <mergeCell ref="A407:B407"/>
    <mergeCell ref="C407:P407"/>
    <mergeCell ref="A414:C414"/>
    <mergeCell ref="O414:P414"/>
    <mergeCell ref="A415:C415"/>
    <mergeCell ref="O415:P415"/>
    <mergeCell ref="O417:P417"/>
    <mergeCell ref="A418:A419"/>
    <mergeCell ref="B418:B419"/>
    <mergeCell ref="O418:P418"/>
    <mergeCell ref="O419:P419"/>
    <mergeCell ref="A424:A425"/>
    <mergeCell ref="B424:B425"/>
    <mergeCell ref="O424:P424"/>
    <mergeCell ref="O425:P425"/>
    <mergeCell ref="A426:A427"/>
    <mergeCell ref="B426:B427"/>
    <mergeCell ref="O426:P426"/>
    <mergeCell ref="O427:P427"/>
    <mergeCell ref="B420:B421"/>
    <mergeCell ref="O420:P420"/>
    <mergeCell ref="O421:P421"/>
    <mergeCell ref="A422:A423"/>
    <mergeCell ref="B422:B423"/>
    <mergeCell ref="O422:P422"/>
    <mergeCell ref="O423:P423"/>
    <mergeCell ref="A432:A433"/>
    <mergeCell ref="B432:B433"/>
    <mergeCell ref="O432:P432"/>
    <mergeCell ref="O433:P433"/>
    <mergeCell ref="A434:A435"/>
    <mergeCell ref="B434:B435"/>
    <mergeCell ref="O434:P434"/>
    <mergeCell ref="O435:P435"/>
    <mergeCell ref="A428:A429"/>
    <mergeCell ref="B428:B429"/>
    <mergeCell ref="O428:P428"/>
    <mergeCell ref="O429:P429"/>
    <mergeCell ref="A430:A431"/>
    <mergeCell ref="B430:B431"/>
    <mergeCell ref="O430:P430"/>
    <mergeCell ref="O431:P431"/>
    <mergeCell ref="A440:A441"/>
    <mergeCell ref="B440:B441"/>
    <mergeCell ref="O440:P440"/>
    <mergeCell ref="O441:P441"/>
    <mergeCell ref="A443:P443"/>
    <mergeCell ref="B444:P444"/>
    <mergeCell ref="A436:A437"/>
    <mergeCell ref="B436:B437"/>
    <mergeCell ref="O436:P436"/>
    <mergeCell ref="O437:P437"/>
    <mergeCell ref="A438:A439"/>
    <mergeCell ref="B438:B439"/>
    <mergeCell ref="O438:P438"/>
    <mergeCell ref="O439:P439"/>
    <mergeCell ref="B451:P451"/>
    <mergeCell ref="B452:P452"/>
    <mergeCell ref="B453:P453"/>
    <mergeCell ref="B445:P445"/>
    <mergeCell ref="B446:P446"/>
    <mergeCell ref="B447:P447"/>
    <mergeCell ref="B448:P448"/>
    <mergeCell ref="B449:P449"/>
    <mergeCell ref="B450:P450"/>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7"/>
  <sheetViews>
    <sheetView zoomScale="60" zoomScaleNormal="60" workbookViewId="0">
      <selection activeCell="A34" sqref="A34"/>
    </sheetView>
  </sheetViews>
  <sheetFormatPr baseColWidth="10" defaultColWidth="11.42578125" defaultRowHeight="15" x14ac:dyDescent="0.25"/>
  <cols>
    <col min="1" max="1" width="48.7109375" customWidth="1"/>
    <col min="2" max="2" width="11.42578125" customWidth="1"/>
    <col min="3" max="3" width="23.710937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1624</v>
      </c>
      <c r="C8" s="924"/>
      <c r="D8" s="924"/>
      <c r="E8" s="924"/>
      <c r="F8" s="924"/>
      <c r="G8" s="924"/>
      <c r="H8" s="924"/>
      <c r="I8" s="924"/>
      <c r="J8" s="924"/>
      <c r="K8" s="924"/>
      <c r="L8" s="924"/>
      <c r="M8" s="924"/>
      <c r="N8" s="924"/>
      <c r="O8" s="924"/>
      <c r="P8" s="925"/>
    </row>
    <row r="9" spans="1:16" ht="15.75" customHeight="1" x14ac:dyDescent="0.25">
      <c r="A9" s="4" t="s">
        <v>7</v>
      </c>
      <c r="B9" s="923" t="s">
        <v>1625</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30" customHeight="1" x14ac:dyDescent="0.25">
      <c r="A11" s="9" t="s">
        <v>9</v>
      </c>
      <c r="B11" s="791" t="s">
        <v>1626</v>
      </c>
      <c r="C11" s="792"/>
      <c r="D11" s="792"/>
      <c r="E11" s="792"/>
      <c r="F11" s="792"/>
      <c r="G11" s="792"/>
      <c r="H11" s="792"/>
      <c r="I11" s="792"/>
      <c r="J11" s="792"/>
      <c r="K11" s="793"/>
      <c r="L11" s="794" t="s">
        <v>11</v>
      </c>
      <c r="M11" s="794"/>
      <c r="N11" s="794"/>
      <c r="O11" s="794"/>
      <c r="P11" s="10"/>
    </row>
    <row r="13" spans="1:16" ht="32.25" customHeight="1" x14ac:dyDescent="0.25">
      <c r="A13" s="11" t="s">
        <v>12</v>
      </c>
      <c r="B13" s="758" t="s">
        <v>1627</v>
      </c>
      <c r="C13" s="773"/>
      <c r="D13" s="773"/>
      <c r="E13" s="773"/>
      <c r="F13" s="773"/>
      <c r="G13" s="773"/>
      <c r="H13" s="773"/>
      <c r="I13" s="773"/>
      <c r="J13" s="773"/>
      <c r="K13" s="773"/>
      <c r="L13" s="774" t="s">
        <v>14</v>
      </c>
      <c r="M13" s="774"/>
      <c r="N13" s="774"/>
      <c r="O13" s="774"/>
      <c r="P13" s="12">
        <v>0.5</v>
      </c>
    </row>
    <row r="14" spans="1:16" ht="32.25"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419"/>
      <c r="C17" s="419"/>
      <c r="D17" s="17"/>
      <c r="E17" s="17"/>
      <c r="F17" s="17"/>
      <c r="G17" s="17"/>
      <c r="H17" s="17"/>
      <c r="I17" s="17"/>
      <c r="J17" s="17"/>
      <c r="K17" s="17"/>
      <c r="L17" s="18"/>
      <c r="M17" s="18"/>
      <c r="N17" s="18"/>
      <c r="O17" s="18"/>
      <c r="P17" s="19"/>
    </row>
    <row r="18" spans="1:16" ht="25.5" customHeight="1" x14ac:dyDescent="0.25">
      <c r="A18" s="11" t="s">
        <v>20</v>
      </c>
      <c r="B18" s="758"/>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745" t="s">
        <v>1628</v>
      </c>
      <c r="G24" s="745"/>
      <c r="H24" s="745"/>
      <c r="I24" s="745"/>
      <c r="J24" s="410">
        <v>50</v>
      </c>
      <c r="K24" s="770"/>
      <c r="L24" s="764"/>
      <c r="M24" s="745"/>
      <c r="N24" s="745"/>
      <c r="O24" s="745"/>
      <c r="P24" s="22"/>
    </row>
    <row r="25" spans="1:16" ht="15" customHeight="1" x14ac:dyDescent="0.25">
      <c r="A25" s="762"/>
      <c r="B25" s="763"/>
      <c r="C25" s="763"/>
      <c r="D25" s="763"/>
      <c r="E25" s="764"/>
      <c r="F25" s="745" t="s">
        <v>1629</v>
      </c>
      <c r="G25" s="745"/>
      <c r="H25" s="745"/>
      <c r="I25" s="745"/>
      <c r="J25" s="410">
        <v>60</v>
      </c>
      <c r="K25" s="770"/>
      <c r="L25" s="764"/>
      <c r="M25" s="745"/>
      <c r="N25" s="745"/>
      <c r="O25" s="745"/>
      <c r="P25" s="22"/>
    </row>
    <row r="26" spans="1:16" ht="15" customHeight="1" x14ac:dyDescent="0.25">
      <c r="A26" s="762"/>
      <c r="B26" s="763"/>
      <c r="C26" s="763"/>
      <c r="D26" s="763"/>
      <c r="E26" s="764"/>
      <c r="F26" s="745"/>
      <c r="G26" s="745"/>
      <c r="H26" s="745"/>
      <c r="I26" s="745"/>
      <c r="J26" s="410"/>
      <c r="K26" s="770"/>
      <c r="L26" s="764"/>
      <c r="M26" s="745"/>
      <c r="N26" s="754"/>
      <c r="O26" s="754"/>
      <c r="P26" s="22"/>
    </row>
    <row r="27" spans="1:16" ht="15" customHeight="1" x14ac:dyDescent="0.25">
      <c r="A27" s="762"/>
      <c r="B27" s="763"/>
      <c r="C27" s="763"/>
      <c r="D27" s="763"/>
      <c r="E27" s="764"/>
      <c r="F27" s="745"/>
      <c r="G27" s="745"/>
      <c r="H27" s="745"/>
      <c r="I27" s="745"/>
      <c r="J27" s="410"/>
      <c r="K27" s="770"/>
      <c r="L27" s="764"/>
      <c r="M27" s="745"/>
      <c r="N27" s="745"/>
      <c r="O27" s="745"/>
      <c r="P27" s="22"/>
    </row>
    <row r="28" spans="1:16" ht="15" customHeight="1" x14ac:dyDescent="0.25">
      <c r="A28" s="762"/>
      <c r="B28" s="763"/>
      <c r="C28" s="763"/>
      <c r="D28" s="763"/>
      <c r="E28" s="764"/>
      <c r="F28" s="745"/>
      <c r="G28" s="745"/>
      <c r="H28" s="745"/>
      <c r="I28" s="745"/>
      <c r="J28" s="410"/>
      <c r="K28" s="770"/>
      <c r="L28" s="764"/>
      <c r="M28" s="745"/>
      <c r="N28" s="745"/>
      <c r="O28" s="745"/>
      <c r="P28" s="22"/>
    </row>
    <row r="29" spans="1:16" ht="15" customHeight="1" x14ac:dyDescent="0.25">
      <c r="A29" s="762"/>
      <c r="B29" s="763"/>
      <c r="C29" s="763"/>
      <c r="D29" s="763"/>
      <c r="E29" s="764"/>
      <c r="F29" s="745"/>
      <c r="G29" s="745"/>
      <c r="H29" s="745"/>
      <c r="I29" s="745"/>
      <c r="J29" s="410"/>
      <c r="K29" s="770"/>
      <c r="L29" s="764"/>
      <c r="M29" s="745"/>
      <c r="N29" s="745"/>
      <c r="O29" s="745"/>
      <c r="P29" s="22"/>
    </row>
    <row r="30" spans="1:16" ht="15" customHeight="1" x14ac:dyDescent="0.25">
      <c r="A30" s="762"/>
      <c r="B30" s="763"/>
      <c r="C30" s="763"/>
      <c r="D30" s="763"/>
      <c r="E30" s="764"/>
      <c r="F30" s="745"/>
      <c r="G30" s="745"/>
      <c r="H30" s="745"/>
      <c r="I30" s="745"/>
      <c r="J30" s="410"/>
      <c r="K30" s="770"/>
      <c r="L30" s="764"/>
      <c r="M30" s="745"/>
      <c r="N30" s="745"/>
      <c r="O30" s="745"/>
      <c r="P30" s="22"/>
    </row>
    <row r="31" spans="1:16" ht="15" customHeight="1" x14ac:dyDescent="0.25">
      <c r="A31" s="765"/>
      <c r="B31" s="766"/>
      <c r="C31" s="766"/>
      <c r="D31" s="766"/>
      <c r="E31" s="767"/>
      <c r="F31" s="745"/>
      <c r="G31" s="745"/>
      <c r="H31" s="745"/>
      <c r="I31" s="745"/>
      <c r="J31" s="410"/>
      <c r="K31" s="771"/>
      <c r="L31" s="767"/>
      <c r="M31" s="745"/>
      <c r="N31" s="745"/>
      <c r="O31" s="745"/>
      <c r="P31" s="22"/>
    </row>
    <row r="32" spans="1:16" ht="15.75" x14ac:dyDescent="0.25">
      <c r="A32" s="23"/>
      <c r="B32" s="24"/>
      <c r="C32" s="18"/>
      <c r="D32" s="18"/>
      <c r="E32" s="18"/>
      <c r="F32" s="18"/>
      <c r="G32" s="18"/>
      <c r="H32" s="18"/>
      <c r="I32" s="18"/>
      <c r="J32" s="18"/>
      <c r="K32" s="18"/>
      <c r="L32" s="18"/>
      <c r="M32" s="18"/>
      <c r="N32" s="18"/>
      <c r="O32" s="18"/>
    </row>
    <row r="33" spans="1:16" s="26" customFormat="1" ht="31.5" customHeight="1" x14ac:dyDescent="0.25">
      <c r="A33" s="25" t="s">
        <v>32</v>
      </c>
      <c r="B33" s="401" t="s">
        <v>33</v>
      </c>
      <c r="C33" s="401" t="s">
        <v>34</v>
      </c>
      <c r="D33" s="401" t="s">
        <v>35</v>
      </c>
      <c r="E33" s="401" t="s">
        <v>36</v>
      </c>
      <c r="F33" s="401" t="s">
        <v>37</v>
      </c>
      <c r="G33" s="746" t="s">
        <v>38</v>
      </c>
      <c r="H33" s="746"/>
      <c r="I33" s="733" t="s">
        <v>39</v>
      </c>
      <c r="J33" s="741"/>
      <c r="K33" s="401" t="s">
        <v>40</v>
      </c>
      <c r="L33" s="746" t="s">
        <v>41</v>
      </c>
      <c r="M33" s="746"/>
      <c r="N33" s="747" t="s">
        <v>42</v>
      </c>
      <c r="O33" s="748"/>
      <c r="P33" s="749"/>
    </row>
    <row r="34" spans="1:16" ht="78.75" customHeight="1" x14ac:dyDescent="0.25">
      <c r="A34" s="143" t="s">
        <v>606</v>
      </c>
      <c r="B34" s="144">
        <v>1</v>
      </c>
      <c r="C34" s="408" t="s">
        <v>1630</v>
      </c>
      <c r="D34" s="406" t="s">
        <v>177</v>
      </c>
      <c r="E34" s="406"/>
      <c r="F34" s="406" t="s">
        <v>178</v>
      </c>
      <c r="G34" s="891" t="s">
        <v>1631</v>
      </c>
      <c r="H34" s="891"/>
      <c r="I34" s="876" t="s">
        <v>49</v>
      </c>
      <c r="J34" s="877"/>
      <c r="K34" s="29">
        <v>1</v>
      </c>
      <c r="L34" s="878" t="s">
        <v>181</v>
      </c>
      <c r="M34" s="878"/>
      <c r="N34" s="879" t="s">
        <v>1632</v>
      </c>
      <c r="O34" s="879"/>
      <c r="P34" s="880"/>
    </row>
    <row r="35" spans="1:16" ht="40.5" customHeight="1" x14ac:dyDescent="0.25">
      <c r="A35" s="740" t="s">
        <v>51</v>
      </c>
      <c r="B35" s="741"/>
      <c r="C35" s="742" t="s">
        <v>1633</v>
      </c>
      <c r="D35" s="743"/>
      <c r="E35" s="743"/>
      <c r="F35" s="743"/>
      <c r="G35" s="743"/>
      <c r="H35" s="743"/>
      <c r="I35" s="743"/>
      <c r="J35" s="743"/>
      <c r="K35" s="743"/>
      <c r="L35" s="743"/>
      <c r="M35" s="743"/>
      <c r="N35" s="743"/>
      <c r="O35" s="743"/>
      <c r="P35" s="744"/>
    </row>
    <row r="36" spans="1:16" ht="15.75" x14ac:dyDescent="0.25">
      <c r="A36" s="718" t="s">
        <v>53</v>
      </c>
      <c r="B36" s="719"/>
      <c r="C36" s="719"/>
      <c r="D36" s="719"/>
      <c r="E36" s="719"/>
      <c r="F36" s="719"/>
      <c r="G36" s="720"/>
      <c r="H36" s="721" t="s">
        <v>54</v>
      </c>
      <c r="I36" s="719"/>
      <c r="J36" s="719"/>
      <c r="K36" s="719"/>
      <c r="L36" s="719"/>
      <c r="M36" s="719"/>
      <c r="N36" s="719"/>
      <c r="O36" s="719"/>
      <c r="P36" s="722"/>
    </row>
    <row r="37" spans="1:16" ht="15" customHeight="1" x14ac:dyDescent="0.25">
      <c r="A37" s="723" t="s">
        <v>1634</v>
      </c>
      <c r="B37" s="724"/>
      <c r="C37" s="724"/>
      <c r="D37" s="724"/>
      <c r="E37" s="724"/>
      <c r="F37" s="724"/>
      <c r="G37" s="724"/>
      <c r="H37" s="727" t="s">
        <v>1632</v>
      </c>
      <c r="I37" s="728"/>
      <c r="J37" s="728"/>
      <c r="K37" s="728"/>
      <c r="L37" s="728"/>
      <c r="M37" s="728"/>
      <c r="N37" s="728"/>
      <c r="O37" s="728"/>
      <c r="P37" s="729"/>
    </row>
    <row r="38" spans="1:16" ht="15" customHeight="1" x14ac:dyDescent="0.25">
      <c r="A38" s="725"/>
      <c r="B38" s="726"/>
      <c r="C38" s="726"/>
      <c r="D38" s="726"/>
      <c r="E38" s="726"/>
      <c r="F38" s="726"/>
      <c r="G38" s="726"/>
      <c r="H38" s="730"/>
      <c r="I38" s="731"/>
      <c r="J38" s="731"/>
      <c r="K38" s="731"/>
      <c r="L38" s="731"/>
      <c r="M38" s="731"/>
      <c r="N38" s="731"/>
      <c r="O38" s="731"/>
      <c r="P38" s="732"/>
    </row>
    <row r="39" spans="1:16" ht="21.75" customHeight="1" x14ac:dyDescent="0.25">
      <c r="A39" s="23"/>
      <c r="B39" s="24"/>
      <c r="C39" s="24"/>
      <c r="D39" s="24"/>
      <c r="E39" s="24"/>
      <c r="F39" s="24"/>
      <c r="G39" s="24"/>
      <c r="H39" s="24"/>
      <c r="I39" s="24"/>
      <c r="J39" s="24"/>
      <c r="K39" s="24"/>
      <c r="L39" s="24"/>
      <c r="M39" s="24"/>
      <c r="N39" s="24"/>
      <c r="O39" s="24"/>
      <c r="P39" s="31"/>
    </row>
    <row r="40" spans="1:16" ht="15.75" customHeight="1" x14ac:dyDescent="0.25">
      <c r="A40" s="32"/>
      <c r="B40" s="24"/>
      <c r="C40" s="19"/>
      <c r="D40" s="733" t="s">
        <v>57</v>
      </c>
      <c r="E40" s="734"/>
      <c r="F40" s="734"/>
      <c r="G40" s="734"/>
      <c r="H40" s="734"/>
      <c r="I40" s="734"/>
      <c r="J40" s="734"/>
      <c r="K40" s="734"/>
      <c r="L40" s="734"/>
      <c r="M40" s="734"/>
      <c r="N40" s="734"/>
      <c r="O40" s="734"/>
      <c r="P40" s="735"/>
    </row>
    <row r="41" spans="1:16" ht="15.75" x14ac:dyDescent="0.25">
      <c r="A41" s="23"/>
      <c r="B41" s="24"/>
      <c r="C41" s="24"/>
      <c r="D41" s="401" t="s">
        <v>58</v>
      </c>
      <c r="E41" s="401" t="s">
        <v>59</v>
      </c>
      <c r="F41" s="401" t="s">
        <v>60</v>
      </c>
      <c r="G41" s="401" t="s">
        <v>61</v>
      </c>
      <c r="H41" s="401" t="s">
        <v>62</v>
      </c>
      <c r="I41" s="401" t="s">
        <v>63</v>
      </c>
      <c r="J41" s="401" t="s">
        <v>64</v>
      </c>
      <c r="K41" s="401" t="s">
        <v>65</v>
      </c>
      <c r="L41" s="401" t="s">
        <v>66</v>
      </c>
      <c r="M41" s="401" t="s">
        <v>67</v>
      </c>
      <c r="N41" s="401" t="s">
        <v>68</v>
      </c>
      <c r="O41" s="733" t="s">
        <v>69</v>
      </c>
      <c r="P41" s="735"/>
    </row>
    <row r="42" spans="1:16" ht="15.75" x14ac:dyDescent="0.25">
      <c r="A42" s="709" t="s">
        <v>70</v>
      </c>
      <c r="B42" s="710"/>
      <c r="C42" s="711"/>
      <c r="D42" s="33"/>
      <c r="E42" s="33"/>
      <c r="F42" s="33"/>
      <c r="G42" s="33"/>
      <c r="H42" s="33"/>
      <c r="I42" s="33"/>
      <c r="J42" s="33"/>
      <c r="K42" s="33"/>
      <c r="L42" s="33"/>
      <c r="M42" s="33"/>
      <c r="N42" s="33"/>
      <c r="O42" s="712"/>
      <c r="P42" s="713"/>
    </row>
    <row r="43" spans="1:16" ht="15.75" x14ac:dyDescent="0.25">
      <c r="A43" s="709" t="s">
        <v>71</v>
      </c>
      <c r="B43" s="710"/>
      <c r="C43" s="711"/>
      <c r="D43" s="34"/>
      <c r="E43" s="34"/>
      <c r="F43" s="34"/>
      <c r="G43" s="34"/>
      <c r="H43" s="34"/>
      <c r="I43" s="34"/>
      <c r="J43" s="34"/>
      <c r="K43" s="34"/>
      <c r="L43" s="34"/>
      <c r="M43" s="34"/>
      <c r="N43" s="34"/>
      <c r="O43" s="714"/>
      <c r="P43" s="715"/>
    </row>
    <row r="44" spans="1:16" ht="15.75" x14ac:dyDescent="0.25">
      <c r="A44" s="23"/>
      <c r="B44" s="24"/>
      <c r="C44" s="24"/>
      <c r="D44" s="24"/>
      <c r="E44" s="24"/>
      <c r="F44" s="24"/>
      <c r="G44" s="24"/>
      <c r="H44" s="24"/>
      <c r="I44" s="24"/>
      <c r="J44" s="24"/>
      <c r="K44" s="24"/>
      <c r="L44" s="24"/>
      <c r="M44" s="24"/>
      <c r="N44" s="24"/>
      <c r="O44" s="24"/>
      <c r="P44" s="31"/>
    </row>
    <row r="45" spans="1:16" ht="15.75" x14ac:dyDescent="0.25">
      <c r="A45" s="35" t="s">
        <v>72</v>
      </c>
      <c r="B45" s="35" t="s">
        <v>33</v>
      </c>
      <c r="C45" s="36"/>
      <c r="D45" s="37" t="s">
        <v>58</v>
      </c>
      <c r="E45" s="37" t="s">
        <v>59</v>
      </c>
      <c r="F45" s="37" t="s">
        <v>60</v>
      </c>
      <c r="G45" s="37" t="s">
        <v>61</v>
      </c>
      <c r="H45" s="37" t="s">
        <v>62</v>
      </c>
      <c r="I45" s="37" t="s">
        <v>63</v>
      </c>
      <c r="J45" s="37" t="s">
        <v>64</v>
      </c>
      <c r="K45" s="37" t="s">
        <v>65</v>
      </c>
      <c r="L45" s="37" t="s">
        <v>66</v>
      </c>
      <c r="M45" s="37" t="s">
        <v>67</v>
      </c>
      <c r="N45" s="37" t="s">
        <v>68</v>
      </c>
      <c r="O45" s="716" t="s">
        <v>69</v>
      </c>
      <c r="P45" s="717"/>
    </row>
    <row r="46" spans="1:16" ht="14.1" customHeight="1" x14ac:dyDescent="0.25">
      <c r="A46" s="868"/>
      <c r="B46" s="812"/>
      <c r="C46" s="38" t="s">
        <v>70</v>
      </c>
      <c r="D46" s="38"/>
      <c r="E46" s="38"/>
      <c r="F46" s="38"/>
      <c r="G46" s="38"/>
      <c r="H46" s="38"/>
      <c r="I46" s="38"/>
      <c r="J46" s="38"/>
      <c r="K46" s="38"/>
      <c r="L46" s="38"/>
      <c r="M46" s="38"/>
      <c r="N46" s="38"/>
      <c r="O46" s="808"/>
      <c r="P46" s="809"/>
    </row>
    <row r="47" spans="1:16" ht="14.1" customHeight="1" x14ac:dyDescent="0.25">
      <c r="A47" s="869"/>
      <c r="B47" s="812"/>
      <c r="C47" s="40" t="s">
        <v>71</v>
      </c>
      <c r="D47" s="40"/>
      <c r="E47" s="40"/>
      <c r="F47" s="41"/>
      <c r="G47" s="41"/>
      <c r="H47" s="41"/>
      <c r="I47" s="41"/>
      <c r="J47" s="41"/>
      <c r="K47" s="41"/>
      <c r="L47" s="41"/>
      <c r="M47" s="41"/>
      <c r="N47" s="40"/>
      <c r="O47" s="814"/>
      <c r="P47" s="815"/>
    </row>
    <row r="48" spans="1:16" ht="14.1" customHeight="1" x14ac:dyDescent="0.25">
      <c r="A48" s="868"/>
      <c r="B48" s="812"/>
      <c r="C48" s="38" t="s">
        <v>70</v>
      </c>
      <c r="D48" s="38"/>
      <c r="E48" s="38"/>
      <c r="F48" s="38"/>
      <c r="G48" s="38"/>
      <c r="H48" s="38"/>
      <c r="I48" s="38"/>
      <c r="J48" s="38"/>
      <c r="K48" s="38"/>
      <c r="L48" s="38"/>
      <c r="M48" s="38"/>
      <c r="N48" s="38"/>
      <c r="O48" s="808"/>
      <c r="P48" s="809"/>
    </row>
    <row r="49" spans="1:16" ht="14.1" customHeight="1" x14ac:dyDescent="0.25">
      <c r="A49" s="869"/>
      <c r="B49" s="812"/>
      <c r="C49" s="40" t="s">
        <v>71</v>
      </c>
      <c r="D49" s="40"/>
      <c r="E49" s="40"/>
      <c r="F49" s="41"/>
      <c r="G49" s="41"/>
      <c r="H49" s="41"/>
      <c r="I49" s="41"/>
      <c r="J49" s="41"/>
      <c r="K49" s="41"/>
      <c r="L49" s="41"/>
      <c r="M49" s="41"/>
      <c r="N49" s="40"/>
      <c r="O49" s="814"/>
      <c r="P49" s="815"/>
    </row>
    <row r="50" spans="1:16" ht="14.1" customHeight="1" x14ac:dyDescent="0.25">
      <c r="A50" s="868"/>
      <c r="B50" s="812"/>
      <c r="C50" s="38" t="s">
        <v>70</v>
      </c>
      <c r="D50" s="38"/>
      <c r="E50" s="38"/>
      <c r="F50" s="38"/>
      <c r="G50" s="38"/>
      <c r="H50" s="38"/>
      <c r="I50" s="38"/>
      <c r="J50" s="38"/>
      <c r="K50" s="38"/>
      <c r="L50" s="38"/>
      <c r="M50" s="38"/>
      <c r="N50" s="38"/>
      <c r="O50" s="808"/>
      <c r="P50" s="809"/>
    </row>
    <row r="51" spans="1:16" ht="14.1" customHeight="1" x14ac:dyDescent="0.25">
      <c r="A51" s="869"/>
      <c r="B51" s="812"/>
      <c r="C51" s="40" t="s">
        <v>71</v>
      </c>
      <c r="D51" s="40"/>
      <c r="E51" s="40"/>
      <c r="F51" s="41"/>
      <c r="G51" s="41"/>
      <c r="H51" s="41"/>
      <c r="I51" s="41"/>
      <c r="J51" s="41"/>
      <c r="K51" s="41"/>
      <c r="L51" s="41"/>
      <c r="M51" s="41"/>
      <c r="N51" s="40"/>
      <c r="O51" s="814"/>
      <c r="P51" s="815"/>
    </row>
    <row r="52" spans="1:16" ht="14.1" customHeight="1" x14ac:dyDescent="0.25">
      <c r="A52" s="868"/>
      <c r="B52" s="812"/>
      <c r="C52" s="38" t="s">
        <v>70</v>
      </c>
      <c r="D52" s="38"/>
      <c r="E52" s="38"/>
      <c r="F52" s="38"/>
      <c r="G52" s="38"/>
      <c r="H52" s="38"/>
      <c r="I52" s="38"/>
      <c r="J52" s="38"/>
      <c r="K52" s="38"/>
      <c r="L52" s="38"/>
      <c r="M52" s="38"/>
      <c r="N52" s="38"/>
      <c r="O52" s="808"/>
      <c r="P52" s="809"/>
    </row>
    <row r="53" spans="1:16" ht="14.1" customHeight="1" x14ac:dyDescent="0.25">
      <c r="A53" s="869"/>
      <c r="B53" s="812"/>
      <c r="C53" s="40" t="s">
        <v>71</v>
      </c>
      <c r="D53" s="40"/>
      <c r="E53" s="40"/>
      <c r="F53" s="41"/>
      <c r="G53" s="41"/>
      <c r="H53" s="41"/>
      <c r="I53" s="41"/>
      <c r="J53" s="41"/>
      <c r="K53" s="41"/>
      <c r="L53" s="41"/>
      <c r="M53" s="41"/>
      <c r="N53" s="40"/>
      <c r="O53" s="814"/>
      <c r="P53" s="815"/>
    </row>
    <row r="54" spans="1:16" ht="14.1" customHeight="1" x14ac:dyDescent="0.25">
      <c r="A54" s="868"/>
      <c r="B54" s="812"/>
      <c r="C54" s="38" t="s">
        <v>70</v>
      </c>
      <c r="D54" s="38"/>
      <c r="E54" s="38"/>
      <c r="F54" s="38"/>
      <c r="G54" s="38"/>
      <c r="H54" s="38"/>
      <c r="I54" s="38"/>
      <c r="J54" s="38"/>
      <c r="K54" s="38"/>
      <c r="L54" s="38"/>
      <c r="M54" s="38"/>
      <c r="N54" s="38"/>
      <c r="O54" s="808"/>
      <c r="P54" s="809"/>
    </row>
    <row r="55" spans="1:16" ht="14.1" customHeight="1" x14ac:dyDescent="0.25">
      <c r="A55" s="869"/>
      <c r="B55" s="812"/>
      <c r="C55" s="40" t="s">
        <v>71</v>
      </c>
      <c r="D55" s="40"/>
      <c r="E55" s="40"/>
      <c r="F55" s="41"/>
      <c r="G55" s="41"/>
      <c r="H55" s="41"/>
      <c r="I55" s="41"/>
      <c r="J55" s="41"/>
      <c r="K55" s="41"/>
      <c r="L55" s="41"/>
      <c r="M55" s="41"/>
      <c r="N55" s="40"/>
      <c r="O55" s="814"/>
      <c r="P55" s="815"/>
    </row>
    <row r="56" spans="1:16" ht="14.1" customHeight="1" x14ac:dyDescent="0.25">
      <c r="A56" s="868"/>
      <c r="B56" s="812"/>
      <c r="C56" s="38" t="s">
        <v>70</v>
      </c>
      <c r="D56" s="38"/>
      <c r="E56" s="38"/>
      <c r="F56" s="38"/>
      <c r="G56" s="38"/>
      <c r="H56" s="38"/>
      <c r="I56" s="38"/>
      <c r="J56" s="38"/>
      <c r="K56" s="38"/>
      <c r="L56" s="38"/>
      <c r="M56" s="38"/>
      <c r="N56" s="38"/>
      <c r="O56" s="808"/>
      <c r="P56" s="809"/>
    </row>
    <row r="57" spans="1:16" ht="14.1" customHeight="1" x14ac:dyDescent="0.25">
      <c r="A57" s="869"/>
      <c r="B57" s="812"/>
      <c r="C57" s="40" t="s">
        <v>71</v>
      </c>
      <c r="D57" s="40"/>
      <c r="E57" s="40"/>
      <c r="F57" s="41"/>
      <c r="G57" s="41"/>
      <c r="H57" s="41"/>
      <c r="I57" s="41"/>
      <c r="J57" s="41"/>
      <c r="K57" s="41"/>
      <c r="L57" s="41"/>
      <c r="M57" s="41"/>
      <c r="N57" s="40"/>
      <c r="O57" s="814"/>
      <c r="P57" s="815"/>
    </row>
    <row r="58" spans="1:16" ht="14.1" customHeight="1" x14ac:dyDescent="0.25">
      <c r="A58" s="868"/>
      <c r="B58" s="701"/>
      <c r="C58" s="38" t="s">
        <v>70</v>
      </c>
      <c r="D58" s="38"/>
      <c r="E58" s="38"/>
      <c r="F58" s="38"/>
      <c r="G58" s="38"/>
      <c r="H58" s="38"/>
      <c r="I58" s="38"/>
      <c r="J58" s="38"/>
      <c r="K58" s="38"/>
      <c r="L58" s="38"/>
      <c r="M58" s="38"/>
      <c r="N58" s="38"/>
      <c r="O58" s="808"/>
      <c r="P58" s="809"/>
    </row>
    <row r="59" spans="1:16" ht="14.1" customHeight="1" x14ac:dyDescent="0.25">
      <c r="A59" s="869"/>
      <c r="B59" s="702"/>
      <c r="C59" s="40" t="s">
        <v>71</v>
      </c>
      <c r="D59" s="40"/>
      <c r="E59" s="40"/>
      <c r="F59" s="41"/>
      <c r="G59" s="41"/>
      <c r="H59" s="41"/>
      <c r="I59" s="41"/>
      <c r="J59" s="41"/>
      <c r="K59" s="41"/>
      <c r="L59" s="41"/>
      <c r="M59" s="41"/>
      <c r="N59" s="40"/>
      <c r="O59" s="814"/>
      <c r="P59" s="815"/>
    </row>
    <row r="60" spans="1:16" ht="14.1" customHeight="1" x14ac:dyDescent="0.25">
      <c r="A60" s="868"/>
      <c r="B60" s="812"/>
      <c r="C60" s="38" t="s">
        <v>70</v>
      </c>
      <c r="D60" s="38"/>
      <c r="E60" s="38"/>
      <c r="F60" s="38"/>
      <c r="G60" s="38"/>
      <c r="H60" s="38"/>
      <c r="I60" s="38"/>
      <c r="J60" s="38"/>
      <c r="K60" s="38"/>
      <c r="L60" s="38"/>
      <c r="M60" s="38"/>
      <c r="N60" s="38"/>
      <c r="O60" s="808"/>
      <c r="P60" s="809"/>
    </row>
    <row r="61" spans="1:16" ht="14.1" customHeight="1" x14ac:dyDescent="0.25">
      <c r="A61" s="869"/>
      <c r="B61" s="812"/>
      <c r="C61" s="40" t="s">
        <v>71</v>
      </c>
      <c r="D61" s="40"/>
      <c r="E61" s="40"/>
      <c r="F61" s="41"/>
      <c r="G61" s="41"/>
      <c r="H61" s="41"/>
      <c r="I61" s="41"/>
      <c r="J61" s="41"/>
      <c r="K61" s="41"/>
      <c r="L61" s="41"/>
      <c r="M61" s="41"/>
      <c r="N61" s="40"/>
      <c r="O61" s="814"/>
      <c r="P61" s="815"/>
    </row>
    <row r="62" spans="1:16" ht="14.1" customHeight="1" x14ac:dyDescent="0.25">
      <c r="A62" s="699"/>
      <c r="B62" s="812"/>
      <c r="C62" s="38" t="s">
        <v>70</v>
      </c>
      <c r="D62" s="38"/>
      <c r="E62" s="38"/>
      <c r="F62" s="38"/>
      <c r="G62" s="38"/>
      <c r="H62" s="38"/>
      <c r="I62" s="38"/>
      <c r="J62" s="38"/>
      <c r="K62" s="38"/>
      <c r="L62" s="38"/>
      <c r="M62" s="38"/>
      <c r="N62" s="38"/>
      <c r="O62" s="808"/>
      <c r="P62" s="809"/>
    </row>
    <row r="63" spans="1:16" ht="14.1" customHeight="1" x14ac:dyDescent="0.25">
      <c r="A63" s="700"/>
      <c r="B63" s="812"/>
      <c r="C63" s="40" t="s">
        <v>71</v>
      </c>
      <c r="D63" s="40"/>
      <c r="E63" s="40"/>
      <c r="F63" s="41"/>
      <c r="G63" s="41"/>
      <c r="H63" s="41"/>
      <c r="I63" s="41"/>
      <c r="J63" s="41"/>
      <c r="K63" s="41"/>
      <c r="L63" s="41"/>
      <c r="M63" s="41"/>
      <c r="N63" s="40"/>
      <c r="O63" s="814"/>
      <c r="P63" s="815"/>
    </row>
    <row r="64" spans="1:16" ht="14.1" customHeight="1" x14ac:dyDescent="0.25">
      <c r="A64" s="699"/>
      <c r="B64" s="701"/>
      <c r="C64" s="38" t="s">
        <v>70</v>
      </c>
      <c r="D64" s="38"/>
      <c r="E64" s="38"/>
      <c r="F64" s="38"/>
      <c r="G64" s="38"/>
      <c r="H64" s="38"/>
      <c r="I64" s="38"/>
      <c r="J64" s="38"/>
      <c r="K64" s="38"/>
      <c r="L64" s="38"/>
      <c r="M64" s="38"/>
      <c r="N64" s="38"/>
      <c r="O64" s="808"/>
      <c r="P64" s="809"/>
    </row>
    <row r="65" spans="1:16" ht="14.1" customHeight="1" x14ac:dyDescent="0.25">
      <c r="A65" s="700"/>
      <c r="B65" s="702"/>
      <c r="C65" s="40" t="s">
        <v>71</v>
      </c>
      <c r="D65" s="40"/>
      <c r="E65" s="40"/>
      <c r="F65" s="41"/>
      <c r="G65" s="41"/>
      <c r="H65" s="41"/>
      <c r="I65" s="41"/>
      <c r="J65" s="41"/>
      <c r="K65" s="41"/>
      <c r="L65" s="41"/>
      <c r="M65" s="41"/>
      <c r="N65" s="40"/>
      <c r="O65" s="814"/>
      <c r="P65" s="815"/>
    </row>
    <row r="66" spans="1:16" ht="15.75" thickBot="1" x14ac:dyDescent="0.3">
      <c r="A66" s="44"/>
      <c r="B66" s="21"/>
      <c r="C66" s="21"/>
      <c r="D66" s="21"/>
      <c r="E66" s="21"/>
      <c r="F66" s="21"/>
      <c r="G66" s="21"/>
      <c r="H66" s="21"/>
      <c r="I66" s="21"/>
      <c r="J66" s="21"/>
      <c r="K66" s="21"/>
      <c r="L66" s="21"/>
      <c r="M66" s="21"/>
      <c r="N66" s="21"/>
      <c r="O66" s="21"/>
      <c r="P66" s="45"/>
    </row>
    <row r="67" spans="1:16" ht="21" customHeight="1" x14ac:dyDescent="0.25">
      <c r="A67" s="688" t="s">
        <v>82</v>
      </c>
      <c r="B67" s="689"/>
      <c r="C67" s="689"/>
      <c r="D67" s="689"/>
      <c r="E67" s="689"/>
      <c r="F67" s="689"/>
      <c r="G67" s="689"/>
      <c r="H67" s="689"/>
      <c r="I67" s="689"/>
      <c r="J67" s="689"/>
      <c r="K67" s="689"/>
      <c r="L67" s="689"/>
      <c r="M67" s="689"/>
      <c r="N67" s="689"/>
      <c r="O67" s="689"/>
      <c r="P67" s="690"/>
    </row>
    <row r="68" spans="1:16" ht="24.75" customHeight="1" x14ac:dyDescent="0.25">
      <c r="A68" s="46" t="s">
        <v>83</v>
      </c>
      <c r="B68" s="682"/>
      <c r="C68" s="683"/>
      <c r="D68" s="683"/>
      <c r="E68" s="683"/>
      <c r="F68" s="683"/>
      <c r="G68" s="683"/>
      <c r="H68" s="683"/>
      <c r="I68" s="683"/>
      <c r="J68" s="683"/>
      <c r="K68" s="683"/>
      <c r="L68" s="683"/>
      <c r="M68" s="683"/>
      <c r="N68" s="683"/>
      <c r="O68" s="683"/>
      <c r="P68" s="684"/>
    </row>
    <row r="69" spans="1:16" ht="24.75" customHeight="1" x14ac:dyDescent="0.25">
      <c r="A69" s="46" t="s">
        <v>84</v>
      </c>
      <c r="B69" s="682"/>
      <c r="C69" s="683"/>
      <c r="D69" s="683"/>
      <c r="E69" s="683"/>
      <c r="F69" s="683"/>
      <c r="G69" s="683"/>
      <c r="H69" s="683"/>
      <c r="I69" s="683"/>
      <c r="J69" s="683"/>
      <c r="K69" s="683"/>
      <c r="L69" s="683"/>
      <c r="M69" s="683"/>
      <c r="N69" s="683"/>
      <c r="O69" s="683"/>
      <c r="P69" s="684"/>
    </row>
    <row r="70" spans="1:16" ht="24.75" customHeight="1" x14ac:dyDescent="0.25">
      <c r="A70" s="46" t="s">
        <v>85</v>
      </c>
      <c r="B70" s="682"/>
      <c r="C70" s="683"/>
      <c r="D70" s="683"/>
      <c r="E70" s="683"/>
      <c r="F70" s="683"/>
      <c r="G70" s="683"/>
      <c r="H70" s="683"/>
      <c r="I70" s="683"/>
      <c r="J70" s="683"/>
      <c r="K70" s="683"/>
      <c r="L70" s="683"/>
      <c r="M70" s="683"/>
      <c r="N70" s="683"/>
      <c r="O70" s="683"/>
      <c r="P70" s="684"/>
    </row>
    <row r="71" spans="1:16" ht="24.75" customHeight="1" x14ac:dyDescent="0.25">
      <c r="A71" s="46" t="s">
        <v>86</v>
      </c>
      <c r="B71" s="682"/>
      <c r="C71" s="683"/>
      <c r="D71" s="683"/>
      <c r="E71" s="683"/>
      <c r="F71" s="683"/>
      <c r="G71" s="683"/>
      <c r="H71" s="683"/>
      <c r="I71" s="683"/>
      <c r="J71" s="683"/>
      <c r="K71" s="683"/>
      <c r="L71" s="683"/>
      <c r="M71" s="683"/>
      <c r="N71" s="683"/>
      <c r="O71" s="683"/>
      <c r="P71" s="684"/>
    </row>
    <row r="72" spans="1:16" ht="24.75" customHeight="1" x14ac:dyDescent="0.25">
      <c r="A72" s="46" t="s">
        <v>87</v>
      </c>
      <c r="B72" s="682"/>
      <c r="C72" s="683"/>
      <c r="D72" s="683"/>
      <c r="E72" s="683"/>
      <c r="F72" s="683"/>
      <c r="G72" s="683"/>
      <c r="H72" s="683"/>
      <c r="I72" s="683"/>
      <c r="J72" s="683"/>
      <c r="K72" s="683"/>
      <c r="L72" s="683"/>
      <c r="M72" s="683"/>
      <c r="N72" s="683"/>
      <c r="O72" s="683"/>
      <c r="P72" s="684"/>
    </row>
    <row r="73" spans="1:16" ht="24.75" customHeight="1" x14ac:dyDescent="0.25">
      <c r="A73" s="46" t="s">
        <v>88</v>
      </c>
      <c r="B73" s="682"/>
      <c r="C73" s="683"/>
      <c r="D73" s="683"/>
      <c r="E73" s="683"/>
      <c r="F73" s="683"/>
      <c r="G73" s="683"/>
      <c r="H73" s="683"/>
      <c r="I73" s="683"/>
      <c r="J73" s="683"/>
      <c r="K73" s="683"/>
      <c r="L73" s="683"/>
      <c r="M73" s="683"/>
      <c r="N73" s="683"/>
      <c r="O73" s="683"/>
      <c r="P73" s="684"/>
    </row>
    <row r="74" spans="1:16" ht="24.75" customHeight="1" x14ac:dyDescent="0.25">
      <c r="A74" s="46" t="s">
        <v>89</v>
      </c>
      <c r="B74" s="682"/>
      <c r="C74" s="683"/>
      <c r="D74" s="683"/>
      <c r="E74" s="683"/>
      <c r="F74" s="683"/>
      <c r="G74" s="683"/>
      <c r="H74" s="683"/>
      <c r="I74" s="683"/>
      <c r="J74" s="683"/>
      <c r="K74" s="683"/>
      <c r="L74" s="683"/>
      <c r="M74" s="683"/>
      <c r="N74" s="683"/>
      <c r="O74" s="683"/>
      <c r="P74" s="684"/>
    </row>
    <row r="75" spans="1:16" ht="24.75" customHeight="1" x14ac:dyDescent="0.25">
      <c r="A75" s="46" t="s">
        <v>90</v>
      </c>
      <c r="B75" s="682"/>
      <c r="C75" s="683"/>
      <c r="D75" s="683"/>
      <c r="E75" s="683"/>
      <c r="F75" s="683"/>
      <c r="G75" s="683"/>
      <c r="H75" s="683"/>
      <c r="I75" s="683"/>
      <c r="J75" s="683"/>
      <c r="K75" s="683"/>
      <c r="L75" s="683"/>
      <c r="M75" s="683"/>
      <c r="N75" s="683"/>
      <c r="O75" s="683"/>
      <c r="P75" s="684"/>
    </row>
    <row r="76" spans="1:16" ht="24.75" customHeight="1" x14ac:dyDescent="0.25">
      <c r="A76" s="46" t="s">
        <v>91</v>
      </c>
      <c r="B76" s="682"/>
      <c r="C76" s="683"/>
      <c r="D76" s="683"/>
      <c r="E76" s="683"/>
      <c r="F76" s="683"/>
      <c r="G76" s="683"/>
      <c r="H76" s="683"/>
      <c r="I76" s="683"/>
      <c r="J76" s="683"/>
      <c r="K76" s="683"/>
      <c r="L76" s="683"/>
      <c r="M76" s="683"/>
      <c r="N76" s="683"/>
      <c r="O76" s="683"/>
      <c r="P76" s="684"/>
    </row>
    <row r="77" spans="1:16" ht="24.75" customHeight="1" thickBot="1" x14ac:dyDescent="0.3">
      <c r="A77" s="47" t="s">
        <v>92</v>
      </c>
      <c r="B77" s="685"/>
      <c r="C77" s="686"/>
      <c r="D77" s="686"/>
      <c r="E77" s="686"/>
      <c r="F77" s="686"/>
      <c r="G77" s="686"/>
      <c r="H77" s="686"/>
      <c r="I77" s="686"/>
      <c r="J77" s="686"/>
      <c r="K77" s="686"/>
      <c r="L77" s="686"/>
      <c r="M77" s="686"/>
      <c r="N77" s="686"/>
      <c r="O77" s="686"/>
      <c r="P77" s="687"/>
    </row>
  </sheetData>
  <mergeCells count="111">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G33:H33"/>
    <mergeCell ref="I33:J33"/>
    <mergeCell ref="L33:M33"/>
    <mergeCell ref="N33:P33"/>
    <mergeCell ref="F27:I27"/>
    <mergeCell ref="M27:O27"/>
    <mergeCell ref="F28:I28"/>
    <mergeCell ref="M28:O28"/>
    <mergeCell ref="F29:I29"/>
    <mergeCell ref="M29:O29"/>
    <mergeCell ref="A36:G36"/>
    <mergeCell ref="H36:P36"/>
    <mergeCell ref="A37:G38"/>
    <mergeCell ref="H37:P38"/>
    <mergeCell ref="D40:P40"/>
    <mergeCell ref="O41:P41"/>
    <mergeCell ref="G34:H34"/>
    <mergeCell ref="I34:J34"/>
    <mergeCell ref="L34:M34"/>
    <mergeCell ref="N34:P34"/>
    <mergeCell ref="A35:B35"/>
    <mergeCell ref="C35:P35"/>
    <mergeCell ref="A48:A49"/>
    <mergeCell ref="B48:B49"/>
    <mergeCell ref="O48:P48"/>
    <mergeCell ref="O49:P49"/>
    <mergeCell ref="A50:A51"/>
    <mergeCell ref="B50:B51"/>
    <mergeCell ref="O50:P50"/>
    <mergeCell ref="O51:P51"/>
    <mergeCell ref="A42:C42"/>
    <mergeCell ref="O42:P42"/>
    <mergeCell ref="A43:C43"/>
    <mergeCell ref="O43:P43"/>
    <mergeCell ref="O45:P45"/>
    <mergeCell ref="A46:A47"/>
    <mergeCell ref="B46:B47"/>
    <mergeCell ref="O46:P46"/>
    <mergeCell ref="O47:P47"/>
    <mergeCell ref="A56:A57"/>
    <mergeCell ref="B56:B57"/>
    <mergeCell ref="O56:P56"/>
    <mergeCell ref="O57:P57"/>
    <mergeCell ref="A58:A59"/>
    <mergeCell ref="B58:B59"/>
    <mergeCell ref="O58:P58"/>
    <mergeCell ref="O59:P59"/>
    <mergeCell ref="A52:A53"/>
    <mergeCell ref="B52:B53"/>
    <mergeCell ref="O52:P52"/>
    <mergeCell ref="O53:P53"/>
    <mergeCell ref="A54:A55"/>
    <mergeCell ref="B54:B55"/>
    <mergeCell ref="O54:P54"/>
    <mergeCell ref="O55:P55"/>
    <mergeCell ref="A64:A65"/>
    <mergeCell ref="B64:B65"/>
    <mergeCell ref="O64:P64"/>
    <mergeCell ref="O65:P65"/>
    <mergeCell ref="A67:P67"/>
    <mergeCell ref="B68:P68"/>
    <mergeCell ref="A60:A61"/>
    <mergeCell ref="B60:B61"/>
    <mergeCell ref="O60:P60"/>
    <mergeCell ref="O61:P61"/>
    <mergeCell ref="A62:A63"/>
    <mergeCell ref="B62:B63"/>
    <mergeCell ref="O62:P62"/>
    <mergeCell ref="O63:P63"/>
    <mergeCell ref="B75:P75"/>
    <mergeCell ref="B76:P76"/>
    <mergeCell ref="B77:P77"/>
    <mergeCell ref="B69:P69"/>
    <mergeCell ref="B70:P70"/>
    <mergeCell ref="B71:P71"/>
    <mergeCell ref="B72:P72"/>
    <mergeCell ref="B73:P73"/>
    <mergeCell ref="B74:P74"/>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44"/>
  <sheetViews>
    <sheetView zoomScale="70" zoomScaleNormal="70" workbookViewId="0">
      <selection activeCell="B441" sqref="B441:P441"/>
    </sheetView>
  </sheetViews>
  <sheetFormatPr baseColWidth="10" defaultColWidth="11.42578125" defaultRowHeight="15" x14ac:dyDescent="0.25"/>
  <cols>
    <col min="1" max="1" width="48.7109375" customWidth="1"/>
    <col min="2" max="2" width="11.42578125" customWidth="1"/>
    <col min="3" max="3" width="16.570312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1502</v>
      </c>
      <c r="C8" s="924"/>
      <c r="D8" s="924"/>
      <c r="E8" s="924"/>
      <c r="F8" s="924"/>
      <c r="G8" s="924"/>
      <c r="H8" s="924"/>
      <c r="I8" s="924"/>
      <c r="J8" s="924"/>
      <c r="K8" s="924"/>
      <c r="L8" s="924"/>
      <c r="M8" s="924"/>
      <c r="N8" s="924"/>
      <c r="O8" s="924"/>
      <c r="P8" s="925"/>
    </row>
    <row r="9" spans="1:16" ht="15.75" customHeight="1" x14ac:dyDescent="0.25">
      <c r="A9" s="4" t="s">
        <v>7</v>
      </c>
      <c r="B9" s="923" t="s">
        <v>1503</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30" customHeight="1" x14ac:dyDescent="0.25">
      <c r="A11" s="9" t="s">
        <v>9</v>
      </c>
      <c r="B11" s="791" t="s">
        <v>1504</v>
      </c>
      <c r="C11" s="792"/>
      <c r="D11" s="792"/>
      <c r="E11" s="792"/>
      <c r="F11" s="792"/>
      <c r="G11" s="792"/>
      <c r="H11" s="792"/>
      <c r="I11" s="792"/>
      <c r="J11" s="792"/>
      <c r="K11" s="793"/>
      <c r="L11" s="794" t="s">
        <v>11</v>
      </c>
      <c r="M11" s="794"/>
      <c r="N11" s="794"/>
      <c r="O11" s="794"/>
      <c r="P11" s="10">
        <v>0.05</v>
      </c>
    </row>
    <row r="13" spans="1:16" ht="32.25" customHeight="1" x14ac:dyDescent="0.25">
      <c r="A13" s="11" t="s">
        <v>12</v>
      </c>
      <c r="B13" s="758" t="s">
        <v>1505</v>
      </c>
      <c r="C13" s="773"/>
      <c r="D13" s="773"/>
      <c r="E13" s="773"/>
      <c r="F13" s="773"/>
      <c r="G13" s="773"/>
      <c r="H13" s="773"/>
      <c r="I13" s="773"/>
      <c r="J13" s="773"/>
      <c r="K13" s="773"/>
      <c r="L13" s="774" t="s">
        <v>14</v>
      </c>
      <c r="M13" s="774"/>
      <c r="N13" s="774"/>
      <c r="O13" s="774"/>
      <c r="P13" s="12">
        <v>1</v>
      </c>
    </row>
    <row r="14" spans="1:16" ht="10.5"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419"/>
      <c r="C17" s="419"/>
      <c r="D17" s="17"/>
      <c r="E17" s="17"/>
      <c r="F17" s="17"/>
      <c r="G17" s="17"/>
      <c r="H17" s="17"/>
      <c r="I17" s="17"/>
      <c r="J17" s="17"/>
      <c r="K17" s="17"/>
      <c r="L17" s="18"/>
      <c r="M17" s="18"/>
      <c r="N17" s="18"/>
      <c r="O17" s="18"/>
      <c r="P17" s="19"/>
    </row>
    <row r="18" spans="1:16" ht="25.5" customHeight="1" x14ac:dyDescent="0.25">
      <c r="A18" s="11" t="s">
        <v>20</v>
      </c>
      <c r="B18" s="758"/>
      <c r="C18" s="758"/>
      <c r="D18" s="758"/>
      <c r="E18" s="758"/>
      <c r="F18" s="758"/>
      <c r="G18" s="758"/>
      <c r="H18" s="758"/>
      <c r="I18" s="758"/>
      <c r="J18" s="758"/>
      <c r="K18" s="758"/>
      <c r="L18" s="758"/>
      <c r="M18" s="758"/>
      <c r="N18" s="758"/>
      <c r="O18" s="758"/>
      <c r="P18" s="758"/>
    </row>
    <row r="19" spans="1:16" ht="5.25" customHeight="1" x14ac:dyDescent="0.25"/>
    <row r="20" spans="1:16" ht="23.25" customHeight="1" x14ac:dyDescent="0.25">
      <c r="A20" s="20" t="s">
        <v>22</v>
      </c>
      <c r="B20" s="21"/>
      <c r="C20" s="21"/>
      <c r="D20" s="21"/>
      <c r="E20" s="21"/>
      <c r="F20" s="21"/>
      <c r="G20" s="21"/>
      <c r="H20" s="21"/>
      <c r="I20" s="21"/>
      <c r="J20" s="21"/>
      <c r="K20" s="21"/>
      <c r="L20" s="21"/>
      <c r="M20" s="21"/>
      <c r="N20" s="21"/>
      <c r="O20" s="21"/>
    </row>
    <row r="21" spans="1:16" ht="13.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745" t="s">
        <v>1506</v>
      </c>
      <c r="G24" s="745"/>
      <c r="H24" s="745"/>
      <c r="I24" s="745"/>
      <c r="J24" s="510">
        <v>0.15</v>
      </c>
      <c r="K24" s="770"/>
      <c r="L24" s="764"/>
      <c r="M24" s="853" t="s">
        <v>1507</v>
      </c>
      <c r="N24" s="871"/>
      <c r="O24" s="872"/>
      <c r="P24" s="510">
        <v>0.14000000000000001</v>
      </c>
    </row>
    <row r="25" spans="1:16" ht="15" customHeight="1" x14ac:dyDescent="0.25">
      <c r="A25" s="762"/>
      <c r="B25" s="763"/>
      <c r="C25" s="763"/>
      <c r="D25" s="763"/>
      <c r="E25" s="764"/>
      <c r="F25" s="745" t="s">
        <v>1508</v>
      </c>
      <c r="G25" s="745"/>
      <c r="H25" s="745"/>
      <c r="I25" s="745"/>
      <c r="J25" s="510">
        <v>0.14000000000000001</v>
      </c>
      <c r="K25" s="770"/>
      <c r="L25" s="764"/>
      <c r="M25" s="853" t="s">
        <v>1509</v>
      </c>
      <c r="N25" s="871"/>
      <c r="O25" s="872"/>
      <c r="P25" s="510">
        <v>0.14000000000000001</v>
      </c>
    </row>
    <row r="26" spans="1:16" ht="15" customHeight="1" x14ac:dyDescent="0.25">
      <c r="A26" s="762"/>
      <c r="B26" s="763"/>
      <c r="C26" s="763"/>
      <c r="D26" s="763"/>
      <c r="E26" s="764"/>
      <c r="F26" s="745" t="s">
        <v>1510</v>
      </c>
      <c r="G26" s="745"/>
      <c r="H26" s="745"/>
      <c r="I26" s="745"/>
      <c r="J26" s="510">
        <v>0.14000000000000001</v>
      </c>
      <c r="K26" s="770"/>
      <c r="L26" s="764"/>
      <c r="M26" s="745" t="s">
        <v>1511</v>
      </c>
      <c r="N26" s="754"/>
      <c r="O26" s="754"/>
      <c r="P26" s="510">
        <v>0.15</v>
      </c>
    </row>
    <row r="27" spans="1:16" ht="15" customHeight="1" x14ac:dyDescent="0.25">
      <c r="A27" s="762"/>
      <c r="B27" s="763"/>
      <c r="C27" s="763"/>
      <c r="D27" s="763"/>
      <c r="E27" s="764"/>
      <c r="F27" s="745" t="s">
        <v>1512</v>
      </c>
      <c r="G27" s="745"/>
      <c r="H27" s="745"/>
      <c r="I27" s="745"/>
      <c r="J27" s="510">
        <v>0.14000000000000001</v>
      </c>
      <c r="K27" s="770"/>
      <c r="L27" s="764"/>
      <c r="M27" s="745" t="s">
        <v>1513</v>
      </c>
      <c r="N27" s="745"/>
      <c r="O27" s="745"/>
      <c r="P27" s="510">
        <v>0.14000000000000001</v>
      </c>
    </row>
    <row r="28" spans="1:16" ht="15" customHeight="1" x14ac:dyDescent="0.25">
      <c r="A28" s="762"/>
      <c r="B28" s="763"/>
      <c r="C28" s="763"/>
      <c r="D28" s="763"/>
      <c r="E28" s="764"/>
      <c r="F28" s="745" t="s">
        <v>1514</v>
      </c>
      <c r="G28" s="745"/>
      <c r="H28" s="745"/>
      <c r="I28" s="745"/>
      <c r="J28" s="510">
        <v>0.14000000000000001</v>
      </c>
      <c r="K28" s="770"/>
      <c r="L28" s="764"/>
      <c r="M28" s="745" t="s">
        <v>1515</v>
      </c>
      <c r="N28" s="745"/>
      <c r="O28" s="745"/>
      <c r="P28" s="510">
        <v>0.14000000000000001</v>
      </c>
    </row>
    <row r="29" spans="1:16" ht="15" customHeight="1" x14ac:dyDescent="0.25">
      <c r="A29" s="762"/>
      <c r="B29" s="763"/>
      <c r="C29" s="763"/>
      <c r="D29" s="763"/>
      <c r="E29" s="764"/>
      <c r="F29" s="745" t="s">
        <v>1516</v>
      </c>
      <c r="G29" s="745"/>
      <c r="H29" s="745"/>
      <c r="I29" s="745"/>
      <c r="J29" s="510">
        <v>0.14000000000000001</v>
      </c>
      <c r="K29" s="770"/>
      <c r="L29" s="764"/>
      <c r="M29" s="745" t="s">
        <v>1517</v>
      </c>
      <c r="N29" s="745"/>
      <c r="O29" s="745"/>
      <c r="P29" s="510">
        <v>0.14000000000000001</v>
      </c>
    </row>
    <row r="30" spans="1:16" ht="15" customHeight="1" x14ac:dyDescent="0.25">
      <c r="A30" s="762"/>
      <c r="B30" s="763"/>
      <c r="C30" s="763"/>
      <c r="D30" s="763"/>
      <c r="E30" s="764"/>
      <c r="F30" s="745" t="s">
        <v>1518</v>
      </c>
      <c r="G30" s="745"/>
      <c r="H30" s="745"/>
      <c r="I30" s="745"/>
      <c r="J30" s="510">
        <v>0.14000000000000001</v>
      </c>
      <c r="K30" s="770"/>
      <c r="L30" s="764"/>
      <c r="M30" s="745" t="s">
        <v>1519</v>
      </c>
      <c r="N30" s="745"/>
      <c r="O30" s="745"/>
      <c r="P30" s="510">
        <v>0.14000000000000001</v>
      </c>
    </row>
    <row r="31" spans="1:16" ht="15" customHeight="1" x14ac:dyDescent="0.25">
      <c r="A31" s="762"/>
      <c r="B31" s="763"/>
      <c r="C31" s="763"/>
      <c r="D31" s="763"/>
      <c r="E31" s="764"/>
      <c r="F31" s="745"/>
      <c r="G31" s="745"/>
      <c r="H31" s="745"/>
      <c r="I31" s="745"/>
      <c r="J31" s="410"/>
      <c r="K31" s="770"/>
      <c r="L31" s="764"/>
      <c r="M31" s="745" t="s">
        <v>1520</v>
      </c>
      <c r="N31" s="745"/>
      <c r="O31" s="745"/>
      <c r="P31" s="510">
        <v>0.14000000000000001</v>
      </c>
    </row>
    <row r="32" spans="1:16" ht="15" customHeight="1" x14ac:dyDescent="0.25">
      <c r="A32" s="762"/>
      <c r="B32" s="763"/>
      <c r="C32" s="763"/>
      <c r="D32" s="763"/>
      <c r="E32" s="764"/>
      <c r="F32" s="745"/>
      <c r="G32" s="745"/>
      <c r="H32" s="745"/>
      <c r="I32" s="745"/>
      <c r="J32" s="410"/>
      <c r="K32" s="770"/>
      <c r="L32" s="764"/>
      <c r="M32" s="745" t="s">
        <v>1521</v>
      </c>
      <c r="N32" s="745"/>
      <c r="O32" s="745"/>
      <c r="P32" s="510">
        <v>0.14000000000000001</v>
      </c>
    </row>
    <row r="33" spans="1:16" ht="15" customHeight="1" x14ac:dyDescent="0.25">
      <c r="A33" s="762"/>
      <c r="B33" s="763"/>
      <c r="C33" s="763"/>
      <c r="D33" s="763"/>
      <c r="E33" s="764"/>
      <c r="F33" s="745"/>
      <c r="G33" s="745"/>
      <c r="H33" s="745"/>
      <c r="I33" s="745"/>
      <c r="J33" s="410"/>
      <c r="K33" s="770"/>
      <c r="L33" s="764"/>
      <c r="M33" s="745" t="s">
        <v>1522</v>
      </c>
      <c r="N33" s="745"/>
      <c r="O33" s="745"/>
      <c r="P33" s="510">
        <v>0.14000000000000001</v>
      </c>
    </row>
    <row r="34" spans="1:16" ht="15" customHeight="1" x14ac:dyDescent="0.25">
      <c r="A34" s="762"/>
      <c r="B34" s="763"/>
      <c r="C34" s="763"/>
      <c r="D34" s="763"/>
      <c r="E34" s="764"/>
      <c r="F34" s="745"/>
      <c r="G34" s="745"/>
      <c r="H34" s="745"/>
      <c r="I34" s="745"/>
      <c r="J34" s="410"/>
      <c r="K34" s="770"/>
      <c r="L34" s="764"/>
      <c r="M34" s="745" t="s">
        <v>1523</v>
      </c>
      <c r="N34" s="745"/>
      <c r="O34" s="745"/>
      <c r="P34" s="510">
        <v>0.14000000000000001</v>
      </c>
    </row>
    <row r="35" spans="1:16" ht="15" customHeight="1" x14ac:dyDescent="0.25">
      <c r="A35" s="762"/>
      <c r="B35" s="763"/>
      <c r="C35" s="763"/>
      <c r="D35" s="763"/>
      <c r="E35" s="764"/>
      <c r="F35" s="745"/>
      <c r="G35" s="745"/>
      <c r="H35" s="745"/>
      <c r="I35" s="745"/>
      <c r="J35" s="410"/>
      <c r="K35" s="770"/>
      <c r="L35" s="764"/>
      <c r="M35" s="745" t="s">
        <v>1524</v>
      </c>
      <c r="N35" s="745"/>
      <c r="O35" s="745"/>
      <c r="P35" s="510">
        <v>0.14000000000000001</v>
      </c>
    </row>
    <row r="36" spans="1:16" ht="15" customHeight="1" x14ac:dyDescent="0.25">
      <c r="A36" s="762"/>
      <c r="B36" s="763"/>
      <c r="C36" s="763"/>
      <c r="D36" s="763"/>
      <c r="E36" s="764"/>
      <c r="F36" s="745"/>
      <c r="G36" s="745"/>
      <c r="H36" s="745"/>
      <c r="I36" s="745"/>
      <c r="J36" s="410"/>
      <c r="K36" s="770"/>
      <c r="L36" s="764"/>
      <c r="M36" s="745" t="s">
        <v>1525</v>
      </c>
      <c r="N36" s="745"/>
      <c r="O36" s="745"/>
      <c r="P36" s="510">
        <v>0.14000000000000001</v>
      </c>
    </row>
    <row r="37" spans="1:16" ht="15" customHeight="1" x14ac:dyDescent="0.25">
      <c r="A37" s="762"/>
      <c r="B37" s="763"/>
      <c r="C37" s="763"/>
      <c r="D37" s="763"/>
      <c r="E37" s="764"/>
      <c r="F37" s="745"/>
      <c r="G37" s="745"/>
      <c r="H37" s="745"/>
      <c r="I37" s="745"/>
      <c r="J37" s="410"/>
      <c r="K37" s="770"/>
      <c r="L37" s="764"/>
      <c r="M37" s="745" t="s">
        <v>1526</v>
      </c>
      <c r="N37" s="745"/>
      <c r="O37" s="745"/>
      <c r="P37" s="510">
        <v>0.14000000000000001</v>
      </c>
    </row>
    <row r="38" spans="1:16" ht="15" customHeight="1" x14ac:dyDescent="0.25">
      <c r="A38" s="765"/>
      <c r="B38" s="766"/>
      <c r="C38" s="766"/>
      <c r="D38" s="766"/>
      <c r="E38" s="767"/>
      <c r="F38" s="745"/>
      <c r="G38" s="745"/>
      <c r="H38" s="745"/>
      <c r="I38" s="745"/>
      <c r="J38" s="410"/>
      <c r="K38" s="771"/>
      <c r="L38" s="767"/>
      <c r="M38" s="745" t="s">
        <v>1527</v>
      </c>
      <c r="N38" s="745"/>
      <c r="O38" s="745"/>
      <c r="P38" s="510">
        <v>0.14000000000000001</v>
      </c>
    </row>
    <row r="39" spans="1:16" ht="15.75" x14ac:dyDescent="0.25">
      <c r="A39" s="23"/>
      <c r="B39" s="24"/>
      <c r="C39" s="18"/>
      <c r="D39" s="18"/>
      <c r="E39" s="18"/>
      <c r="F39" s="18"/>
      <c r="G39" s="18"/>
      <c r="H39" s="18"/>
      <c r="I39" s="18"/>
      <c r="J39" s="18"/>
      <c r="K39" s="18"/>
      <c r="L39" s="18"/>
      <c r="M39" s="18"/>
      <c r="N39" s="18"/>
      <c r="O39" s="18"/>
    </row>
    <row r="40" spans="1:16" s="26" customFormat="1" ht="31.5" customHeight="1" x14ac:dyDescent="0.25">
      <c r="A40" s="25" t="s">
        <v>32</v>
      </c>
      <c r="B40" s="401" t="s">
        <v>33</v>
      </c>
      <c r="C40" s="401" t="s">
        <v>34</v>
      </c>
      <c r="D40" s="401" t="s">
        <v>35</v>
      </c>
      <c r="E40" s="401" t="s">
        <v>36</v>
      </c>
      <c r="F40" s="401" t="s">
        <v>37</v>
      </c>
      <c r="G40" s="746" t="s">
        <v>38</v>
      </c>
      <c r="H40" s="746"/>
      <c r="I40" s="733" t="s">
        <v>39</v>
      </c>
      <c r="J40" s="741"/>
      <c r="K40" s="401" t="s">
        <v>40</v>
      </c>
      <c r="L40" s="746" t="s">
        <v>41</v>
      </c>
      <c r="M40" s="746"/>
      <c r="N40" s="747" t="s">
        <v>42</v>
      </c>
      <c r="O40" s="748"/>
      <c r="P40" s="749"/>
    </row>
    <row r="41" spans="1:16" ht="71.25" x14ac:dyDescent="0.25">
      <c r="A41" s="143" t="s">
        <v>1528</v>
      </c>
      <c r="B41" s="144"/>
      <c r="C41" s="408" t="s">
        <v>1505</v>
      </c>
      <c r="D41" s="406" t="s">
        <v>705</v>
      </c>
      <c r="E41" s="406" t="s">
        <v>47</v>
      </c>
      <c r="F41" s="406" t="s">
        <v>105</v>
      </c>
      <c r="G41" s="891" t="s">
        <v>1529</v>
      </c>
      <c r="H41" s="891"/>
      <c r="I41" s="876" t="s">
        <v>207</v>
      </c>
      <c r="J41" s="877"/>
      <c r="K41" s="409">
        <v>9</v>
      </c>
      <c r="L41" s="878" t="s">
        <v>450</v>
      </c>
      <c r="M41" s="878"/>
      <c r="N41" s="879" t="s">
        <v>1506</v>
      </c>
      <c r="O41" s="879"/>
      <c r="P41" s="880"/>
    </row>
    <row r="42" spans="1:16" ht="40.5" customHeight="1" x14ac:dyDescent="0.25">
      <c r="A42" s="740" t="s">
        <v>51</v>
      </c>
      <c r="B42" s="741"/>
      <c r="C42" s="742" t="s">
        <v>1530</v>
      </c>
      <c r="D42" s="743"/>
      <c r="E42" s="743"/>
      <c r="F42" s="743"/>
      <c r="G42" s="743"/>
      <c r="H42" s="743"/>
      <c r="I42" s="743"/>
      <c r="J42" s="743"/>
      <c r="K42" s="743"/>
      <c r="L42" s="743"/>
      <c r="M42" s="743"/>
      <c r="N42" s="743"/>
      <c r="O42" s="743"/>
      <c r="P42" s="744"/>
    </row>
    <row r="43" spans="1:16" ht="15.75" x14ac:dyDescent="0.25">
      <c r="A43" s="718" t="s">
        <v>53</v>
      </c>
      <c r="B43" s="719"/>
      <c r="C43" s="719"/>
      <c r="D43" s="719"/>
      <c r="E43" s="719"/>
      <c r="F43" s="719"/>
      <c r="G43" s="720"/>
      <c r="H43" s="721" t="s">
        <v>54</v>
      </c>
      <c r="I43" s="719"/>
      <c r="J43" s="719"/>
      <c r="K43" s="719"/>
      <c r="L43" s="719"/>
      <c r="M43" s="719"/>
      <c r="N43" s="719"/>
      <c r="O43" s="719"/>
      <c r="P43" s="722"/>
    </row>
    <row r="44" spans="1:16" ht="15" customHeight="1" x14ac:dyDescent="0.25">
      <c r="A44" s="1398" t="s">
        <v>1531</v>
      </c>
      <c r="B44" s="1399"/>
      <c r="C44" s="1399"/>
      <c r="D44" s="1399"/>
      <c r="E44" s="1399"/>
      <c r="F44" s="1399"/>
      <c r="G44" s="1399"/>
      <c r="H44" s="727" t="s">
        <v>1506</v>
      </c>
      <c r="I44" s="728"/>
      <c r="J44" s="728"/>
      <c r="K44" s="728"/>
      <c r="L44" s="728"/>
      <c r="M44" s="728"/>
      <c r="N44" s="728"/>
      <c r="O44" s="728"/>
      <c r="P44" s="729"/>
    </row>
    <row r="45" spans="1:16" ht="15" customHeight="1" x14ac:dyDescent="0.25">
      <c r="A45" s="1400"/>
      <c r="B45" s="1401"/>
      <c r="C45" s="1401"/>
      <c r="D45" s="1401"/>
      <c r="E45" s="1401"/>
      <c r="F45" s="1401"/>
      <c r="G45" s="1401"/>
      <c r="H45" s="730"/>
      <c r="I45" s="731"/>
      <c r="J45" s="731"/>
      <c r="K45" s="731"/>
      <c r="L45" s="731"/>
      <c r="M45" s="731"/>
      <c r="N45" s="731"/>
      <c r="O45" s="731"/>
      <c r="P45" s="732"/>
    </row>
    <row r="46" spans="1:16" ht="21.75" customHeight="1" x14ac:dyDescent="0.25">
      <c r="A46" s="23"/>
      <c r="B46" s="24"/>
      <c r="C46" s="24"/>
      <c r="D46" s="24"/>
      <c r="E46" s="24"/>
      <c r="F46" s="24"/>
      <c r="G46" s="24"/>
      <c r="H46" s="24"/>
      <c r="I46" s="24"/>
      <c r="J46" s="24"/>
      <c r="K46" s="24"/>
      <c r="L46" s="24"/>
      <c r="M46" s="24"/>
      <c r="N46" s="24"/>
      <c r="O46" s="24"/>
      <c r="P46" s="31"/>
    </row>
    <row r="47" spans="1:16" ht="15.75" customHeight="1" x14ac:dyDescent="0.25">
      <c r="A47" s="32"/>
      <c r="B47" s="24"/>
      <c r="C47" s="19"/>
      <c r="D47" s="733" t="s">
        <v>57</v>
      </c>
      <c r="E47" s="734"/>
      <c r="F47" s="734"/>
      <c r="G47" s="734"/>
      <c r="H47" s="734"/>
      <c r="I47" s="734"/>
      <c r="J47" s="734"/>
      <c r="K47" s="734"/>
      <c r="L47" s="734"/>
      <c r="M47" s="734"/>
      <c r="N47" s="734"/>
      <c r="O47" s="734"/>
      <c r="P47" s="735"/>
    </row>
    <row r="48" spans="1:16" ht="15.75" x14ac:dyDescent="0.25">
      <c r="A48" s="23"/>
      <c r="B48" s="24"/>
      <c r="C48" s="24"/>
      <c r="D48" s="401" t="s">
        <v>58</v>
      </c>
      <c r="E48" s="401" t="s">
        <v>59</v>
      </c>
      <c r="F48" s="401" t="s">
        <v>60</v>
      </c>
      <c r="G48" s="401" t="s">
        <v>61</v>
      </c>
      <c r="H48" s="401" t="s">
        <v>62</v>
      </c>
      <c r="I48" s="401" t="s">
        <v>63</v>
      </c>
      <c r="J48" s="401" t="s">
        <v>64</v>
      </c>
      <c r="K48" s="401" t="s">
        <v>65</v>
      </c>
      <c r="L48" s="401" t="s">
        <v>66</v>
      </c>
      <c r="M48" s="401" t="s">
        <v>67</v>
      </c>
      <c r="N48" s="401" t="s">
        <v>68</v>
      </c>
      <c r="O48" s="733" t="s">
        <v>69</v>
      </c>
      <c r="P48" s="735"/>
    </row>
    <row r="49" spans="1:16" ht="15.75" x14ac:dyDescent="0.25">
      <c r="A49" s="709" t="s">
        <v>70</v>
      </c>
      <c r="B49" s="710"/>
      <c r="C49" s="711"/>
      <c r="D49" s="33"/>
      <c r="E49" s="33"/>
      <c r="F49" s="33"/>
      <c r="G49" s="33"/>
      <c r="H49" s="33"/>
      <c r="I49" s="33"/>
      <c r="J49" s="33"/>
      <c r="K49" s="33"/>
      <c r="L49" s="33"/>
      <c r="M49" s="33"/>
      <c r="N49" s="33"/>
      <c r="O49" s="712"/>
      <c r="P49" s="713"/>
    </row>
    <row r="50" spans="1:16" ht="15.75" x14ac:dyDescent="0.25">
      <c r="A50" s="709" t="s">
        <v>71</v>
      </c>
      <c r="B50" s="710"/>
      <c r="C50" s="711"/>
      <c r="D50" s="34"/>
      <c r="E50" s="34"/>
      <c r="F50" s="34"/>
      <c r="G50" s="34"/>
      <c r="H50" s="34"/>
      <c r="I50" s="34"/>
      <c r="J50" s="34"/>
      <c r="K50" s="34"/>
      <c r="L50" s="34"/>
      <c r="M50" s="34"/>
      <c r="N50" s="34"/>
      <c r="O50" s="714"/>
      <c r="P50" s="715"/>
    </row>
    <row r="51" spans="1:16" ht="15.75" x14ac:dyDescent="0.25">
      <c r="A51" s="23"/>
      <c r="B51" s="24"/>
      <c r="C51" s="24"/>
      <c r="D51" s="24"/>
      <c r="E51" s="24"/>
      <c r="F51" s="24"/>
      <c r="G51" s="24"/>
      <c r="H51" s="24"/>
      <c r="I51" s="24"/>
      <c r="J51" s="24"/>
      <c r="K51" s="24"/>
      <c r="L51" s="24"/>
      <c r="M51" s="24"/>
      <c r="N51" s="24"/>
      <c r="O51" s="24"/>
      <c r="P51" s="31"/>
    </row>
    <row r="52" spans="1:16" ht="15.75" x14ac:dyDescent="0.25">
      <c r="A52" s="35" t="s">
        <v>72</v>
      </c>
      <c r="B52" s="35" t="s">
        <v>33</v>
      </c>
      <c r="C52" s="36"/>
      <c r="D52" s="37" t="s">
        <v>58</v>
      </c>
      <c r="E52" s="37" t="s">
        <v>59</v>
      </c>
      <c r="F52" s="37" t="s">
        <v>60</v>
      </c>
      <c r="G52" s="37" t="s">
        <v>61</v>
      </c>
      <c r="H52" s="37" t="s">
        <v>62</v>
      </c>
      <c r="I52" s="37" t="s">
        <v>63</v>
      </c>
      <c r="J52" s="37" t="s">
        <v>64</v>
      </c>
      <c r="K52" s="37" t="s">
        <v>65</v>
      </c>
      <c r="L52" s="37" t="s">
        <v>66</v>
      </c>
      <c r="M52" s="37" t="s">
        <v>67</v>
      </c>
      <c r="N52" s="37" t="s">
        <v>68</v>
      </c>
      <c r="O52" s="716" t="s">
        <v>69</v>
      </c>
      <c r="P52" s="717"/>
    </row>
    <row r="53" spans="1:16" ht="14.1" customHeight="1" x14ac:dyDescent="0.25">
      <c r="A53" s="868" t="s">
        <v>1976</v>
      </c>
      <c r="B53" s="812"/>
      <c r="C53" s="38" t="s">
        <v>70</v>
      </c>
      <c r="D53" s="38"/>
      <c r="E53" s="38"/>
      <c r="F53" s="38"/>
      <c r="G53" s="38"/>
      <c r="H53" s="38"/>
      <c r="I53" s="38"/>
      <c r="J53" s="38"/>
      <c r="K53" s="38"/>
      <c r="L53" s="38"/>
      <c r="M53" s="38"/>
      <c r="N53" s="38"/>
      <c r="O53" s="808"/>
      <c r="P53" s="809"/>
    </row>
    <row r="54" spans="1:16" ht="14.1" customHeight="1" x14ac:dyDescent="0.25">
      <c r="A54" s="869"/>
      <c r="B54" s="812"/>
      <c r="C54" s="40" t="s">
        <v>71</v>
      </c>
      <c r="D54" s="40"/>
      <c r="E54" s="40"/>
      <c r="F54" s="41"/>
      <c r="G54" s="41"/>
      <c r="H54" s="41"/>
      <c r="I54" s="41"/>
      <c r="J54" s="41"/>
      <c r="K54" s="41"/>
      <c r="L54" s="41"/>
      <c r="M54" s="41"/>
      <c r="N54" s="40"/>
      <c r="O54" s="814"/>
      <c r="P54" s="815"/>
    </row>
    <row r="55" spans="1:16" ht="14.1" customHeight="1" x14ac:dyDescent="0.25">
      <c r="A55" s="868" t="s">
        <v>1977</v>
      </c>
      <c r="B55" s="812"/>
      <c r="C55" s="38" t="s">
        <v>70</v>
      </c>
      <c r="D55" s="38"/>
      <c r="E55" s="38"/>
      <c r="F55" s="38"/>
      <c r="G55" s="38"/>
      <c r="H55" s="38"/>
      <c r="I55" s="38"/>
      <c r="J55" s="38"/>
      <c r="K55" s="38"/>
      <c r="L55" s="38"/>
      <c r="M55" s="38"/>
      <c r="N55" s="38"/>
      <c r="O55" s="808"/>
      <c r="P55" s="809"/>
    </row>
    <row r="56" spans="1:16" ht="14.1" customHeight="1" x14ac:dyDescent="0.25">
      <c r="A56" s="869"/>
      <c r="B56" s="812"/>
      <c r="C56" s="40" t="s">
        <v>71</v>
      </c>
      <c r="D56" s="40"/>
      <c r="E56" s="40"/>
      <c r="F56" s="41"/>
      <c r="G56" s="41"/>
      <c r="H56" s="41"/>
      <c r="I56" s="41"/>
      <c r="J56" s="41"/>
      <c r="K56" s="41"/>
      <c r="L56" s="41"/>
      <c r="M56" s="41"/>
      <c r="N56" s="40"/>
      <c r="O56" s="814"/>
      <c r="P56" s="815"/>
    </row>
    <row r="57" spans="1:16" ht="14.1" customHeight="1" x14ac:dyDescent="0.25">
      <c r="A57" s="868" t="s">
        <v>1978</v>
      </c>
      <c r="B57" s="812"/>
      <c r="C57" s="38" t="s">
        <v>70</v>
      </c>
      <c r="D57" s="38"/>
      <c r="E57" s="38"/>
      <c r="F57" s="38"/>
      <c r="G57" s="38"/>
      <c r="H57" s="38"/>
      <c r="I57" s="38"/>
      <c r="J57" s="38"/>
      <c r="K57" s="38"/>
      <c r="L57" s="38"/>
      <c r="M57" s="38"/>
      <c r="N57" s="38"/>
      <c r="O57" s="808"/>
      <c r="P57" s="809"/>
    </row>
    <row r="58" spans="1:16" ht="14.1" customHeight="1" x14ac:dyDescent="0.25">
      <c r="A58" s="869"/>
      <c r="B58" s="812"/>
      <c r="C58" s="40" t="s">
        <v>71</v>
      </c>
      <c r="D58" s="40"/>
      <c r="E58" s="40"/>
      <c r="F58" s="41"/>
      <c r="G58" s="41"/>
      <c r="H58" s="41"/>
      <c r="I58" s="41"/>
      <c r="J58" s="41"/>
      <c r="K58" s="41"/>
      <c r="L58" s="41"/>
      <c r="M58" s="41"/>
      <c r="N58" s="40"/>
      <c r="O58" s="814"/>
      <c r="P58" s="815"/>
    </row>
    <row r="59" spans="1:16" ht="15.75" thickBot="1" x14ac:dyDescent="0.3">
      <c r="A59" s="44"/>
      <c r="B59" s="21"/>
      <c r="C59" s="21"/>
      <c r="D59" s="21"/>
      <c r="E59" s="21"/>
      <c r="F59" s="21"/>
      <c r="G59" s="21"/>
      <c r="H59" s="21"/>
      <c r="I59" s="21"/>
      <c r="J59" s="21"/>
      <c r="K59" s="21"/>
      <c r="L59" s="21"/>
      <c r="M59" s="21"/>
      <c r="N59" s="21"/>
      <c r="O59" s="21"/>
      <c r="P59" s="45"/>
    </row>
    <row r="60" spans="1:16" ht="21" customHeight="1" x14ac:dyDescent="0.25">
      <c r="A60" s="688" t="s">
        <v>82</v>
      </c>
      <c r="B60" s="689"/>
      <c r="C60" s="689"/>
      <c r="D60" s="689"/>
      <c r="E60" s="689"/>
      <c r="F60" s="689"/>
      <c r="G60" s="689"/>
      <c r="H60" s="689"/>
      <c r="I60" s="689"/>
      <c r="J60" s="689"/>
      <c r="K60" s="689"/>
      <c r="L60" s="689"/>
      <c r="M60" s="689"/>
      <c r="N60" s="689"/>
      <c r="O60" s="689"/>
      <c r="P60" s="690"/>
    </row>
    <row r="61" spans="1:16" ht="15.75" x14ac:dyDescent="0.25">
      <c r="A61" s="46" t="s">
        <v>83</v>
      </c>
      <c r="B61" s="682"/>
      <c r="C61" s="683"/>
      <c r="D61" s="683"/>
      <c r="E61" s="683"/>
      <c r="F61" s="683"/>
      <c r="G61" s="683"/>
      <c r="H61" s="683"/>
      <c r="I61" s="683"/>
      <c r="J61" s="683"/>
      <c r="K61" s="683"/>
      <c r="L61" s="683"/>
      <c r="M61" s="683"/>
      <c r="N61" s="683"/>
      <c r="O61" s="683"/>
      <c r="P61" s="684"/>
    </row>
    <row r="62" spans="1:16" ht="15.75" x14ac:dyDescent="0.25">
      <c r="A62" s="46" t="s">
        <v>84</v>
      </c>
      <c r="B62" s="682"/>
      <c r="C62" s="683"/>
      <c r="D62" s="683"/>
      <c r="E62" s="683"/>
      <c r="F62" s="683"/>
      <c r="G62" s="683"/>
      <c r="H62" s="683"/>
      <c r="I62" s="683"/>
      <c r="J62" s="683"/>
      <c r="K62" s="683"/>
      <c r="L62" s="683"/>
      <c r="M62" s="683"/>
      <c r="N62" s="683"/>
      <c r="O62" s="683"/>
      <c r="P62" s="684"/>
    </row>
    <row r="63" spans="1:16" ht="15.75" x14ac:dyDescent="0.25">
      <c r="A63" s="46" t="s">
        <v>85</v>
      </c>
      <c r="B63" s="682"/>
      <c r="C63" s="683"/>
      <c r="D63" s="683"/>
      <c r="E63" s="683"/>
      <c r="F63" s="683"/>
      <c r="G63" s="683"/>
      <c r="H63" s="683"/>
      <c r="I63" s="683"/>
      <c r="J63" s="683"/>
      <c r="K63" s="683"/>
      <c r="L63" s="683"/>
      <c r="M63" s="683"/>
      <c r="N63" s="683"/>
      <c r="O63" s="683"/>
      <c r="P63" s="684"/>
    </row>
    <row r="64" spans="1:16" ht="15.75" x14ac:dyDescent="0.25">
      <c r="A64" s="46" t="s">
        <v>86</v>
      </c>
      <c r="B64" s="682"/>
      <c r="C64" s="683"/>
      <c r="D64" s="683"/>
      <c r="E64" s="683"/>
      <c r="F64" s="683"/>
      <c r="G64" s="683"/>
      <c r="H64" s="683"/>
      <c r="I64" s="683"/>
      <c r="J64" s="683"/>
      <c r="K64" s="683"/>
      <c r="L64" s="683"/>
      <c r="M64" s="683"/>
      <c r="N64" s="683"/>
      <c r="O64" s="683"/>
      <c r="P64" s="684"/>
    </row>
    <row r="65" spans="1:16" ht="15.75" x14ac:dyDescent="0.25">
      <c r="A65" s="46" t="s">
        <v>87</v>
      </c>
      <c r="B65" s="682"/>
      <c r="C65" s="683"/>
      <c r="D65" s="683"/>
      <c r="E65" s="683"/>
      <c r="F65" s="683"/>
      <c r="G65" s="683"/>
      <c r="H65" s="683"/>
      <c r="I65" s="683"/>
      <c r="J65" s="683"/>
      <c r="K65" s="683"/>
      <c r="L65" s="683"/>
      <c r="M65" s="683"/>
      <c r="N65" s="683"/>
      <c r="O65" s="683"/>
      <c r="P65" s="684"/>
    </row>
    <row r="66" spans="1:16" ht="15.75" x14ac:dyDescent="0.25">
      <c r="A66" s="46" t="s">
        <v>88</v>
      </c>
      <c r="B66" s="682"/>
      <c r="C66" s="683"/>
      <c r="D66" s="683"/>
      <c r="E66" s="683"/>
      <c r="F66" s="683"/>
      <c r="G66" s="683"/>
      <c r="H66" s="683"/>
      <c r="I66" s="683"/>
      <c r="J66" s="683"/>
      <c r="K66" s="683"/>
      <c r="L66" s="683"/>
      <c r="M66" s="683"/>
      <c r="N66" s="683"/>
      <c r="O66" s="683"/>
      <c r="P66" s="684"/>
    </row>
    <row r="67" spans="1:16" ht="15.75" x14ac:dyDescent="0.25">
      <c r="A67" s="46" t="s">
        <v>89</v>
      </c>
      <c r="B67" s="682"/>
      <c r="C67" s="683"/>
      <c r="D67" s="683"/>
      <c r="E67" s="683"/>
      <c r="F67" s="683"/>
      <c r="G67" s="683"/>
      <c r="H67" s="683"/>
      <c r="I67" s="683"/>
      <c r="J67" s="683"/>
      <c r="K67" s="683"/>
      <c r="L67" s="683"/>
      <c r="M67" s="683"/>
      <c r="N67" s="683"/>
      <c r="O67" s="683"/>
      <c r="P67" s="684"/>
    </row>
    <row r="68" spans="1:16" ht="15.75" x14ac:dyDescent="0.25">
      <c r="A68" s="46" t="s">
        <v>90</v>
      </c>
      <c r="B68" s="682"/>
      <c r="C68" s="683"/>
      <c r="D68" s="683"/>
      <c r="E68" s="683"/>
      <c r="F68" s="683"/>
      <c r="G68" s="683"/>
      <c r="H68" s="683"/>
      <c r="I68" s="683"/>
      <c r="J68" s="683"/>
      <c r="K68" s="683"/>
      <c r="L68" s="683"/>
      <c r="M68" s="683"/>
      <c r="N68" s="683"/>
      <c r="O68" s="683"/>
      <c r="P68" s="684"/>
    </row>
    <row r="69" spans="1:16" ht="15.75" x14ac:dyDescent="0.25">
      <c r="A69" s="46" t="s">
        <v>91</v>
      </c>
      <c r="B69" s="682"/>
      <c r="C69" s="683"/>
      <c r="D69" s="683"/>
      <c r="E69" s="683"/>
      <c r="F69" s="683"/>
      <c r="G69" s="683"/>
      <c r="H69" s="683"/>
      <c r="I69" s="683"/>
      <c r="J69" s="683"/>
      <c r="K69" s="683"/>
      <c r="L69" s="683"/>
      <c r="M69" s="683"/>
      <c r="N69" s="683"/>
      <c r="O69" s="683"/>
      <c r="P69" s="684"/>
    </row>
    <row r="70" spans="1:16" ht="16.5" thickBot="1" x14ac:dyDescent="0.3">
      <c r="A70" s="47" t="s">
        <v>92</v>
      </c>
      <c r="B70" s="685"/>
      <c r="C70" s="686"/>
      <c r="D70" s="686"/>
      <c r="E70" s="686"/>
      <c r="F70" s="686"/>
      <c r="G70" s="686"/>
      <c r="H70" s="686"/>
      <c r="I70" s="686"/>
      <c r="J70" s="686"/>
      <c r="K70" s="686"/>
      <c r="L70" s="686"/>
      <c r="M70" s="686"/>
      <c r="N70" s="686"/>
      <c r="O70" s="686"/>
      <c r="P70" s="687"/>
    </row>
    <row r="71" spans="1:16" ht="24.75" customHeight="1" x14ac:dyDescent="0.25">
      <c r="A71" s="157"/>
      <c r="B71" s="158"/>
      <c r="C71" s="158"/>
      <c r="D71" s="158"/>
      <c r="E71" s="158"/>
      <c r="F71" s="158"/>
      <c r="G71" s="158"/>
      <c r="H71" s="158"/>
      <c r="I71" s="158"/>
      <c r="J71" s="158"/>
      <c r="K71" s="158"/>
      <c r="L71" s="158"/>
      <c r="M71" s="158"/>
      <c r="N71" s="158"/>
      <c r="O71" s="158"/>
      <c r="P71" s="158"/>
    </row>
    <row r="72" spans="1:16" ht="30" customHeight="1" x14ac:dyDescent="0.25">
      <c r="A72" s="9" t="s">
        <v>9</v>
      </c>
      <c r="B72" s="791" t="s">
        <v>1532</v>
      </c>
      <c r="C72" s="792"/>
      <c r="D72" s="792"/>
      <c r="E72" s="792"/>
      <c r="F72" s="792"/>
      <c r="G72" s="792"/>
      <c r="H72" s="792"/>
      <c r="I72" s="792"/>
      <c r="J72" s="792"/>
      <c r="K72" s="793"/>
      <c r="L72" s="794" t="s">
        <v>11</v>
      </c>
      <c r="M72" s="794"/>
      <c r="N72" s="794"/>
      <c r="O72" s="794"/>
      <c r="P72" s="10">
        <v>0.25</v>
      </c>
    </row>
    <row r="74" spans="1:16" ht="32.25" customHeight="1" x14ac:dyDescent="0.25">
      <c r="A74" s="11" t="s">
        <v>12</v>
      </c>
      <c r="B74" s="758" t="s">
        <v>1533</v>
      </c>
      <c r="C74" s="773"/>
      <c r="D74" s="773"/>
      <c r="E74" s="773"/>
      <c r="F74" s="773"/>
      <c r="G74" s="773"/>
      <c r="H74" s="773"/>
      <c r="I74" s="773"/>
      <c r="J74" s="773"/>
      <c r="K74" s="773"/>
      <c r="L74" s="774" t="s">
        <v>14</v>
      </c>
      <c r="M74" s="774"/>
      <c r="N74" s="774"/>
      <c r="O74" s="774"/>
      <c r="P74" s="12">
        <v>0.7</v>
      </c>
    </row>
    <row r="75" spans="1:16" ht="10.5" customHeight="1" x14ac:dyDescent="0.25"/>
    <row r="76" spans="1:16" ht="15.75" x14ac:dyDescent="0.25">
      <c r="A76" s="13" t="s">
        <v>15</v>
      </c>
      <c r="B76" s="755" t="s">
        <v>1534</v>
      </c>
      <c r="C76" s="756"/>
      <c r="D76" s="756"/>
      <c r="E76" s="756"/>
      <c r="F76" s="757"/>
      <c r="G76" s="14" t="s">
        <v>17</v>
      </c>
      <c r="H76" s="1548">
        <v>1000000000</v>
      </c>
      <c r="I76" s="1549"/>
      <c r="J76" s="1549"/>
      <c r="K76" s="1549"/>
      <c r="L76" s="1549"/>
      <c r="M76" s="1549"/>
      <c r="N76" s="1549"/>
      <c r="O76" s="1549"/>
      <c r="P76" s="1550"/>
    </row>
    <row r="77" spans="1:16" ht="15.75" x14ac:dyDescent="0.25">
      <c r="A77" s="13" t="s">
        <v>15</v>
      </c>
      <c r="B77" s="755"/>
      <c r="C77" s="756"/>
      <c r="D77" s="756"/>
      <c r="E77" s="756"/>
      <c r="F77" s="757"/>
      <c r="G77" s="14" t="s">
        <v>17</v>
      </c>
      <c r="H77" s="755"/>
      <c r="I77" s="756"/>
      <c r="J77" s="756"/>
      <c r="K77" s="756"/>
      <c r="L77" s="756"/>
      <c r="M77" s="756"/>
      <c r="N77" s="756"/>
      <c r="O77" s="756"/>
      <c r="P77" s="757"/>
    </row>
    <row r="78" spans="1:16" ht="15.75" x14ac:dyDescent="0.25">
      <c r="A78" s="15"/>
      <c r="B78" s="419"/>
      <c r="C78" s="419"/>
      <c r="D78" s="17"/>
      <c r="E78" s="17"/>
      <c r="F78" s="17"/>
      <c r="G78" s="17"/>
      <c r="H78" s="17"/>
      <c r="I78" s="17"/>
      <c r="J78" s="17"/>
      <c r="K78" s="17"/>
      <c r="L78" s="18"/>
      <c r="M78" s="18"/>
      <c r="N78" s="18"/>
      <c r="O78" s="18"/>
      <c r="P78" s="19"/>
    </row>
    <row r="79" spans="1:16" ht="25.5" customHeight="1" x14ac:dyDescent="0.25">
      <c r="A79" s="11" t="s">
        <v>20</v>
      </c>
      <c r="B79" s="758"/>
      <c r="C79" s="758"/>
      <c r="D79" s="758"/>
      <c r="E79" s="758"/>
      <c r="F79" s="758"/>
      <c r="G79" s="758"/>
      <c r="H79" s="758"/>
      <c r="I79" s="758"/>
      <c r="J79" s="758"/>
      <c r="K79" s="758"/>
      <c r="L79" s="758"/>
      <c r="M79" s="758"/>
      <c r="N79" s="758"/>
      <c r="O79" s="758"/>
      <c r="P79" s="758"/>
    </row>
    <row r="81" spans="1:16" ht="23.25" customHeight="1" x14ac:dyDescent="0.25">
      <c r="A81" s="20" t="s">
        <v>22</v>
      </c>
      <c r="B81" s="21"/>
      <c r="C81" s="21"/>
      <c r="D81" s="21"/>
      <c r="E81" s="21"/>
      <c r="F81" s="21"/>
      <c r="G81" s="21"/>
      <c r="H81" s="21"/>
      <c r="I81" s="21"/>
      <c r="J81" s="21"/>
      <c r="K81" s="21"/>
      <c r="L81" s="21"/>
      <c r="M81" s="21"/>
      <c r="N81" s="21"/>
      <c r="O81" s="21"/>
    </row>
    <row r="82" spans="1:16" ht="15" customHeight="1" x14ac:dyDescent="0.25">
      <c r="A82" s="759" t="s">
        <v>23</v>
      </c>
      <c r="B82" s="760"/>
      <c r="C82" s="760"/>
      <c r="D82" s="760"/>
      <c r="E82" s="761"/>
      <c r="F82" s="768" t="s">
        <v>24</v>
      </c>
      <c r="G82" s="768"/>
      <c r="H82" s="768"/>
      <c r="I82" s="768"/>
      <c r="J82" s="768" t="s">
        <v>25</v>
      </c>
      <c r="K82" s="769" t="s">
        <v>26</v>
      </c>
      <c r="L82" s="761"/>
      <c r="M82" s="768" t="s">
        <v>27</v>
      </c>
      <c r="N82" s="768"/>
      <c r="O82" s="768"/>
      <c r="P82" s="772" t="s">
        <v>25</v>
      </c>
    </row>
    <row r="83" spans="1:16" ht="15" customHeight="1" x14ac:dyDescent="0.25">
      <c r="A83" s="762"/>
      <c r="B83" s="763"/>
      <c r="C83" s="763"/>
      <c r="D83" s="763"/>
      <c r="E83" s="764"/>
      <c r="F83" s="768"/>
      <c r="G83" s="768"/>
      <c r="H83" s="768"/>
      <c r="I83" s="768"/>
      <c r="J83" s="768"/>
      <c r="K83" s="770"/>
      <c r="L83" s="764"/>
      <c r="M83" s="768"/>
      <c r="N83" s="768"/>
      <c r="O83" s="768"/>
      <c r="P83" s="772"/>
    </row>
    <row r="84" spans="1:16" ht="15" customHeight="1" x14ac:dyDescent="0.25">
      <c r="A84" s="762"/>
      <c r="B84" s="763"/>
      <c r="C84" s="763"/>
      <c r="D84" s="763"/>
      <c r="E84" s="764"/>
      <c r="F84" s="745" t="s">
        <v>1506</v>
      </c>
      <c r="G84" s="745"/>
      <c r="H84" s="745"/>
      <c r="I84" s="745"/>
      <c r="J84" s="510">
        <v>0.15</v>
      </c>
      <c r="K84" s="770"/>
      <c r="L84" s="764"/>
      <c r="M84" s="853" t="s">
        <v>1507</v>
      </c>
      <c r="N84" s="871"/>
      <c r="O84" s="872"/>
      <c r="P84" s="510">
        <v>0.14000000000000001</v>
      </c>
    </row>
    <row r="85" spans="1:16" ht="15" customHeight="1" x14ac:dyDescent="0.25">
      <c r="A85" s="762"/>
      <c r="B85" s="763"/>
      <c r="C85" s="763"/>
      <c r="D85" s="763"/>
      <c r="E85" s="764"/>
      <c r="F85" s="745" t="s">
        <v>1508</v>
      </c>
      <c r="G85" s="745"/>
      <c r="H85" s="745"/>
      <c r="I85" s="745"/>
      <c r="J85" s="510">
        <v>0.14000000000000001</v>
      </c>
      <c r="K85" s="770"/>
      <c r="L85" s="764"/>
      <c r="M85" s="853" t="s">
        <v>1509</v>
      </c>
      <c r="N85" s="871"/>
      <c r="O85" s="872"/>
      <c r="P85" s="510">
        <v>0.14000000000000001</v>
      </c>
    </row>
    <row r="86" spans="1:16" ht="15" customHeight="1" x14ac:dyDescent="0.25">
      <c r="A86" s="762"/>
      <c r="B86" s="763"/>
      <c r="C86" s="763"/>
      <c r="D86" s="763"/>
      <c r="E86" s="764"/>
      <c r="F86" s="745" t="s">
        <v>1510</v>
      </c>
      <c r="G86" s="745"/>
      <c r="H86" s="745"/>
      <c r="I86" s="745"/>
      <c r="J86" s="510">
        <v>0.14000000000000001</v>
      </c>
      <c r="K86" s="770"/>
      <c r="L86" s="764"/>
      <c r="M86" s="745" t="s">
        <v>1511</v>
      </c>
      <c r="N86" s="754"/>
      <c r="O86" s="754"/>
      <c r="P86" s="510">
        <v>0.15</v>
      </c>
    </row>
    <row r="87" spans="1:16" ht="15" customHeight="1" x14ac:dyDescent="0.25">
      <c r="A87" s="762"/>
      <c r="B87" s="763"/>
      <c r="C87" s="763"/>
      <c r="D87" s="763"/>
      <c r="E87" s="764"/>
      <c r="F87" s="745" t="s">
        <v>1512</v>
      </c>
      <c r="G87" s="745"/>
      <c r="H87" s="745"/>
      <c r="I87" s="745"/>
      <c r="J87" s="510">
        <v>0.14000000000000001</v>
      </c>
      <c r="K87" s="770"/>
      <c r="L87" s="764"/>
      <c r="M87" s="745" t="s">
        <v>1513</v>
      </c>
      <c r="N87" s="745"/>
      <c r="O87" s="745"/>
      <c r="P87" s="510">
        <v>0.14000000000000001</v>
      </c>
    </row>
    <row r="88" spans="1:16" ht="15" customHeight="1" x14ac:dyDescent="0.25">
      <c r="A88" s="762"/>
      <c r="B88" s="763"/>
      <c r="C88" s="763"/>
      <c r="D88" s="763"/>
      <c r="E88" s="764"/>
      <c r="F88" s="745" t="s">
        <v>1514</v>
      </c>
      <c r="G88" s="745"/>
      <c r="H88" s="745"/>
      <c r="I88" s="745"/>
      <c r="J88" s="510">
        <v>0.14000000000000001</v>
      </c>
      <c r="K88" s="770"/>
      <c r="L88" s="764"/>
      <c r="M88" s="745" t="s">
        <v>1515</v>
      </c>
      <c r="N88" s="745"/>
      <c r="O88" s="745"/>
      <c r="P88" s="510">
        <v>0.14000000000000001</v>
      </c>
    </row>
    <row r="89" spans="1:16" ht="15" customHeight="1" x14ac:dyDescent="0.25">
      <c r="A89" s="762"/>
      <c r="B89" s="763"/>
      <c r="C89" s="763"/>
      <c r="D89" s="763"/>
      <c r="E89" s="764"/>
      <c r="F89" s="745" t="s">
        <v>1516</v>
      </c>
      <c r="G89" s="745"/>
      <c r="H89" s="745"/>
      <c r="I89" s="745"/>
      <c r="J89" s="510">
        <v>0.14000000000000001</v>
      </c>
      <c r="K89" s="770"/>
      <c r="L89" s="764"/>
      <c r="M89" s="745" t="s">
        <v>1517</v>
      </c>
      <c r="N89" s="745"/>
      <c r="O89" s="745"/>
      <c r="P89" s="510">
        <v>0.14000000000000001</v>
      </c>
    </row>
    <row r="90" spans="1:16" ht="15" customHeight="1" x14ac:dyDescent="0.25">
      <c r="A90" s="762"/>
      <c r="B90" s="763"/>
      <c r="C90" s="763"/>
      <c r="D90" s="763"/>
      <c r="E90" s="764"/>
      <c r="F90" s="745" t="s">
        <v>1518</v>
      </c>
      <c r="G90" s="745"/>
      <c r="H90" s="745"/>
      <c r="I90" s="745"/>
      <c r="J90" s="510">
        <v>0.14000000000000001</v>
      </c>
      <c r="K90" s="770"/>
      <c r="L90" s="764"/>
      <c r="M90" s="745" t="s">
        <v>1519</v>
      </c>
      <c r="N90" s="745"/>
      <c r="O90" s="745"/>
      <c r="P90" s="510">
        <v>0.14000000000000001</v>
      </c>
    </row>
    <row r="91" spans="1:16" ht="15" customHeight="1" x14ac:dyDescent="0.25">
      <c r="A91" s="762"/>
      <c r="B91" s="763"/>
      <c r="C91" s="763"/>
      <c r="D91" s="763"/>
      <c r="E91" s="764"/>
      <c r="F91" s="745"/>
      <c r="G91" s="745"/>
      <c r="H91" s="745"/>
      <c r="I91" s="745"/>
      <c r="J91" s="410"/>
      <c r="K91" s="770"/>
      <c r="L91" s="764"/>
      <c r="M91" s="745" t="s">
        <v>1520</v>
      </c>
      <c r="N91" s="745"/>
      <c r="O91" s="745"/>
      <c r="P91" s="510">
        <v>0.14000000000000001</v>
      </c>
    </row>
    <row r="92" spans="1:16" ht="15" customHeight="1" x14ac:dyDescent="0.25">
      <c r="A92" s="762"/>
      <c r="B92" s="763"/>
      <c r="C92" s="763"/>
      <c r="D92" s="763"/>
      <c r="E92" s="764"/>
      <c r="F92" s="745"/>
      <c r="G92" s="745"/>
      <c r="H92" s="745"/>
      <c r="I92" s="745"/>
      <c r="J92" s="410"/>
      <c r="K92" s="770"/>
      <c r="L92" s="764"/>
      <c r="M92" s="745" t="s">
        <v>1521</v>
      </c>
      <c r="N92" s="745"/>
      <c r="O92" s="745"/>
      <c r="P92" s="510">
        <v>0.14000000000000001</v>
      </c>
    </row>
    <row r="93" spans="1:16" ht="15" customHeight="1" x14ac:dyDescent="0.25">
      <c r="A93" s="762"/>
      <c r="B93" s="763"/>
      <c r="C93" s="763"/>
      <c r="D93" s="763"/>
      <c r="E93" s="764"/>
      <c r="F93" s="745"/>
      <c r="G93" s="745"/>
      <c r="H93" s="745"/>
      <c r="I93" s="745"/>
      <c r="J93" s="410"/>
      <c r="K93" s="770"/>
      <c r="L93" s="764"/>
      <c r="M93" s="745" t="s">
        <v>1522</v>
      </c>
      <c r="N93" s="745"/>
      <c r="O93" s="745"/>
      <c r="P93" s="510">
        <v>0.14000000000000001</v>
      </c>
    </row>
    <row r="94" spans="1:16" ht="15" customHeight="1" x14ac:dyDescent="0.25">
      <c r="A94" s="762"/>
      <c r="B94" s="763"/>
      <c r="C94" s="763"/>
      <c r="D94" s="763"/>
      <c r="E94" s="764"/>
      <c r="F94" s="745"/>
      <c r="G94" s="745"/>
      <c r="H94" s="745"/>
      <c r="I94" s="745"/>
      <c r="J94" s="410"/>
      <c r="K94" s="770"/>
      <c r="L94" s="764"/>
      <c r="M94" s="745" t="s">
        <v>1523</v>
      </c>
      <c r="N94" s="745"/>
      <c r="O94" s="745"/>
      <c r="P94" s="510">
        <v>0.14000000000000001</v>
      </c>
    </row>
    <row r="95" spans="1:16" ht="15" customHeight="1" x14ac:dyDescent="0.25">
      <c r="A95" s="762"/>
      <c r="B95" s="763"/>
      <c r="C95" s="763"/>
      <c r="D95" s="763"/>
      <c r="E95" s="764"/>
      <c r="F95" s="745"/>
      <c r="G95" s="745"/>
      <c r="H95" s="745"/>
      <c r="I95" s="745"/>
      <c r="J95" s="410"/>
      <c r="K95" s="770"/>
      <c r="L95" s="764"/>
      <c r="M95" s="745" t="s">
        <v>1524</v>
      </c>
      <c r="N95" s="745"/>
      <c r="O95" s="745"/>
      <c r="P95" s="510">
        <v>0.14000000000000001</v>
      </c>
    </row>
    <row r="96" spans="1:16" ht="15" customHeight="1" x14ac:dyDescent="0.25">
      <c r="A96" s="762"/>
      <c r="B96" s="763"/>
      <c r="C96" s="763"/>
      <c r="D96" s="763"/>
      <c r="E96" s="764"/>
      <c r="F96" s="745"/>
      <c r="G96" s="745"/>
      <c r="H96" s="745"/>
      <c r="I96" s="745"/>
      <c r="J96" s="410"/>
      <c r="K96" s="770"/>
      <c r="L96" s="764"/>
      <c r="M96" s="745" t="s">
        <v>1525</v>
      </c>
      <c r="N96" s="745"/>
      <c r="O96" s="745"/>
      <c r="P96" s="510">
        <v>0.14000000000000001</v>
      </c>
    </row>
    <row r="97" spans="1:16" ht="15" customHeight="1" x14ac:dyDescent="0.25">
      <c r="A97" s="762"/>
      <c r="B97" s="763"/>
      <c r="C97" s="763"/>
      <c r="D97" s="763"/>
      <c r="E97" s="764"/>
      <c r="F97" s="745"/>
      <c r="G97" s="745"/>
      <c r="H97" s="745"/>
      <c r="I97" s="745"/>
      <c r="J97" s="410"/>
      <c r="K97" s="770"/>
      <c r="L97" s="764"/>
      <c r="M97" s="745" t="s">
        <v>1526</v>
      </c>
      <c r="N97" s="745"/>
      <c r="O97" s="745"/>
      <c r="P97" s="510">
        <v>0.14000000000000001</v>
      </c>
    </row>
    <row r="98" spans="1:16" ht="15" customHeight="1" x14ac:dyDescent="0.25">
      <c r="A98" s="765"/>
      <c r="B98" s="766"/>
      <c r="C98" s="766"/>
      <c r="D98" s="766"/>
      <c r="E98" s="767"/>
      <c r="F98" s="745"/>
      <c r="G98" s="745"/>
      <c r="H98" s="745"/>
      <c r="I98" s="745"/>
      <c r="J98" s="410"/>
      <c r="K98" s="771"/>
      <c r="L98" s="767"/>
      <c r="M98" s="745" t="s">
        <v>1527</v>
      </c>
      <c r="N98" s="745"/>
      <c r="O98" s="745"/>
      <c r="P98" s="510">
        <v>0.14000000000000001</v>
      </c>
    </row>
    <row r="99" spans="1:16" ht="24.75" customHeight="1" x14ac:dyDescent="0.25">
      <c r="A99" s="157"/>
      <c r="B99" s="158"/>
      <c r="C99" s="158"/>
      <c r="D99" s="158"/>
      <c r="E99" s="158"/>
      <c r="F99" s="158"/>
      <c r="G99" s="158"/>
      <c r="H99" s="158"/>
      <c r="I99" s="158"/>
      <c r="J99" s="158"/>
      <c r="K99" s="158"/>
      <c r="L99" s="158"/>
      <c r="M99" s="158"/>
      <c r="N99" s="158"/>
      <c r="O99" s="158"/>
      <c r="P99" s="158"/>
    </row>
    <row r="100" spans="1:16" ht="15.75" x14ac:dyDescent="0.25">
      <c r="A100" s="19"/>
      <c r="B100" s="24"/>
      <c r="C100" s="18"/>
      <c r="D100" s="18"/>
      <c r="E100" s="18"/>
      <c r="F100" s="18"/>
      <c r="G100" s="18"/>
      <c r="H100" s="18"/>
      <c r="I100" s="18"/>
      <c r="J100" s="18"/>
      <c r="K100" s="18"/>
      <c r="L100" s="18"/>
      <c r="M100" s="18"/>
      <c r="N100" s="18"/>
      <c r="O100" s="18"/>
      <c r="P100" s="19"/>
    </row>
    <row r="101" spans="1:16" ht="31.5" customHeight="1" x14ac:dyDescent="0.25">
      <c r="A101" s="48" t="s">
        <v>32</v>
      </c>
      <c r="B101" s="401" t="s">
        <v>33</v>
      </c>
      <c r="C101" s="401" t="s">
        <v>34</v>
      </c>
      <c r="D101" s="401" t="s">
        <v>35</v>
      </c>
      <c r="E101" s="401" t="s">
        <v>36</v>
      </c>
      <c r="F101" s="401" t="s">
        <v>37</v>
      </c>
      <c r="G101" s="746" t="s">
        <v>38</v>
      </c>
      <c r="H101" s="746"/>
      <c r="I101" s="733" t="s">
        <v>39</v>
      </c>
      <c r="J101" s="741"/>
      <c r="K101" s="401" t="s">
        <v>40</v>
      </c>
      <c r="L101" s="746" t="s">
        <v>41</v>
      </c>
      <c r="M101" s="746"/>
      <c r="N101" s="850" t="s">
        <v>42</v>
      </c>
      <c r="O101" s="851"/>
      <c r="P101" s="852"/>
    </row>
    <row r="102" spans="1:16" ht="85.5" x14ac:dyDescent="0.25">
      <c r="A102" s="159" t="s">
        <v>606</v>
      </c>
      <c r="B102" s="144">
        <v>1</v>
      </c>
      <c r="C102" s="283" t="s">
        <v>1535</v>
      </c>
      <c r="D102" s="402" t="s">
        <v>104</v>
      </c>
      <c r="E102" s="402" t="s">
        <v>47</v>
      </c>
      <c r="F102" s="402" t="s">
        <v>105</v>
      </c>
      <c r="G102" s="800" t="s">
        <v>1536</v>
      </c>
      <c r="H102" s="800"/>
      <c r="I102" s="801" t="s">
        <v>207</v>
      </c>
      <c r="J102" s="802"/>
      <c r="K102" s="511">
        <v>0.125</v>
      </c>
      <c r="L102" s="846" t="s">
        <v>450</v>
      </c>
      <c r="M102" s="846"/>
      <c r="N102" s="803" t="s">
        <v>1511</v>
      </c>
      <c r="O102" s="803"/>
      <c r="P102" s="803"/>
    </row>
    <row r="103" spans="1:16" ht="60.75" customHeight="1" x14ac:dyDescent="0.25">
      <c r="A103" s="733" t="s">
        <v>51</v>
      </c>
      <c r="B103" s="741"/>
      <c r="C103" s="1410" t="s">
        <v>1537</v>
      </c>
      <c r="D103" s="1411"/>
      <c r="E103" s="1411"/>
      <c r="F103" s="1411"/>
      <c r="G103" s="1411"/>
      <c r="H103" s="1411"/>
      <c r="I103" s="1411"/>
      <c r="J103" s="1411"/>
      <c r="K103" s="1411"/>
      <c r="L103" s="1411"/>
      <c r="M103" s="1411"/>
      <c r="N103" s="1411"/>
      <c r="O103" s="1411"/>
      <c r="P103" s="1412"/>
    </row>
    <row r="104" spans="1:16" ht="21.75" customHeight="1" x14ac:dyDescent="0.25">
      <c r="A104" s="721" t="s">
        <v>53</v>
      </c>
      <c r="B104" s="719"/>
      <c r="C104" s="719"/>
      <c r="D104" s="719"/>
      <c r="E104" s="719"/>
      <c r="F104" s="719"/>
      <c r="G104" s="720"/>
      <c r="H104" s="721" t="s">
        <v>54</v>
      </c>
      <c r="I104" s="719"/>
      <c r="J104" s="719"/>
      <c r="K104" s="719"/>
      <c r="L104" s="719"/>
      <c r="M104" s="719"/>
      <c r="N104" s="719"/>
      <c r="O104" s="719"/>
      <c r="P104" s="720"/>
    </row>
    <row r="105" spans="1:16" ht="15" customHeight="1" x14ac:dyDescent="0.25">
      <c r="A105" s="1398" t="s">
        <v>1531</v>
      </c>
      <c r="B105" s="1399"/>
      <c r="C105" s="1399"/>
      <c r="D105" s="1399"/>
      <c r="E105" s="1399"/>
      <c r="F105" s="1399"/>
      <c r="G105" s="1399"/>
      <c r="H105" s="839" t="s">
        <v>1538</v>
      </c>
      <c r="I105" s="840"/>
      <c r="J105" s="840"/>
      <c r="K105" s="840"/>
      <c r="L105" s="840"/>
      <c r="M105" s="840"/>
      <c r="N105" s="840"/>
      <c r="O105" s="840"/>
      <c r="P105" s="1402"/>
    </row>
    <row r="106" spans="1:16" ht="15" customHeight="1" x14ac:dyDescent="0.25">
      <c r="A106" s="1400"/>
      <c r="B106" s="1401"/>
      <c r="C106" s="1401"/>
      <c r="D106" s="1401"/>
      <c r="E106" s="1401"/>
      <c r="F106" s="1401"/>
      <c r="G106" s="1401"/>
      <c r="H106" s="842"/>
      <c r="I106" s="843"/>
      <c r="J106" s="843"/>
      <c r="K106" s="843"/>
      <c r="L106" s="843"/>
      <c r="M106" s="843"/>
      <c r="N106" s="843"/>
      <c r="O106" s="843"/>
      <c r="P106" s="1403"/>
    </row>
    <row r="107" spans="1:16" ht="15.75" x14ac:dyDescent="0.25">
      <c r="A107" s="5"/>
      <c r="B107" s="6"/>
      <c r="C107" s="24"/>
      <c r="D107" s="24"/>
      <c r="E107" s="24"/>
      <c r="F107" s="24"/>
      <c r="G107" s="24"/>
      <c r="H107" s="24"/>
      <c r="I107" s="24"/>
      <c r="J107" s="24"/>
      <c r="K107" s="24"/>
      <c r="L107" s="24"/>
      <c r="M107" s="24"/>
      <c r="N107" s="24"/>
      <c r="O107" s="24"/>
      <c r="P107" s="5"/>
    </row>
    <row r="108" spans="1:16" ht="15.75" customHeight="1" x14ac:dyDescent="0.25">
      <c r="A108" s="24"/>
      <c r="B108" s="24"/>
      <c r="C108" s="5"/>
      <c r="D108" s="733" t="s">
        <v>57</v>
      </c>
      <c r="E108" s="734"/>
      <c r="F108" s="734"/>
      <c r="G108" s="734"/>
      <c r="H108" s="734"/>
      <c r="I108" s="734"/>
      <c r="J108" s="734"/>
      <c r="K108" s="734"/>
      <c r="L108" s="734"/>
      <c r="M108" s="734"/>
      <c r="N108" s="734"/>
      <c r="O108" s="734"/>
      <c r="P108" s="741"/>
    </row>
    <row r="109" spans="1:16" ht="15.75" x14ac:dyDescent="0.25">
      <c r="A109" s="5"/>
      <c r="B109" s="6"/>
      <c r="C109" s="24"/>
      <c r="D109" s="401" t="s">
        <v>58</v>
      </c>
      <c r="E109" s="401" t="s">
        <v>59</v>
      </c>
      <c r="F109" s="401" t="s">
        <v>60</v>
      </c>
      <c r="G109" s="401" t="s">
        <v>61</v>
      </c>
      <c r="H109" s="401" t="s">
        <v>62</v>
      </c>
      <c r="I109" s="401" t="s">
        <v>63</v>
      </c>
      <c r="J109" s="401" t="s">
        <v>64</v>
      </c>
      <c r="K109" s="401" t="s">
        <v>65</v>
      </c>
      <c r="L109" s="401" t="s">
        <v>66</v>
      </c>
      <c r="M109" s="401" t="s">
        <v>67</v>
      </c>
      <c r="N109" s="401" t="s">
        <v>68</v>
      </c>
      <c r="O109" s="733" t="s">
        <v>69</v>
      </c>
      <c r="P109" s="741"/>
    </row>
    <row r="110" spans="1:16" ht="15.75" x14ac:dyDescent="0.25">
      <c r="A110" s="887" t="s">
        <v>70</v>
      </c>
      <c r="B110" s="1385"/>
      <c r="C110" s="1386"/>
      <c r="D110" s="52"/>
      <c r="E110" s="52"/>
      <c r="F110" s="52"/>
      <c r="G110" s="52"/>
      <c r="H110" s="52"/>
      <c r="I110" s="52"/>
      <c r="J110" s="52"/>
      <c r="K110" s="52"/>
      <c r="L110" s="52"/>
      <c r="M110" s="52"/>
      <c r="N110" s="52"/>
      <c r="O110" s="887"/>
      <c r="P110" s="1386"/>
    </row>
    <row r="111" spans="1:16" ht="15.75" x14ac:dyDescent="0.25">
      <c r="A111" s="887" t="s">
        <v>71</v>
      </c>
      <c r="B111" s="1385"/>
      <c r="C111" s="1386"/>
      <c r="D111" s="53"/>
      <c r="E111" s="53"/>
      <c r="F111" s="53"/>
      <c r="G111" s="53"/>
      <c r="H111" s="53"/>
      <c r="I111" s="53"/>
      <c r="J111" s="53"/>
      <c r="K111" s="53"/>
      <c r="L111" s="53"/>
      <c r="M111" s="53"/>
      <c r="N111" s="53"/>
      <c r="O111" s="899"/>
      <c r="P111" s="1116"/>
    </row>
    <row r="112" spans="1:16" ht="15.75" x14ac:dyDescent="0.25">
      <c r="A112" s="5"/>
      <c r="B112" s="6"/>
      <c r="C112" s="24"/>
      <c r="D112" s="24"/>
      <c r="E112" s="24"/>
      <c r="F112" s="24"/>
      <c r="G112" s="24"/>
      <c r="H112" s="24"/>
      <c r="I112" s="24"/>
      <c r="J112" s="24"/>
      <c r="K112" s="24"/>
      <c r="L112" s="24"/>
      <c r="M112" s="24"/>
      <c r="N112" s="24"/>
      <c r="O112" s="24"/>
      <c r="P112" s="5"/>
    </row>
    <row r="113" spans="1:16" ht="15.75" x14ac:dyDescent="0.25">
      <c r="A113" s="5"/>
      <c r="B113" s="6"/>
      <c r="C113" s="7"/>
      <c r="D113" s="7"/>
      <c r="E113" s="7"/>
      <c r="F113" s="7"/>
      <c r="G113" s="7"/>
      <c r="H113" s="7"/>
      <c r="I113" s="7"/>
      <c r="J113" s="7"/>
      <c r="K113" s="7"/>
      <c r="L113" s="7"/>
      <c r="M113" s="8"/>
      <c r="N113" s="8"/>
      <c r="O113" s="8"/>
      <c r="P113" s="5"/>
    </row>
    <row r="114" spans="1:16" ht="15.75" x14ac:dyDescent="0.25">
      <c r="A114" s="35" t="s">
        <v>72</v>
      </c>
      <c r="B114" s="35" t="s">
        <v>33</v>
      </c>
      <c r="C114" s="36"/>
      <c r="D114" s="37" t="s">
        <v>58</v>
      </c>
      <c r="E114" s="37" t="s">
        <v>59</v>
      </c>
      <c r="F114" s="37" t="s">
        <v>60</v>
      </c>
      <c r="G114" s="37" t="s">
        <v>61</v>
      </c>
      <c r="H114" s="37" t="s">
        <v>62</v>
      </c>
      <c r="I114" s="37" t="s">
        <v>63</v>
      </c>
      <c r="J114" s="37" t="s">
        <v>64</v>
      </c>
      <c r="K114" s="37" t="s">
        <v>65</v>
      </c>
      <c r="L114" s="37" t="s">
        <v>66</v>
      </c>
      <c r="M114" s="37" t="s">
        <v>67</v>
      </c>
      <c r="N114" s="37" t="s">
        <v>68</v>
      </c>
      <c r="O114" s="716" t="s">
        <v>69</v>
      </c>
      <c r="P114" s="845"/>
    </row>
    <row r="115" spans="1:16" ht="15.75" customHeight="1" x14ac:dyDescent="0.25">
      <c r="A115" s="883" t="s">
        <v>1979</v>
      </c>
      <c r="B115" s="812"/>
      <c r="C115" s="38" t="s">
        <v>70</v>
      </c>
      <c r="D115" s="38"/>
      <c r="E115" s="38"/>
      <c r="F115" s="38"/>
      <c r="G115" s="38"/>
      <c r="H115" s="38"/>
      <c r="I115" s="38"/>
      <c r="J115" s="38"/>
      <c r="K115" s="38"/>
      <c r="L115" s="38"/>
      <c r="M115" s="38"/>
      <c r="N115" s="38"/>
      <c r="O115" s="808"/>
      <c r="P115" s="809"/>
    </row>
    <row r="116" spans="1:16" ht="15.75" x14ac:dyDescent="0.25">
      <c r="A116" s="884"/>
      <c r="B116" s="812"/>
      <c r="C116" s="40" t="s">
        <v>71</v>
      </c>
      <c r="D116" s="40"/>
      <c r="E116" s="40"/>
      <c r="F116" s="41"/>
      <c r="G116" s="41"/>
      <c r="H116" s="41"/>
      <c r="I116" s="41"/>
      <c r="J116" s="41"/>
      <c r="K116" s="41"/>
      <c r="L116" s="41"/>
      <c r="M116" s="41"/>
      <c r="N116" s="40"/>
      <c r="O116" s="814"/>
      <c r="P116" s="815"/>
    </row>
    <row r="117" spans="1:16" ht="15.75" x14ac:dyDescent="0.25">
      <c r="A117" s="883" t="s">
        <v>1980</v>
      </c>
      <c r="B117" s="812"/>
      <c r="C117" s="38" t="s">
        <v>70</v>
      </c>
      <c r="D117" s="38"/>
      <c r="E117" s="38"/>
      <c r="F117" s="38"/>
      <c r="G117" s="38"/>
      <c r="H117" s="38"/>
      <c r="I117" s="38"/>
      <c r="J117" s="38"/>
      <c r="K117" s="38"/>
      <c r="L117" s="38"/>
      <c r="M117" s="38"/>
      <c r="N117" s="38"/>
      <c r="O117" s="808"/>
      <c r="P117" s="809"/>
    </row>
    <row r="118" spans="1:16" ht="15.75" x14ac:dyDescent="0.25">
      <c r="A118" s="884"/>
      <c r="B118" s="812"/>
      <c r="C118" s="40" t="s">
        <v>71</v>
      </c>
      <c r="D118" s="40"/>
      <c r="E118" s="40"/>
      <c r="F118" s="41"/>
      <c r="G118" s="41"/>
      <c r="H118" s="41"/>
      <c r="I118" s="41"/>
      <c r="J118" s="41"/>
      <c r="K118" s="41"/>
      <c r="L118" s="41"/>
      <c r="M118" s="41"/>
      <c r="N118" s="40"/>
      <c r="O118" s="814"/>
      <c r="P118" s="815"/>
    </row>
    <row r="119" spans="1:16" ht="15.75" customHeight="1" x14ac:dyDescent="0.25">
      <c r="A119" s="883" t="s">
        <v>1981</v>
      </c>
      <c r="B119" s="812"/>
      <c r="C119" s="38" t="s">
        <v>70</v>
      </c>
      <c r="D119" s="38"/>
      <c r="E119" s="38"/>
      <c r="F119" s="38"/>
      <c r="G119" s="38"/>
      <c r="H119" s="38"/>
      <c r="I119" s="38"/>
      <c r="J119" s="38"/>
      <c r="K119" s="38"/>
      <c r="L119" s="38"/>
      <c r="M119" s="38"/>
      <c r="N119" s="38"/>
      <c r="O119" s="808"/>
      <c r="P119" s="809"/>
    </row>
    <row r="120" spans="1:16" ht="15.75" x14ac:dyDescent="0.25">
      <c r="A120" s="884"/>
      <c r="B120" s="812"/>
      <c r="C120" s="40" t="s">
        <v>71</v>
      </c>
      <c r="D120" s="40"/>
      <c r="E120" s="40"/>
      <c r="F120" s="41"/>
      <c r="G120" s="41"/>
      <c r="H120" s="41"/>
      <c r="I120" s="41"/>
      <c r="J120" s="41"/>
      <c r="K120" s="41"/>
      <c r="L120" s="41"/>
      <c r="M120" s="41"/>
      <c r="N120" s="40"/>
      <c r="O120" s="814"/>
      <c r="P120" s="815"/>
    </row>
    <row r="121" spans="1:16" ht="15.75" x14ac:dyDescent="0.25">
      <c r="A121" s="883" t="s">
        <v>1982</v>
      </c>
      <c r="B121" s="812"/>
      <c r="C121" s="38" t="s">
        <v>70</v>
      </c>
      <c r="D121" s="38"/>
      <c r="E121" s="38"/>
      <c r="F121" s="38"/>
      <c r="G121" s="38"/>
      <c r="H121" s="38"/>
      <c r="I121" s="38"/>
      <c r="J121" s="38"/>
      <c r="K121" s="38"/>
      <c r="L121" s="38"/>
      <c r="M121" s="38"/>
      <c r="N121" s="38"/>
      <c r="O121" s="808"/>
      <c r="P121" s="809"/>
    </row>
    <row r="122" spans="1:16" ht="15.75" x14ac:dyDescent="0.25">
      <c r="A122" s="884"/>
      <c r="B122" s="812"/>
      <c r="C122" s="40" t="s">
        <v>71</v>
      </c>
      <c r="D122" s="40"/>
      <c r="E122" s="40"/>
      <c r="F122" s="41"/>
      <c r="G122" s="41"/>
      <c r="H122" s="41"/>
      <c r="I122" s="41"/>
      <c r="J122" s="41"/>
      <c r="K122" s="41"/>
      <c r="L122" s="41"/>
      <c r="M122" s="41"/>
      <c r="N122" s="40"/>
      <c r="O122" s="814"/>
      <c r="P122" s="815"/>
    </row>
    <row r="123" spans="1:16" ht="15.75" thickBot="1" x14ac:dyDescent="0.3"/>
    <row r="124" spans="1:16" ht="15.75" x14ac:dyDescent="0.25">
      <c r="A124" s="1397" t="s">
        <v>82</v>
      </c>
      <c r="B124" s="689"/>
      <c r="C124" s="689"/>
      <c r="D124" s="689"/>
      <c r="E124" s="689"/>
      <c r="F124" s="689"/>
      <c r="G124" s="689"/>
      <c r="H124" s="689"/>
      <c r="I124" s="689"/>
      <c r="J124" s="689"/>
      <c r="K124" s="689"/>
      <c r="L124" s="689"/>
      <c r="M124" s="689"/>
      <c r="N124" s="689"/>
      <c r="O124" s="689"/>
      <c r="P124" s="690"/>
    </row>
    <row r="125" spans="1:16" ht="15.75" x14ac:dyDescent="0.25">
      <c r="A125" s="49" t="s">
        <v>83</v>
      </c>
      <c r="B125" s="682"/>
      <c r="C125" s="683"/>
      <c r="D125" s="683"/>
      <c r="E125" s="683"/>
      <c r="F125" s="683"/>
      <c r="G125" s="683"/>
      <c r="H125" s="683"/>
      <c r="I125" s="683"/>
      <c r="J125" s="683"/>
      <c r="K125" s="683"/>
      <c r="L125" s="683"/>
      <c r="M125" s="683"/>
      <c r="N125" s="683"/>
      <c r="O125" s="683"/>
      <c r="P125" s="737"/>
    </row>
    <row r="126" spans="1:16" ht="15.75" x14ac:dyDescent="0.25">
      <c r="A126" s="49" t="s">
        <v>84</v>
      </c>
      <c r="B126" s="682"/>
      <c r="C126" s="683"/>
      <c r="D126" s="683"/>
      <c r="E126" s="683"/>
      <c r="F126" s="683"/>
      <c r="G126" s="683"/>
      <c r="H126" s="683"/>
      <c r="I126" s="683"/>
      <c r="J126" s="683"/>
      <c r="K126" s="683"/>
      <c r="L126" s="683"/>
      <c r="M126" s="683"/>
      <c r="N126" s="683"/>
      <c r="O126" s="683"/>
      <c r="P126" s="737"/>
    </row>
    <row r="127" spans="1:16" ht="15.75" x14ac:dyDescent="0.25">
      <c r="A127" s="49" t="s">
        <v>85</v>
      </c>
      <c r="B127" s="682"/>
      <c r="C127" s="683"/>
      <c r="D127" s="683"/>
      <c r="E127" s="683"/>
      <c r="F127" s="683"/>
      <c r="G127" s="683"/>
      <c r="H127" s="683"/>
      <c r="I127" s="683"/>
      <c r="J127" s="683"/>
      <c r="K127" s="683"/>
      <c r="L127" s="683"/>
      <c r="M127" s="683"/>
      <c r="N127" s="683"/>
      <c r="O127" s="683"/>
      <c r="P127" s="737"/>
    </row>
    <row r="128" spans="1:16" ht="15.75" x14ac:dyDescent="0.25">
      <c r="A128" s="49" t="s">
        <v>86</v>
      </c>
      <c r="B128" s="682"/>
      <c r="C128" s="683"/>
      <c r="D128" s="683"/>
      <c r="E128" s="683"/>
      <c r="F128" s="683"/>
      <c r="G128" s="683"/>
      <c r="H128" s="683"/>
      <c r="I128" s="683"/>
      <c r="J128" s="683"/>
      <c r="K128" s="683"/>
      <c r="L128" s="683"/>
      <c r="M128" s="683"/>
      <c r="N128" s="683"/>
      <c r="O128" s="683"/>
      <c r="P128" s="737"/>
    </row>
    <row r="129" spans="1:16" ht="15.75" x14ac:dyDescent="0.25">
      <c r="A129" s="49" t="s">
        <v>87</v>
      </c>
      <c r="B129" s="682"/>
      <c r="C129" s="683"/>
      <c r="D129" s="683"/>
      <c r="E129" s="683"/>
      <c r="F129" s="683"/>
      <c r="G129" s="683"/>
      <c r="H129" s="683"/>
      <c r="I129" s="683"/>
      <c r="J129" s="683"/>
      <c r="K129" s="683"/>
      <c r="L129" s="683"/>
      <c r="M129" s="683"/>
      <c r="N129" s="683"/>
      <c r="O129" s="683"/>
      <c r="P129" s="737"/>
    </row>
    <row r="130" spans="1:16" ht="15.75" x14ac:dyDescent="0.25">
      <c r="A130" s="49" t="s">
        <v>88</v>
      </c>
      <c r="B130" s="682"/>
      <c r="C130" s="683"/>
      <c r="D130" s="683"/>
      <c r="E130" s="683"/>
      <c r="F130" s="683"/>
      <c r="G130" s="683"/>
      <c r="H130" s="683"/>
      <c r="I130" s="683"/>
      <c r="J130" s="683"/>
      <c r="K130" s="683"/>
      <c r="L130" s="683"/>
      <c r="M130" s="683"/>
      <c r="N130" s="683"/>
      <c r="O130" s="683"/>
      <c r="P130" s="737"/>
    </row>
    <row r="131" spans="1:16" ht="15.75" x14ac:dyDescent="0.25">
      <c r="A131" s="49" t="s">
        <v>89</v>
      </c>
      <c r="B131" s="682"/>
      <c r="C131" s="683"/>
      <c r="D131" s="683"/>
      <c r="E131" s="683"/>
      <c r="F131" s="683"/>
      <c r="G131" s="683"/>
      <c r="H131" s="683"/>
      <c r="I131" s="683"/>
      <c r="J131" s="683"/>
      <c r="K131" s="683"/>
      <c r="L131" s="683"/>
      <c r="M131" s="683"/>
      <c r="N131" s="683"/>
      <c r="O131" s="683"/>
      <c r="P131" s="737"/>
    </row>
    <row r="132" spans="1:16" ht="15.75" x14ac:dyDescent="0.25">
      <c r="A132" s="49" t="s">
        <v>90</v>
      </c>
      <c r="B132" s="682"/>
      <c r="C132" s="683"/>
      <c r="D132" s="683"/>
      <c r="E132" s="683"/>
      <c r="F132" s="683"/>
      <c r="G132" s="683"/>
      <c r="H132" s="683"/>
      <c r="I132" s="683"/>
      <c r="J132" s="683"/>
      <c r="K132" s="683"/>
      <c r="L132" s="683"/>
      <c r="M132" s="683"/>
      <c r="N132" s="683"/>
      <c r="O132" s="683"/>
      <c r="P132" s="737"/>
    </row>
    <row r="133" spans="1:16" ht="15.75" x14ac:dyDescent="0.25">
      <c r="A133" s="49" t="s">
        <v>91</v>
      </c>
      <c r="B133" s="682"/>
      <c r="C133" s="683"/>
      <c r="D133" s="683"/>
      <c r="E133" s="683"/>
      <c r="F133" s="683"/>
      <c r="G133" s="683"/>
      <c r="H133" s="683"/>
      <c r="I133" s="683"/>
      <c r="J133" s="683"/>
      <c r="K133" s="683"/>
      <c r="L133" s="683"/>
      <c r="M133" s="683"/>
      <c r="N133" s="683"/>
      <c r="O133" s="683"/>
      <c r="P133" s="737"/>
    </row>
    <row r="134" spans="1:16" ht="15.75" x14ac:dyDescent="0.25">
      <c r="A134" s="49" t="s">
        <v>92</v>
      </c>
      <c r="B134" s="682"/>
      <c r="C134" s="683"/>
      <c r="D134" s="683"/>
      <c r="E134" s="683"/>
      <c r="F134" s="683"/>
      <c r="G134" s="683"/>
      <c r="H134" s="683"/>
      <c r="I134" s="683"/>
      <c r="J134" s="683"/>
      <c r="K134" s="683"/>
      <c r="L134" s="683"/>
      <c r="M134" s="683"/>
      <c r="N134" s="683"/>
      <c r="O134" s="683"/>
      <c r="P134" s="737"/>
    </row>
    <row r="136" spans="1:16" ht="30" customHeight="1" x14ac:dyDescent="0.25">
      <c r="A136" s="9" t="s">
        <v>9</v>
      </c>
      <c r="B136" s="791" t="s">
        <v>1532</v>
      </c>
      <c r="C136" s="792"/>
      <c r="D136" s="792"/>
      <c r="E136" s="792"/>
      <c r="F136" s="792"/>
      <c r="G136" s="792"/>
      <c r="H136" s="792"/>
      <c r="I136" s="792"/>
      <c r="J136" s="792"/>
      <c r="K136" s="793"/>
      <c r="L136" s="794" t="s">
        <v>11</v>
      </c>
      <c r="M136" s="794"/>
      <c r="N136" s="794"/>
      <c r="O136" s="794"/>
      <c r="P136" s="10">
        <v>0.25</v>
      </c>
    </row>
    <row r="138" spans="1:16" ht="32.25" customHeight="1" x14ac:dyDescent="0.25">
      <c r="A138" s="11" t="s">
        <v>94</v>
      </c>
      <c r="B138" s="758" t="s">
        <v>1539</v>
      </c>
      <c r="C138" s="773"/>
      <c r="D138" s="773"/>
      <c r="E138" s="773"/>
      <c r="F138" s="773"/>
      <c r="G138" s="773"/>
      <c r="H138" s="773"/>
      <c r="I138" s="773"/>
      <c r="J138" s="773"/>
      <c r="K138" s="773"/>
      <c r="L138" s="774" t="s">
        <v>14</v>
      </c>
      <c r="M138" s="774"/>
      <c r="N138" s="774"/>
      <c r="O138" s="774"/>
      <c r="P138" s="435">
        <v>0.3</v>
      </c>
    </row>
    <row r="139" spans="1:16" ht="5.25" customHeight="1" x14ac:dyDescent="0.25"/>
    <row r="140" spans="1:16" ht="15.75" x14ac:dyDescent="0.25">
      <c r="A140" s="13" t="s">
        <v>15</v>
      </c>
      <c r="B140" s="755" t="s">
        <v>1534</v>
      </c>
      <c r="C140" s="756"/>
      <c r="D140" s="756"/>
      <c r="E140" s="756"/>
      <c r="F140" s="757"/>
      <c r="G140" s="14" t="s">
        <v>17</v>
      </c>
      <c r="H140" s="1548">
        <v>760000000</v>
      </c>
      <c r="I140" s="1549"/>
      <c r="J140" s="1549"/>
      <c r="K140" s="1549"/>
      <c r="L140" s="1549"/>
      <c r="M140" s="1549"/>
      <c r="N140" s="1549"/>
      <c r="O140" s="1549"/>
      <c r="P140" s="1550"/>
    </row>
    <row r="141" spans="1:16" ht="15.75" x14ac:dyDescent="0.25">
      <c r="A141" s="13" t="s">
        <v>15</v>
      </c>
      <c r="B141" s="755"/>
      <c r="C141" s="756"/>
      <c r="D141" s="756"/>
      <c r="E141" s="756"/>
      <c r="F141" s="757"/>
      <c r="G141" s="14" t="s">
        <v>17</v>
      </c>
      <c r="H141" s="755"/>
      <c r="I141" s="756"/>
      <c r="J141" s="756"/>
      <c r="K141" s="756"/>
      <c r="L141" s="756"/>
      <c r="M141" s="756"/>
      <c r="N141" s="756"/>
      <c r="O141" s="756"/>
      <c r="P141" s="757"/>
    </row>
    <row r="142" spans="1:16" ht="15.75" x14ac:dyDescent="0.25">
      <c r="A142" s="15"/>
      <c r="B142" s="419"/>
      <c r="C142" s="419"/>
      <c r="D142" s="17"/>
      <c r="E142" s="17"/>
      <c r="F142" s="17"/>
      <c r="G142" s="17"/>
      <c r="H142" s="17"/>
      <c r="I142" s="17"/>
      <c r="J142" s="17"/>
      <c r="K142" s="17"/>
      <c r="L142" s="18"/>
      <c r="M142" s="18"/>
      <c r="N142" s="18"/>
      <c r="O142" s="18"/>
      <c r="P142" s="19"/>
    </row>
    <row r="143" spans="1:16" ht="25.5" customHeight="1" x14ac:dyDescent="0.25">
      <c r="A143" s="11" t="s">
        <v>20</v>
      </c>
      <c r="B143" s="758"/>
      <c r="C143" s="758"/>
      <c r="D143" s="758"/>
      <c r="E143" s="758"/>
      <c r="F143" s="758"/>
      <c r="G143" s="758"/>
      <c r="H143" s="758"/>
      <c r="I143" s="758"/>
      <c r="J143" s="758"/>
      <c r="K143" s="758"/>
      <c r="L143" s="758"/>
      <c r="M143" s="758"/>
      <c r="N143" s="758"/>
      <c r="O143" s="758"/>
      <c r="P143" s="758"/>
    </row>
    <row r="144" spans="1:16" ht="5.25" customHeight="1" x14ac:dyDescent="0.25"/>
    <row r="145" spans="1:16" ht="23.25" customHeight="1" x14ac:dyDescent="0.25">
      <c r="A145" s="20" t="s">
        <v>22</v>
      </c>
      <c r="B145" s="21"/>
      <c r="C145" s="21"/>
      <c r="D145" s="21"/>
      <c r="E145" s="21"/>
      <c r="F145" s="21"/>
      <c r="G145" s="21"/>
      <c r="H145" s="21"/>
      <c r="I145" s="21"/>
      <c r="J145" s="21"/>
      <c r="K145" s="21"/>
      <c r="L145" s="21"/>
      <c r="M145" s="21"/>
      <c r="N145" s="21"/>
      <c r="O145" s="21"/>
    </row>
    <row r="146" spans="1:16" ht="10.5" customHeight="1" x14ac:dyDescent="0.25">
      <c r="A146" s="157"/>
      <c r="B146" s="158"/>
      <c r="C146" s="158"/>
      <c r="D146" s="158"/>
      <c r="E146" s="158"/>
      <c r="F146" s="158"/>
      <c r="G146" s="158"/>
      <c r="H146" s="158"/>
      <c r="I146" s="158"/>
      <c r="J146" s="158"/>
      <c r="K146" s="158"/>
      <c r="L146" s="158"/>
      <c r="M146" s="158"/>
      <c r="N146" s="158"/>
      <c r="O146" s="158"/>
      <c r="P146" s="158"/>
    </row>
    <row r="147" spans="1:16" ht="15" customHeight="1" x14ac:dyDescent="0.25">
      <c r="A147" s="759" t="s">
        <v>23</v>
      </c>
      <c r="B147" s="760"/>
      <c r="C147" s="760"/>
      <c r="D147" s="760"/>
      <c r="E147" s="761"/>
      <c r="F147" s="768" t="s">
        <v>24</v>
      </c>
      <c r="G147" s="768"/>
      <c r="H147" s="768"/>
      <c r="I147" s="768"/>
      <c r="J147" s="768" t="s">
        <v>25</v>
      </c>
      <c r="K147" s="769" t="s">
        <v>26</v>
      </c>
      <c r="L147" s="761"/>
      <c r="M147" s="768" t="s">
        <v>27</v>
      </c>
      <c r="N147" s="768"/>
      <c r="O147" s="768"/>
      <c r="P147" s="772" t="s">
        <v>25</v>
      </c>
    </row>
    <row r="148" spans="1:16" ht="15" customHeight="1" x14ac:dyDescent="0.25">
      <c r="A148" s="762"/>
      <c r="B148" s="763"/>
      <c r="C148" s="763"/>
      <c r="D148" s="763"/>
      <c r="E148" s="764"/>
      <c r="F148" s="768"/>
      <c r="G148" s="768"/>
      <c r="H148" s="768"/>
      <c r="I148" s="768"/>
      <c r="J148" s="768"/>
      <c r="K148" s="770"/>
      <c r="L148" s="764"/>
      <c r="M148" s="768"/>
      <c r="N148" s="768"/>
      <c r="O148" s="768"/>
      <c r="P148" s="772"/>
    </row>
    <row r="149" spans="1:16" ht="15" customHeight="1" x14ac:dyDescent="0.25">
      <c r="A149" s="762"/>
      <c r="B149" s="763"/>
      <c r="C149" s="763"/>
      <c r="D149" s="763"/>
      <c r="E149" s="764"/>
      <c r="F149" s="745" t="s">
        <v>1506</v>
      </c>
      <c r="G149" s="745"/>
      <c r="H149" s="745"/>
      <c r="I149" s="745"/>
      <c r="J149" s="510">
        <v>0.15</v>
      </c>
      <c r="K149" s="770"/>
      <c r="L149" s="764"/>
      <c r="M149" s="853" t="s">
        <v>1507</v>
      </c>
      <c r="N149" s="871"/>
      <c r="O149" s="872"/>
      <c r="P149" s="510">
        <v>0.14000000000000001</v>
      </c>
    </row>
    <row r="150" spans="1:16" ht="15" customHeight="1" x14ac:dyDescent="0.25">
      <c r="A150" s="762"/>
      <c r="B150" s="763"/>
      <c r="C150" s="763"/>
      <c r="D150" s="763"/>
      <c r="E150" s="764"/>
      <c r="F150" s="745" t="s">
        <v>1508</v>
      </c>
      <c r="G150" s="745"/>
      <c r="H150" s="745"/>
      <c r="I150" s="745"/>
      <c r="J150" s="510">
        <v>0.14000000000000001</v>
      </c>
      <c r="K150" s="770"/>
      <c r="L150" s="764"/>
      <c r="M150" s="853" t="s">
        <v>1509</v>
      </c>
      <c r="N150" s="871"/>
      <c r="O150" s="872"/>
      <c r="P150" s="510">
        <v>0.14000000000000001</v>
      </c>
    </row>
    <row r="151" spans="1:16" ht="15" customHeight="1" x14ac:dyDescent="0.25">
      <c r="A151" s="762"/>
      <c r="B151" s="763"/>
      <c r="C151" s="763"/>
      <c r="D151" s="763"/>
      <c r="E151" s="764"/>
      <c r="F151" s="745" t="s">
        <v>1510</v>
      </c>
      <c r="G151" s="745"/>
      <c r="H151" s="745"/>
      <c r="I151" s="745"/>
      <c r="J151" s="510">
        <v>0.14000000000000001</v>
      </c>
      <c r="K151" s="770"/>
      <c r="L151" s="764"/>
      <c r="M151" s="745" t="s">
        <v>1511</v>
      </c>
      <c r="N151" s="754"/>
      <c r="O151" s="754"/>
      <c r="P151" s="510">
        <v>0.15</v>
      </c>
    </row>
    <row r="152" spans="1:16" ht="15" customHeight="1" x14ac:dyDescent="0.25">
      <c r="A152" s="762"/>
      <c r="B152" s="763"/>
      <c r="C152" s="763"/>
      <c r="D152" s="763"/>
      <c r="E152" s="764"/>
      <c r="F152" s="745" t="s">
        <v>1512</v>
      </c>
      <c r="G152" s="745"/>
      <c r="H152" s="745"/>
      <c r="I152" s="745"/>
      <c r="J152" s="510">
        <v>0.14000000000000001</v>
      </c>
      <c r="K152" s="770"/>
      <c r="L152" s="764"/>
      <c r="M152" s="745" t="s">
        <v>1513</v>
      </c>
      <c r="N152" s="745"/>
      <c r="O152" s="745"/>
      <c r="P152" s="510">
        <v>0.14000000000000001</v>
      </c>
    </row>
    <row r="153" spans="1:16" ht="15" customHeight="1" x14ac:dyDescent="0.25">
      <c r="A153" s="762"/>
      <c r="B153" s="763"/>
      <c r="C153" s="763"/>
      <c r="D153" s="763"/>
      <c r="E153" s="764"/>
      <c r="F153" s="745" t="s">
        <v>1514</v>
      </c>
      <c r="G153" s="745"/>
      <c r="H153" s="745"/>
      <c r="I153" s="745"/>
      <c r="J153" s="510">
        <v>0.14000000000000001</v>
      </c>
      <c r="K153" s="770"/>
      <c r="L153" s="764"/>
      <c r="M153" s="745" t="s">
        <v>1515</v>
      </c>
      <c r="N153" s="745"/>
      <c r="O153" s="745"/>
      <c r="P153" s="510">
        <v>0.14000000000000001</v>
      </c>
    </row>
    <row r="154" spans="1:16" ht="15" customHeight="1" x14ac:dyDescent="0.25">
      <c r="A154" s="762"/>
      <c r="B154" s="763"/>
      <c r="C154" s="763"/>
      <c r="D154" s="763"/>
      <c r="E154" s="764"/>
      <c r="F154" s="745" t="s">
        <v>1516</v>
      </c>
      <c r="G154" s="745"/>
      <c r="H154" s="745"/>
      <c r="I154" s="745"/>
      <c r="J154" s="510">
        <v>0.14000000000000001</v>
      </c>
      <c r="K154" s="770"/>
      <c r="L154" s="764"/>
      <c r="M154" s="745" t="s">
        <v>1517</v>
      </c>
      <c r="N154" s="745"/>
      <c r="O154" s="745"/>
      <c r="P154" s="510">
        <v>0.14000000000000001</v>
      </c>
    </row>
    <row r="155" spans="1:16" ht="15" customHeight="1" x14ac:dyDescent="0.25">
      <c r="A155" s="762"/>
      <c r="B155" s="763"/>
      <c r="C155" s="763"/>
      <c r="D155" s="763"/>
      <c r="E155" s="764"/>
      <c r="F155" s="745" t="s">
        <v>1518</v>
      </c>
      <c r="G155" s="745"/>
      <c r="H155" s="745"/>
      <c r="I155" s="745"/>
      <c r="J155" s="510">
        <v>0.14000000000000001</v>
      </c>
      <c r="K155" s="770"/>
      <c r="L155" s="764"/>
      <c r="M155" s="745" t="s">
        <v>1519</v>
      </c>
      <c r="N155" s="745"/>
      <c r="O155" s="745"/>
      <c r="P155" s="510">
        <v>0.14000000000000001</v>
      </c>
    </row>
    <row r="156" spans="1:16" ht="15" customHeight="1" x14ac:dyDescent="0.25">
      <c r="A156" s="762"/>
      <c r="B156" s="763"/>
      <c r="C156" s="763"/>
      <c r="D156" s="763"/>
      <c r="E156" s="764"/>
      <c r="F156" s="745"/>
      <c r="G156" s="745"/>
      <c r="H156" s="745"/>
      <c r="I156" s="745"/>
      <c r="J156" s="410"/>
      <c r="K156" s="770"/>
      <c r="L156" s="764"/>
      <c r="M156" s="745" t="s">
        <v>1520</v>
      </c>
      <c r="N156" s="745"/>
      <c r="O156" s="745"/>
      <c r="P156" s="510">
        <v>0.14000000000000001</v>
      </c>
    </row>
    <row r="157" spans="1:16" ht="15" customHeight="1" x14ac:dyDescent="0.25">
      <c r="A157" s="762"/>
      <c r="B157" s="763"/>
      <c r="C157" s="763"/>
      <c r="D157" s="763"/>
      <c r="E157" s="764"/>
      <c r="F157" s="745"/>
      <c r="G157" s="745"/>
      <c r="H157" s="745"/>
      <c r="I157" s="745"/>
      <c r="J157" s="410"/>
      <c r="K157" s="770"/>
      <c r="L157" s="764"/>
      <c r="M157" s="745" t="s">
        <v>1521</v>
      </c>
      <c r="N157" s="745"/>
      <c r="O157" s="745"/>
      <c r="P157" s="510">
        <v>0.14000000000000001</v>
      </c>
    </row>
    <row r="158" spans="1:16" ht="15" customHeight="1" x14ac:dyDescent="0.25">
      <c r="A158" s="762"/>
      <c r="B158" s="763"/>
      <c r="C158" s="763"/>
      <c r="D158" s="763"/>
      <c r="E158" s="764"/>
      <c r="F158" s="745"/>
      <c r="G158" s="745"/>
      <c r="H158" s="745"/>
      <c r="I158" s="745"/>
      <c r="J158" s="410"/>
      <c r="K158" s="770"/>
      <c r="L158" s="764"/>
      <c r="M158" s="745" t="s">
        <v>1522</v>
      </c>
      <c r="N158" s="745"/>
      <c r="O158" s="745"/>
      <c r="P158" s="510">
        <v>0.14000000000000001</v>
      </c>
    </row>
    <row r="159" spans="1:16" ht="15" customHeight="1" x14ac:dyDescent="0.25">
      <c r="A159" s="762"/>
      <c r="B159" s="763"/>
      <c r="C159" s="763"/>
      <c r="D159" s="763"/>
      <c r="E159" s="764"/>
      <c r="F159" s="745"/>
      <c r="G159" s="745"/>
      <c r="H159" s="745"/>
      <c r="I159" s="745"/>
      <c r="J159" s="410"/>
      <c r="K159" s="770"/>
      <c r="L159" s="764"/>
      <c r="M159" s="745" t="s">
        <v>1523</v>
      </c>
      <c r="N159" s="745"/>
      <c r="O159" s="745"/>
      <c r="P159" s="510">
        <v>0.14000000000000001</v>
      </c>
    </row>
    <row r="160" spans="1:16" ht="15" customHeight="1" x14ac:dyDescent="0.25">
      <c r="A160" s="762"/>
      <c r="B160" s="763"/>
      <c r="C160" s="763"/>
      <c r="D160" s="763"/>
      <c r="E160" s="764"/>
      <c r="F160" s="745"/>
      <c r="G160" s="745"/>
      <c r="H160" s="745"/>
      <c r="I160" s="745"/>
      <c r="J160" s="410"/>
      <c r="K160" s="770"/>
      <c r="L160" s="764"/>
      <c r="M160" s="745" t="s">
        <v>1524</v>
      </c>
      <c r="N160" s="745"/>
      <c r="O160" s="745"/>
      <c r="P160" s="510">
        <v>0.14000000000000001</v>
      </c>
    </row>
    <row r="161" spans="1:16" ht="15" customHeight="1" x14ac:dyDescent="0.25">
      <c r="A161" s="762"/>
      <c r="B161" s="763"/>
      <c r="C161" s="763"/>
      <c r="D161" s="763"/>
      <c r="E161" s="764"/>
      <c r="F161" s="745"/>
      <c r="G161" s="745"/>
      <c r="H161" s="745"/>
      <c r="I161" s="745"/>
      <c r="J161" s="410"/>
      <c r="K161" s="770"/>
      <c r="L161" s="764"/>
      <c r="M161" s="745" t="s">
        <v>1525</v>
      </c>
      <c r="N161" s="745"/>
      <c r="O161" s="745"/>
      <c r="P161" s="510">
        <v>0.14000000000000001</v>
      </c>
    </row>
    <row r="162" spans="1:16" ht="15" customHeight="1" x14ac:dyDescent="0.25">
      <c r="A162" s="762"/>
      <c r="B162" s="763"/>
      <c r="C162" s="763"/>
      <c r="D162" s="763"/>
      <c r="E162" s="764"/>
      <c r="F162" s="745"/>
      <c r="G162" s="745"/>
      <c r="H162" s="745"/>
      <c r="I162" s="745"/>
      <c r="J162" s="410"/>
      <c r="K162" s="770"/>
      <c r="L162" s="764"/>
      <c r="M162" s="745" t="s">
        <v>1526</v>
      </c>
      <c r="N162" s="745"/>
      <c r="O162" s="745"/>
      <c r="P162" s="510">
        <v>0.14000000000000001</v>
      </c>
    </row>
    <row r="163" spans="1:16" ht="15" customHeight="1" x14ac:dyDescent="0.25">
      <c r="A163" s="765"/>
      <c r="B163" s="766"/>
      <c r="C163" s="766"/>
      <c r="D163" s="766"/>
      <c r="E163" s="767"/>
      <c r="F163" s="745"/>
      <c r="G163" s="745"/>
      <c r="H163" s="745"/>
      <c r="I163" s="745"/>
      <c r="J163" s="410"/>
      <c r="K163" s="771"/>
      <c r="L163" s="767"/>
      <c r="M163" s="745" t="s">
        <v>1527</v>
      </c>
      <c r="N163" s="745"/>
      <c r="O163" s="745"/>
      <c r="P163" s="510">
        <v>0.14000000000000001</v>
      </c>
    </row>
    <row r="165" spans="1:16" ht="15.75" x14ac:dyDescent="0.25">
      <c r="A165" s="19"/>
      <c r="B165" s="24"/>
      <c r="C165" s="18"/>
      <c r="D165" s="18"/>
      <c r="E165" s="18"/>
      <c r="F165" s="18"/>
      <c r="G165" s="18"/>
      <c r="H165" s="18"/>
      <c r="I165" s="18"/>
      <c r="J165" s="18"/>
      <c r="K165" s="18"/>
      <c r="L165" s="18"/>
      <c r="M165" s="18"/>
      <c r="N165" s="18"/>
      <c r="O165" s="18"/>
      <c r="P165" s="19"/>
    </row>
    <row r="166" spans="1:16" ht="31.5" customHeight="1" x14ac:dyDescent="0.25">
      <c r="A166" s="48" t="s">
        <v>32</v>
      </c>
      <c r="B166" s="401" t="s">
        <v>33</v>
      </c>
      <c r="C166" s="401" t="s">
        <v>34</v>
      </c>
      <c r="D166" s="401" t="s">
        <v>35</v>
      </c>
      <c r="E166" s="401" t="s">
        <v>36</v>
      </c>
      <c r="F166" s="401" t="s">
        <v>37</v>
      </c>
      <c r="G166" s="746" t="s">
        <v>38</v>
      </c>
      <c r="H166" s="746"/>
      <c r="I166" s="733" t="s">
        <v>39</v>
      </c>
      <c r="J166" s="741"/>
      <c r="K166" s="401" t="s">
        <v>40</v>
      </c>
      <c r="L166" s="746" t="s">
        <v>41</v>
      </c>
      <c r="M166" s="746"/>
      <c r="N166" s="850" t="s">
        <v>42</v>
      </c>
      <c r="O166" s="851"/>
      <c r="P166" s="852"/>
    </row>
    <row r="167" spans="1:16" ht="85.5" x14ac:dyDescent="0.25">
      <c r="A167" s="159" t="s">
        <v>606</v>
      </c>
      <c r="B167" s="144">
        <v>1</v>
      </c>
      <c r="C167" s="283" t="s">
        <v>1540</v>
      </c>
      <c r="D167" s="402" t="s">
        <v>705</v>
      </c>
      <c r="E167" s="402" t="s">
        <v>47</v>
      </c>
      <c r="F167" s="402" t="s">
        <v>105</v>
      </c>
      <c r="G167" s="800" t="s">
        <v>1536</v>
      </c>
      <c r="H167" s="800"/>
      <c r="I167" s="801" t="s">
        <v>207</v>
      </c>
      <c r="J167" s="802"/>
      <c r="K167" s="511">
        <v>0.63</v>
      </c>
      <c r="L167" s="846" t="s">
        <v>450</v>
      </c>
      <c r="M167" s="846"/>
      <c r="N167" s="803" t="s">
        <v>1541</v>
      </c>
      <c r="O167" s="803"/>
      <c r="P167" s="803"/>
    </row>
    <row r="168" spans="1:16" ht="60.75" customHeight="1" x14ac:dyDescent="0.25">
      <c r="A168" s="733" t="s">
        <v>51</v>
      </c>
      <c r="B168" s="741"/>
      <c r="C168" s="1410" t="s">
        <v>1542</v>
      </c>
      <c r="D168" s="1411"/>
      <c r="E168" s="1411"/>
      <c r="F168" s="1411"/>
      <c r="G168" s="1411"/>
      <c r="H168" s="1411"/>
      <c r="I168" s="1411"/>
      <c r="J168" s="1411"/>
      <c r="K168" s="1411"/>
      <c r="L168" s="1411"/>
      <c r="M168" s="1411"/>
      <c r="N168" s="1411"/>
      <c r="O168" s="1411"/>
      <c r="P168" s="1412"/>
    </row>
    <row r="169" spans="1:16" ht="21.75" customHeight="1" x14ac:dyDescent="0.25">
      <c r="A169" s="721" t="s">
        <v>53</v>
      </c>
      <c r="B169" s="719"/>
      <c r="C169" s="719"/>
      <c r="D169" s="719"/>
      <c r="E169" s="719"/>
      <c r="F169" s="719"/>
      <c r="G169" s="720"/>
      <c r="H169" s="721" t="s">
        <v>54</v>
      </c>
      <c r="I169" s="719"/>
      <c r="J169" s="719"/>
      <c r="K169" s="719"/>
      <c r="L169" s="719"/>
      <c r="M169" s="719"/>
      <c r="N169" s="719"/>
      <c r="O169" s="719"/>
      <c r="P169" s="720"/>
    </row>
    <row r="170" spans="1:16" ht="15" customHeight="1" x14ac:dyDescent="0.25">
      <c r="A170" s="1398" t="s">
        <v>1531</v>
      </c>
      <c r="B170" s="1399"/>
      <c r="C170" s="1399"/>
      <c r="D170" s="1399"/>
      <c r="E170" s="1399"/>
      <c r="F170" s="1399"/>
      <c r="G170" s="1399"/>
      <c r="H170" s="839" t="s">
        <v>1541</v>
      </c>
      <c r="I170" s="840"/>
      <c r="J170" s="840"/>
      <c r="K170" s="840"/>
      <c r="L170" s="840"/>
      <c r="M170" s="840"/>
      <c r="N170" s="840"/>
      <c r="O170" s="840"/>
      <c r="P170" s="1402"/>
    </row>
    <row r="171" spans="1:16" ht="15" customHeight="1" x14ac:dyDescent="0.25">
      <c r="A171" s="1400"/>
      <c r="B171" s="1401"/>
      <c r="C171" s="1401"/>
      <c r="D171" s="1401"/>
      <c r="E171" s="1401"/>
      <c r="F171" s="1401"/>
      <c r="G171" s="1401"/>
      <c r="H171" s="842"/>
      <c r="I171" s="843"/>
      <c r="J171" s="843"/>
      <c r="K171" s="843"/>
      <c r="L171" s="843"/>
      <c r="M171" s="843"/>
      <c r="N171" s="843"/>
      <c r="O171" s="843"/>
      <c r="P171" s="1403"/>
    </row>
    <row r="172" spans="1:16" ht="15.75" x14ac:dyDescent="0.25">
      <c r="A172" s="5"/>
      <c r="B172" s="6"/>
      <c r="C172" s="24"/>
      <c r="D172" s="24"/>
      <c r="E172" s="24"/>
      <c r="F172" s="24"/>
      <c r="G172" s="24"/>
      <c r="H172" s="24"/>
      <c r="I172" s="24"/>
      <c r="J172" s="24"/>
      <c r="K172" s="24"/>
      <c r="L172" s="24"/>
      <c r="M172" s="24"/>
      <c r="N172" s="24"/>
      <c r="O172" s="24"/>
      <c r="P172" s="5"/>
    </row>
    <row r="173" spans="1:16" ht="15.75" customHeight="1" x14ac:dyDescent="0.25">
      <c r="A173" s="24"/>
      <c r="B173" s="24"/>
      <c r="C173" s="5"/>
      <c r="D173" s="733" t="s">
        <v>57</v>
      </c>
      <c r="E173" s="734"/>
      <c r="F173" s="734"/>
      <c r="G173" s="734"/>
      <c r="H173" s="734"/>
      <c r="I173" s="734"/>
      <c r="J173" s="734"/>
      <c r="K173" s="734"/>
      <c r="L173" s="734"/>
      <c r="M173" s="734"/>
      <c r="N173" s="734"/>
      <c r="O173" s="734"/>
      <c r="P173" s="741"/>
    </row>
    <row r="174" spans="1:16" ht="15.75" x14ac:dyDescent="0.25">
      <c r="A174" s="5"/>
      <c r="B174" s="6"/>
      <c r="C174" s="24"/>
      <c r="D174" s="401" t="s">
        <v>58</v>
      </c>
      <c r="E174" s="401" t="s">
        <v>59</v>
      </c>
      <c r="F174" s="401" t="s">
        <v>60</v>
      </c>
      <c r="G174" s="401" t="s">
        <v>61</v>
      </c>
      <c r="H174" s="401" t="s">
        <v>62</v>
      </c>
      <c r="I174" s="401" t="s">
        <v>63</v>
      </c>
      <c r="J174" s="401" t="s">
        <v>64</v>
      </c>
      <c r="K174" s="401" t="s">
        <v>65</v>
      </c>
      <c r="L174" s="401" t="s">
        <v>66</v>
      </c>
      <c r="M174" s="401" t="s">
        <v>67</v>
      </c>
      <c r="N174" s="401" t="s">
        <v>68</v>
      </c>
      <c r="O174" s="733" t="s">
        <v>69</v>
      </c>
      <c r="P174" s="741"/>
    </row>
    <row r="175" spans="1:16" ht="15.75" x14ac:dyDescent="0.25">
      <c r="A175" s="887" t="s">
        <v>70</v>
      </c>
      <c r="B175" s="1385"/>
      <c r="C175" s="1386"/>
      <c r="D175" s="52"/>
      <c r="E175" s="52"/>
      <c r="F175" s="52"/>
      <c r="G175" s="52"/>
      <c r="H175" s="52"/>
      <c r="I175" s="52"/>
      <c r="J175" s="52"/>
      <c r="K175" s="52"/>
      <c r="L175" s="52"/>
      <c r="M175" s="52"/>
      <c r="N175" s="52"/>
      <c r="O175" s="887"/>
      <c r="P175" s="1386"/>
    </row>
    <row r="176" spans="1:16" ht="15.75" x14ac:dyDescent="0.25">
      <c r="A176" s="887" t="s">
        <v>71</v>
      </c>
      <c r="B176" s="1385"/>
      <c r="C176" s="1386"/>
      <c r="D176" s="53"/>
      <c r="E176" s="53"/>
      <c r="F176" s="53"/>
      <c r="G176" s="53"/>
      <c r="H176" s="53"/>
      <c r="I176" s="53"/>
      <c r="J176" s="53"/>
      <c r="K176" s="53"/>
      <c r="L176" s="53"/>
      <c r="M176" s="53"/>
      <c r="N176" s="53"/>
      <c r="O176" s="899"/>
      <c r="P176" s="1116"/>
    </row>
    <row r="177" spans="1:16" ht="15.75" x14ac:dyDescent="0.25">
      <c r="A177" s="5"/>
      <c r="B177" s="6"/>
      <c r="C177" s="24"/>
      <c r="D177" s="24"/>
      <c r="E177" s="24"/>
      <c r="F177" s="24"/>
      <c r="G177" s="24"/>
      <c r="H177" s="24"/>
      <c r="I177" s="24"/>
      <c r="J177" s="24"/>
      <c r="K177" s="24"/>
      <c r="L177" s="24"/>
      <c r="M177" s="24"/>
      <c r="N177" s="24"/>
      <c r="O177" s="24"/>
      <c r="P177" s="5"/>
    </row>
    <row r="178" spans="1:16" ht="15.75" x14ac:dyDescent="0.25">
      <c r="A178" s="5"/>
      <c r="B178" s="6"/>
      <c r="C178" s="7"/>
      <c r="D178" s="7"/>
      <c r="E178" s="7"/>
      <c r="F178" s="7"/>
      <c r="G178" s="7"/>
      <c r="H178" s="7"/>
      <c r="I178" s="7"/>
      <c r="J178" s="7"/>
      <c r="K178" s="7"/>
      <c r="L178" s="7"/>
      <c r="M178" s="8"/>
      <c r="N178" s="8"/>
      <c r="O178" s="8"/>
      <c r="P178" s="5"/>
    </row>
    <row r="179" spans="1:16" ht="15.75" x14ac:dyDescent="0.25">
      <c r="A179" s="35" t="s">
        <v>72</v>
      </c>
      <c r="B179" s="35" t="s">
        <v>33</v>
      </c>
      <c r="C179" s="36"/>
      <c r="D179" s="37" t="s">
        <v>58</v>
      </c>
      <c r="E179" s="37" t="s">
        <v>59</v>
      </c>
      <c r="F179" s="37" t="s">
        <v>60</v>
      </c>
      <c r="G179" s="37" t="s">
        <v>61</v>
      </c>
      <c r="H179" s="37" t="s">
        <v>62</v>
      </c>
      <c r="I179" s="37" t="s">
        <v>63</v>
      </c>
      <c r="J179" s="37" t="s">
        <v>64</v>
      </c>
      <c r="K179" s="37" t="s">
        <v>65</v>
      </c>
      <c r="L179" s="37" t="s">
        <v>66</v>
      </c>
      <c r="M179" s="37" t="s">
        <v>67</v>
      </c>
      <c r="N179" s="37" t="s">
        <v>68</v>
      </c>
      <c r="O179" s="716" t="s">
        <v>69</v>
      </c>
      <c r="P179" s="845"/>
    </row>
    <row r="180" spans="1:16" ht="15.75" customHeight="1" x14ac:dyDescent="0.25">
      <c r="A180" s="883" t="s">
        <v>1979</v>
      </c>
      <c r="B180" s="812"/>
      <c r="C180" s="38" t="s">
        <v>70</v>
      </c>
      <c r="D180" s="38"/>
      <c r="E180" s="38"/>
      <c r="F180" s="38"/>
      <c r="G180" s="38"/>
      <c r="H180" s="38"/>
      <c r="I180" s="38"/>
      <c r="J180" s="38"/>
      <c r="K180" s="38"/>
      <c r="L180" s="38"/>
      <c r="M180" s="38"/>
      <c r="N180" s="38"/>
      <c r="O180" s="808"/>
      <c r="P180" s="809"/>
    </row>
    <row r="181" spans="1:16" ht="15.75" x14ac:dyDescent="0.25">
      <c r="A181" s="884"/>
      <c r="B181" s="812"/>
      <c r="C181" s="40" t="s">
        <v>71</v>
      </c>
      <c r="D181" s="40"/>
      <c r="E181" s="40"/>
      <c r="F181" s="41"/>
      <c r="G181" s="41"/>
      <c r="H181" s="41"/>
      <c r="I181" s="41"/>
      <c r="J181" s="41"/>
      <c r="K181" s="41"/>
      <c r="L181" s="41"/>
      <c r="M181" s="41"/>
      <c r="N181" s="40"/>
      <c r="O181" s="814"/>
      <c r="P181" s="815"/>
    </row>
    <row r="182" spans="1:16" ht="15.75" x14ac:dyDescent="0.25">
      <c r="A182" s="883" t="s">
        <v>1980</v>
      </c>
      <c r="B182" s="812"/>
      <c r="C182" s="38" t="s">
        <v>70</v>
      </c>
      <c r="D182" s="38"/>
      <c r="E182" s="38"/>
      <c r="F182" s="38"/>
      <c r="G182" s="38"/>
      <c r="H182" s="38"/>
      <c r="I182" s="38"/>
      <c r="J182" s="38"/>
      <c r="K182" s="38"/>
      <c r="L182" s="38"/>
      <c r="M182" s="38"/>
      <c r="N182" s="38"/>
      <c r="O182" s="808"/>
      <c r="P182" s="809"/>
    </row>
    <row r="183" spans="1:16" ht="15.75" x14ac:dyDescent="0.25">
      <c r="A183" s="884"/>
      <c r="B183" s="812"/>
      <c r="C183" s="40" t="s">
        <v>71</v>
      </c>
      <c r="D183" s="40"/>
      <c r="E183" s="40"/>
      <c r="F183" s="41"/>
      <c r="G183" s="41"/>
      <c r="H183" s="41"/>
      <c r="I183" s="41"/>
      <c r="J183" s="41"/>
      <c r="K183" s="41"/>
      <c r="L183" s="41"/>
      <c r="M183" s="41"/>
      <c r="N183" s="40"/>
      <c r="O183" s="814"/>
      <c r="P183" s="815"/>
    </row>
    <row r="184" spans="1:16" ht="15.75" customHeight="1" x14ac:dyDescent="0.25">
      <c r="A184" s="883" t="s">
        <v>1981</v>
      </c>
      <c r="B184" s="812"/>
      <c r="C184" s="38" t="s">
        <v>70</v>
      </c>
      <c r="D184" s="38"/>
      <c r="E184" s="38"/>
      <c r="F184" s="38"/>
      <c r="G184" s="38"/>
      <c r="H184" s="38"/>
      <c r="I184" s="38"/>
      <c r="J184" s="38"/>
      <c r="K184" s="38"/>
      <c r="L184" s="38"/>
      <c r="M184" s="38"/>
      <c r="N184" s="38"/>
      <c r="O184" s="808"/>
      <c r="P184" s="809"/>
    </row>
    <row r="185" spans="1:16" ht="15.75" x14ac:dyDescent="0.25">
      <c r="A185" s="884"/>
      <c r="B185" s="812"/>
      <c r="C185" s="40" t="s">
        <v>71</v>
      </c>
      <c r="D185" s="40"/>
      <c r="E185" s="40"/>
      <c r="F185" s="41"/>
      <c r="G185" s="41"/>
      <c r="H185" s="41"/>
      <c r="I185" s="41"/>
      <c r="J185" s="41"/>
      <c r="K185" s="41"/>
      <c r="L185" s="41"/>
      <c r="M185" s="41"/>
      <c r="N185" s="40"/>
      <c r="O185" s="814"/>
      <c r="P185" s="815"/>
    </row>
    <row r="186" spans="1:16" ht="15.75" x14ac:dyDescent="0.25">
      <c r="A186" s="883" t="s">
        <v>1982</v>
      </c>
      <c r="B186" s="812"/>
      <c r="C186" s="38" t="s">
        <v>70</v>
      </c>
      <c r="D186" s="38"/>
      <c r="E186" s="38"/>
      <c r="F186" s="38"/>
      <c r="G186" s="38"/>
      <c r="H186" s="38"/>
      <c r="I186" s="38"/>
      <c r="J186" s="38"/>
      <c r="K186" s="38"/>
      <c r="L186" s="38"/>
      <c r="M186" s="38"/>
      <c r="N186" s="38"/>
      <c r="O186" s="808"/>
      <c r="P186" s="809"/>
    </row>
    <row r="187" spans="1:16" ht="15.75" x14ac:dyDescent="0.25">
      <c r="A187" s="884"/>
      <c r="B187" s="812"/>
      <c r="C187" s="40" t="s">
        <v>71</v>
      </c>
      <c r="D187" s="40"/>
      <c r="E187" s="40"/>
      <c r="F187" s="41"/>
      <c r="G187" s="41"/>
      <c r="H187" s="41"/>
      <c r="I187" s="41"/>
      <c r="J187" s="41"/>
      <c r="K187" s="41"/>
      <c r="L187" s="41"/>
      <c r="M187" s="41"/>
      <c r="N187" s="40"/>
      <c r="O187" s="814"/>
      <c r="P187" s="815"/>
    </row>
    <row r="188" spans="1:16" ht="15.75" thickBot="1" x14ac:dyDescent="0.3"/>
    <row r="189" spans="1:16" ht="15.75" x14ac:dyDescent="0.25">
      <c r="A189" s="1397" t="s">
        <v>82</v>
      </c>
      <c r="B189" s="689"/>
      <c r="C189" s="689"/>
      <c r="D189" s="689"/>
      <c r="E189" s="689"/>
      <c r="F189" s="689"/>
      <c r="G189" s="689"/>
      <c r="H189" s="689"/>
      <c r="I189" s="689"/>
      <c r="J189" s="689"/>
      <c r="K189" s="689"/>
      <c r="L189" s="689"/>
      <c r="M189" s="689"/>
      <c r="N189" s="689"/>
      <c r="O189" s="689"/>
      <c r="P189" s="690"/>
    </row>
    <row r="190" spans="1:16" ht="15.75" x14ac:dyDescent="0.25">
      <c r="A190" s="49" t="s">
        <v>83</v>
      </c>
      <c r="B190" s="682"/>
      <c r="C190" s="683"/>
      <c r="D190" s="683"/>
      <c r="E190" s="683"/>
      <c r="F190" s="683"/>
      <c r="G190" s="683"/>
      <c r="H190" s="683"/>
      <c r="I190" s="683"/>
      <c r="J190" s="683"/>
      <c r="K190" s="683"/>
      <c r="L190" s="683"/>
      <c r="M190" s="683"/>
      <c r="N190" s="683"/>
      <c r="O190" s="683"/>
      <c r="P190" s="737"/>
    </row>
    <row r="191" spans="1:16" ht="15.75" x14ac:dyDescent="0.25">
      <c r="A191" s="49" t="s">
        <v>84</v>
      </c>
      <c r="B191" s="682"/>
      <c r="C191" s="683"/>
      <c r="D191" s="683"/>
      <c r="E191" s="683"/>
      <c r="F191" s="683"/>
      <c r="G191" s="683"/>
      <c r="H191" s="683"/>
      <c r="I191" s="683"/>
      <c r="J191" s="683"/>
      <c r="K191" s="683"/>
      <c r="L191" s="683"/>
      <c r="M191" s="683"/>
      <c r="N191" s="683"/>
      <c r="O191" s="683"/>
      <c r="P191" s="737"/>
    </row>
    <row r="192" spans="1:16" ht="15.75" x14ac:dyDescent="0.25">
      <c r="A192" s="49" t="s">
        <v>85</v>
      </c>
      <c r="B192" s="682"/>
      <c r="C192" s="683"/>
      <c r="D192" s="683"/>
      <c r="E192" s="683"/>
      <c r="F192" s="683"/>
      <c r="G192" s="683"/>
      <c r="H192" s="683"/>
      <c r="I192" s="683"/>
      <c r="J192" s="683"/>
      <c r="K192" s="683"/>
      <c r="L192" s="683"/>
      <c r="M192" s="683"/>
      <c r="N192" s="683"/>
      <c r="O192" s="683"/>
      <c r="P192" s="737"/>
    </row>
    <row r="193" spans="1:16" ht="15.75" x14ac:dyDescent="0.25">
      <c r="A193" s="49" t="s">
        <v>86</v>
      </c>
      <c r="B193" s="682"/>
      <c r="C193" s="683"/>
      <c r="D193" s="683"/>
      <c r="E193" s="683"/>
      <c r="F193" s="683"/>
      <c r="G193" s="683"/>
      <c r="H193" s="683"/>
      <c r="I193" s="683"/>
      <c r="J193" s="683"/>
      <c r="K193" s="683"/>
      <c r="L193" s="683"/>
      <c r="M193" s="683"/>
      <c r="N193" s="683"/>
      <c r="O193" s="683"/>
      <c r="P193" s="737"/>
    </row>
    <row r="194" spans="1:16" ht="15.75" x14ac:dyDescent="0.25">
      <c r="A194" s="49" t="s">
        <v>87</v>
      </c>
      <c r="B194" s="682"/>
      <c r="C194" s="683"/>
      <c r="D194" s="683"/>
      <c r="E194" s="683"/>
      <c r="F194" s="683"/>
      <c r="G194" s="683"/>
      <c r="H194" s="683"/>
      <c r="I194" s="683"/>
      <c r="J194" s="683"/>
      <c r="K194" s="683"/>
      <c r="L194" s="683"/>
      <c r="M194" s="683"/>
      <c r="N194" s="683"/>
      <c r="O194" s="683"/>
      <c r="P194" s="737"/>
    </row>
    <row r="195" spans="1:16" ht="15.75" x14ac:dyDescent="0.25">
      <c r="A195" s="49" t="s">
        <v>88</v>
      </c>
      <c r="B195" s="682"/>
      <c r="C195" s="683"/>
      <c r="D195" s="683"/>
      <c r="E195" s="683"/>
      <c r="F195" s="683"/>
      <c r="G195" s="683"/>
      <c r="H195" s="683"/>
      <c r="I195" s="683"/>
      <c r="J195" s="683"/>
      <c r="K195" s="683"/>
      <c r="L195" s="683"/>
      <c r="M195" s="683"/>
      <c r="N195" s="683"/>
      <c r="O195" s="683"/>
      <c r="P195" s="737"/>
    </row>
    <row r="196" spans="1:16" ht="15.75" x14ac:dyDescent="0.25">
      <c r="A196" s="49" t="s">
        <v>89</v>
      </c>
      <c r="B196" s="682"/>
      <c r="C196" s="683"/>
      <c r="D196" s="683"/>
      <c r="E196" s="683"/>
      <c r="F196" s="683"/>
      <c r="G196" s="683"/>
      <c r="H196" s="683"/>
      <c r="I196" s="683"/>
      <c r="J196" s="683"/>
      <c r="K196" s="683"/>
      <c r="L196" s="683"/>
      <c r="M196" s="683"/>
      <c r="N196" s="683"/>
      <c r="O196" s="683"/>
      <c r="P196" s="737"/>
    </row>
    <row r="197" spans="1:16" ht="15.75" x14ac:dyDescent="0.25">
      <c r="A197" s="49" t="s">
        <v>90</v>
      </c>
      <c r="B197" s="682"/>
      <c r="C197" s="683"/>
      <c r="D197" s="683"/>
      <c r="E197" s="683"/>
      <c r="F197" s="683"/>
      <c r="G197" s="683"/>
      <c r="H197" s="683"/>
      <c r="I197" s="683"/>
      <c r="J197" s="683"/>
      <c r="K197" s="683"/>
      <c r="L197" s="683"/>
      <c r="M197" s="683"/>
      <c r="N197" s="683"/>
      <c r="O197" s="683"/>
      <c r="P197" s="737"/>
    </row>
    <row r="198" spans="1:16" ht="15.75" x14ac:dyDescent="0.25">
      <c r="A198" s="49" t="s">
        <v>91</v>
      </c>
      <c r="B198" s="682"/>
      <c r="C198" s="683"/>
      <c r="D198" s="683"/>
      <c r="E198" s="683"/>
      <c r="F198" s="683"/>
      <c r="G198" s="683"/>
      <c r="H198" s="683"/>
      <c r="I198" s="683"/>
      <c r="J198" s="683"/>
      <c r="K198" s="683"/>
      <c r="L198" s="683"/>
      <c r="M198" s="683"/>
      <c r="N198" s="683"/>
      <c r="O198" s="683"/>
      <c r="P198" s="737"/>
    </row>
    <row r="199" spans="1:16" ht="15.75" x14ac:dyDescent="0.25">
      <c r="A199" s="49" t="s">
        <v>92</v>
      </c>
      <c r="B199" s="682"/>
      <c r="C199" s="683"/>
      <c r="D199" s="683"/>
      <c r="E199" s="683"/>
      <c r="F199" s="683"/>
      <c r="G199" s="683"/>
      <c r="H199" s="683"/>
      <c r="I199" s="683"/>
      <c r="J199" s="683"/>
      <c r="K199" s="683"/>
      <c r="L199" s="683"/>
      <c r="M199" s="683"/>
      <c r="N199" s="683"/>
      <c r="O199" s="683"/>
      <c r="P199" s="737"/>
    </row>
    <row r="200" spans="1:16" ht="21.75" customHeight="1" x14ac:dyDescent="0.25">
      <c r="A200" s="157"/>
      <c r="B200" s="158"/>
      <c r="C200" s="158"/>
      <c r="D200" s="158"/>
      <c r="E200" s="158"/>
      <c r="F200" s="158"/>
      <c r="G200" s="158"/>
      <c r="H200" s="158"/>
      <c r="I200" s="158"/>
      <c r="J200" s="158"/>
      <c r="K200" s="158"/>
      <c r="L200" s="158"/>
      <c r="M200" s="158"/>
      <c r="N200" s="158"/>
      <c r="O200" s="158"/>
      <c r="P200" s="158"/>
    </row>
    <row r="201" spans="1:16" ht="21" customHeight="1" x14ac:dyDescent="0.25">
      <c r="A201" s="9" t="s">
        <v>9</v>
      </c>
      <c r="B201" s="791" t="s">
        <v>1543</v>
      </c>
      <c r="C201" s="792"/>
      <c r="D201" s="792"/>
      <c r="E201" s="792"/>
      <c r="F201" s="792"/>
      <c r="G201" s="792"/>
      <c r="H201" s="792"/>
      <c r="I201" s="792"/>
      <c r="J201" s="792"/>
      <c r="K201" s="793"/>
      <c r="L201" s="794" t="s">
        <v>11</v>
      </c>
      <c r="M201" s="794"/>
      <c r="N201" s="794"/>
      <c r="O201" s="794"/>
      <c r="P201" s="10">
        <v>0.2</v>
      </c>
    </row>
    <row r="203" spans="1:16" ht="15.75" x14ac:dyDescent="0.25">
      <c r="A203" s="11" t="s">
        <v>12</v>
      </c>
      <c r="B203" s="758" t="s">
        <v>1544</v>
      </c>
      <c r="C203" s="773"/>
      <c r="D203" s="773"/>
      <c r="E203" s="773"/>
      <c r="F203" s="773"/>
      <c r="G203" s="773"/>
      <c r="H203" s="773"/>
      <c r="I203" s="773"/>
      <c r="J203" s="773"/>
      <c r="K203" s="773"/>
      <c r="L203" s="774" t="s">
        <v>14</v>
      </c>
      <c r="M203" s="774"/>
      <c r="N203" s="774"/>
      <c r="O203" s="774"/>
      <c r="P203" s="12">
        <v>0.5</v>
      </c>
    </row>
    <row r="204" spans="1:16" ht="15.75" x14ac:dyDescent="0.25">
      <c r="B204" s="24"/>
      <c r="C204" s="18"/>
      <c r="D204" s="18"/>
      <c r="E204" s="18"/>
      <c r="F204" s="18"/>
      <c r="G204" s="18"/>
      <c r="H204" s="18"/>
      <c r="I204" s="18"/>
      <c r="J204" s="18"/>
      <c r="K204" s="18"/>
      <c r="L204" s="18"/>
      <c r="M204" s="18"/>
      <c r="N204" s="18"/>
      <c r="O204" s="18"/>
      <c r="P204" s="19"/>
    </row>
    <row r="205" spans="1:16" ht="15.75" x14ac:dyDescent="0.25">
      <c r="A205" s="13" t="s">
        <v>15</v>
      </c>
      <c r="B205" s="755" t="s">
        <v>1534</v>
      </c>
      <c r="C205" s="756"/>
      <c r="D205" s="756"/>
      <c r="E205" s="756"/>
      <c r="F205" s="757"/>
      <c r="G205" s="14" t="s">
        <v>17</v>
      </c>
      <c r="H205" s="1545">
        <v>200000000</v>
      </c>
      <c r="I205" s="1546"/>
      <c r="J205" s="1546"/>
      <c r="K205" s="1546"/>
      <c r="L205" s="1546"/>
      <c r="M205" s="1546"/>
      <c r="N205" s="1546"/>
      <c r="O205" s="1546"/>
      <c r="P205" s="1547"/>
    </row>
    <row r="206" spans="1:16" ht="15.75" x14ac:dyDescent="0.25">
      <c r="A206" s="13" t="s">
        <v>15</v>
      </c>
      <c r="B206" s="755"/>
      <c r="C206" s="756"/>
      <c r="D206" s="756"/>
      <c r="E206" s="756"/>
      <c r="F206" s="757"/>
      <c r="G206" s="14" t="s">
        <v>17</v>
      </c>
      <c r="H206" s="755"/>
      <c r="I206" s="756"/>
      <c r="J206" s="756"/>
      <c r="K206" s="756"/>
      <c r="L206" s="756"/>
      <c r="M206" s="756"/>
      <c r="N206" s="756"/>
      <c r="O206" s="756"/>
      <c r="P206" s="757"/>
    </row>
    <row r="207" spans="1:16" ht="15.75" x14ac:dyDescent="0.25">
      <c r="A207" s="20" t="s">
        <v>22</v>
      </c>
      <c r="B207" s="21"/>
      <c r="C207" s="21"/>
      <c r="D207" s="21"/>
      <c r="E207" s="21"/>
      <c r="F207" s="21"/>
      <c r="G207" s="21"/>
      <c r="H207" s="21"/>
      <c r="I207" s="21"/>
      <c r="J207" s="21"/>
      <c r="K207" s="21"/>
      <c r="L207" s="21"/>
      <c r="M207" s="21"/>
      <c r="N207" s="21"/>
      <c r="O207" s="21"/>
    </row>
    <row r="208" spans="1:16" ht="15" customHeight="1" x14ac:dyDescent="0.25">
      <c r="A208" s="759" t="s">
        <v>23</v>
      </c>
      <c r="B208" s="760"/>
      <c r="C208" s="760"/>
      <c r="D208" s="760"/>
      <c r="E208" s="761"/>
      <c r="F208" s="768" t="s">
        <v>24</v>
      </c>
      <c r="G208" s="768"/>
      <c r="H208" s="768"/>
      <c r="I208" s="768"/>
      <c r="J208" s="768" t="s">
        <v>25</v>
      </c>
      <c r="K208" s="769" t="s">
        <v>26</v>
      </c>
      <c r="L208" s="761"/>
      <c r="M208" s="768" t="s">
        <v>27</v>
      </c>
      <c r="N208" s="768"/>
      <c r="O208" s="768"/>
      <c r="P208" s="772" t="s">
        <v>25</v>
      </c>
    </row>
    <row r="209" spans="1:16" ht="15" customHeight="1" x14ac:dyDescent="0.25">
      <c r="A209" s="762"/>
      <c r="B209" s="763"/>
      <c r="C209" s="763"/>
      <c r="D209" s="763"/>
      <c r="E209" s="764"/>
      <c r="F209" s="768"/>
      <c r="G209" s="768"/>
      <c r="H209" s="768"/>
      <c r="I209" s="768"/>
      <c r="J209" s="768"/>
      <c r="K209" s="770"/>
      <c r="L209" s="764"/>
      <c r="M209" s="768"/>
      <c r="N209" s="768"/>
      <c r="O209" s="768"/>
      <c r="P209" s="772"/>
    </row>
    <row r="210" spans="1:16" ht="15" customHeight="1" x14ac:dyDescent="0.25">
      <c r="A210" s="762"/>
      <c r="B210" s="763"/>
      <c r="C210" s="763"/>
      <c r="D210" s="763"/>
      <c r="E210" s="764"/>
      <c r="F210" s="745" t="s">
        <v>1506</v>
      </c>
      <c r="G210" s="745"/>
      <c r="H210" s="745"/>
      <c r="I210" s="745"/>
      <c r="J210" s="510">
        <v>0.15</v>
      </c>
      <c r="K210" s="770"/>
      <c r="L210" s="764"/>
      <c r="M210" s="853" t="s">
        <v>1507</v>
      </c>
      <c r="N210" s="871"/>
      <c r="O210" s="872"/>
      <c r="P210" s="510">
        <v>0.14000000000000001</v>
      </c>
    </row>
    <row r="211" spans="1:16" ht="15" customHeight="1" x14ac:dyDescent="0.25">
      <c r="A211" s="762"/>
      <c r="B211" s="763"/>
      <c r="C211" s="763"/>
      <c r="D211" s="763"/>
      <c r="E211" s="764"/>
      <c r="F211" s="745" t="s">
        <v>1508</v>
      </c>
      <c r="G211" s="745"/>
      <c r="H211" s="745"/>
      <c r="I211" s="745"/>
      <c r="J211" s="510">
        <v>0.14000000000000001</v>
      </c>
      <c r="K211" s="770"/>
      <c r="L211" s="764"/>
      <c r="M211" s="853" t="s">
        <v>1509</v>
      </c>
      <c r="N211" s="871"/>
      <c r="O211" s="872"/>
      <c r="P211" s="510">
        <v>0.14000000000000001</v>
      </c>
    </row>
    <row r="212" spans="1:16" ht="15" customHeight="1" x14ac:dyDescent="0.25">
      <c r="A212" s="762"/>
      <c r="B212" s="763"/>
      <c r="C212" s="763"/>
      <c r="D212" s="763"/>
      <c r="E212" s="764"/>
      <c r="F212" s="745" t="s">
        <v>1510</v>
      </c>
      <c r="G212" s="745"/>
      <c r="H212" s="745"/>
      <c r="I212" s="745"/>
      <c r="J212" s="510">
        <v>0.14000000000000001</v>
      </c>
      <c r="K212" s="770"/>
      <c r="L212" s="764"/>
      <c r="M212" s="745" t="s">
        <v>1511</v>
      </c>
      <c r="N212" s="754"/>
      <c r="O212" s="754"/>
      <c r="P212" s="510">
        <v>0.15</v>
      </c>
    </row>
    <row r="213" spans="1:16" ht="15" customHeight="1" x14ac:dyDescent="0.25">
      <c r="A213" s="762"/>
      <c r="B213" s="763"/>
      <c r="C213" s="763"/>
      <c r="D213" s="763"/>
      <c r="E213" s="764"/>
      <c r="F213" s="745" t="s">
        <v>1512</v>
      </c>
      <c r="G213" s="745"/>
      <c r="H213" s="745"/>
      <c r="I213" s="745"/>
      <c r="J213" s="510">
        <v>0.14000000000000001</v>
      </c>
      <c r="K213" s="770"/>
      <c r="L213" s="764"/>
      <c r="M213" s="745" t="s">
        <v>1513</v>
      </c>
      <c r="N213" s="745"/>
      <c r="O213" s="745"/>
      <c r="P213" s="510">
        <v>0.14000000000000001</v>
      </c>
    </row>
    <row r="214" spans="1:16" ht="15" customHeight="1" x14ac:dyDescent="0.25">
      <c r="A214" s="762"/>
      <c r="B214" s="763"/>
      <c r="C214" s="763"/>
      <c r="D214" s="763"/>
      <c r="E214" s="764"/>
      <c r="F214" s="745" t="s">
        <v>1514</v>
      </c>
      <c r="G214" s="745"/>
      <c r="H214" s="745"/>
      <c r="I214" s="745"/>
      <c r="J214" s="510">
        <v>0.14000000000000001</v>
      </c>
      <c r="K214" s="770"/>
      <c r="L214" s="764"/>
      <c r="M214" s="745" t="s">
        <v>1515</v>
      </c>
      <c r="N214" s="745"/>
      <c r="O214" s="745"/>
      <c r="P214" s="510">
        <v>0.14000000000000001</v>
      </c>
    </row>
    <row r="215" spans="1:16" ht="15" customHeight="1" x14ac:dyDescent="0.25">
      <c r="A215" s="762"/>
      <c r="B215" s="763"/>
      <c r="C215" s="763"/>
      <c r="D215" s="763"/>
      <c r="E215" s="764"/>
      <c r="F215" s="745" t="s">
        <v>1516</v>
      </c>
      <c r="G215" s="745"/>
      <c r="H215" s="745"/>
      <c r="I215" s="745"/>
      <c r="J215" s="510">
        <v>0.14000000000000001</v>
      </c>
      <c r="K215" s="770"/>
      <c r="L215" s="764"/>
      <c r="M215" s="745" t="s">
        <v>1517</v>
      </c>
      <c r="N215" s="745"/>
      <c r="O215" s="745"/>
      <c r="P215" s="510">
        <v>0.14000000000000001</v>
      </c>
    </row>
    <row r="216" spans="1:16" ht="15" customHeight="1" x14ac:dyDescent="0.25">
      <c r="A216" s="762"/>
      <c r="B216" s="763"/>
      <c r="C216" s="763"/>
      <c r="D216" s="763"/>
      <c r="E216" s="764"/>
      <c r="F216" s="745" t="s">
        <v>1518</v>
      </c>
      <c r="G216" s="745"/>
      <c r="H216" s="745"/>
      <c r="I216" s="745"/>
      <c r="J216" s="510">
        <v>0.14000000000000001</v>
      </c>
      <c r="K216" s="770"/>
      <c r="L216" s="764"/>
      <c r="M216" s="745" t="s">
        <v>1519</v>
      </c>
      <c r="N216" s="745"/>
      <c r="O216" s="745"/>
      <c r="P216" s="510">
        <v>0.14000000000000001</v>
      </c>
    </row>
    <row r="217" spans="1:16" ht="15" customHeight="1" x14ac:dyDescent="0.25">
      <c r="A217" s="762"/>
      <c r="B217" s="763"/>
      <c r="C217" s="763"/>
      <c r="D217" s="763"/>
      <c r="E217" s="764"/>
      <c r="F217" s="745"/>
      <c r="G217" s="745"/>
      <c r="H217" s="745"/>
      <c r="I217" s="745"/>
      <c r="J217" s="410"/>
      <c r="K217" s="770"/>
      <c r="L217" s="764"/>
      <c r="M217" s="745" t="s">
        <v>1520</v>
      </c>
      <c r="N217" s="745"/>
      <c r="O217" s="745"/>
      <c r="P217" s="510">
        <v>0.14000000000000001</v>
      </c>
    </row>
    <row r="218" spans="1:16" ht="15" customHeight="1" x14ac:dyDescent="0.25">
      <c r="A218" s="762"/>
      <c r="B218" s="763"/>
      <c r="C218" s="763"/>
      <c r="D218" s="763"/>
      <c r="E218" s="764"/>
      <c r="F218" s="745"/>
      <c r="G218" s="745"/>
      <c r="H218" s="745"/>
      <c r="I218" s="745"/>
      <c r="J218" s="410"/>
      <c r="K218" s="770"/>
      <c r="L218" s="764"/>
      <c r="M218" s="745" t="s">
        <v>1521</v>
      </c>
      <c r="N218" s="745"/>
      <c r="O218" s="745"/>
      <c r="P218" s="510">
        <v>0.14000000000000001</v>
      </c>
    </row>
    <row r="219" spans="1:16" ht="15" customHeight="1" x14ac:dyDescent="0.25">
      <c r="A219" s="762"/>
      <c r="B219" s="763"/>
      <c r="C219" s="763"/>
      <c r="D219" s="763"/>
      <c r="E219" s="764"/>
      <c r="F219" s="745"/>
      <c r="G219" s="745"/>
      <c r="H219" s="745"/>
      <c r="I219" s="745"/>
      <c r="J219" s="410"/>
      <c r="K219" s="770"/>
      <c r="L219" s="764"/>
      <c r="M219" s="745" t="s">
        <v>1522</v>
      </c>
      <c r="N219" s="745"/>
      <c r="O219" s="745"/>
      <c r="P219" s="510">
        <v>0.14000000000000001</v>
      </c>
    </row>
    <row r="220" spans="1:16" ht="15" customHeight="1" x14ac:dyDescent="0.25">
      <c r="A220" s="762"/>
      <c r="B220" s="763"/>
      <c r="C220" s="763"/>
      <c r="D220" s="763"/>
      <c r="E220" s="764"/>
      <c r="F220" s="745"/>
      <c r="G220" s="745"/>
      <c r="H220" s="745"/>
      <c r="I220" s="745"/>
      <c r="J220" s="410"/>
      <c r="K220" s="770"/>
      <c r="L220" s="764"/>
      <c r="M220" s="745" t="s">
        <v>1523</v>
      </c>
      <c r="N220" s="745"/>
      <c r="O220" s="745"/>
      <c r="P220" s="510">
        <v>0.14000000000000001</v>
      </c>
    </row>
    <row r="221" spans="1:16" ht="15" customHeight="1" x14ac:dyDescent="0.25">
      <c r="A221" s="762"/>
      <c r="B221" s="763"/>
      <c r="C221" s="763"/>
      <c r="D221" s="763"/>
      <c r="E221" s="764"/>
      <c r="F221" s="745"/>
      <c r="G221" s="745"/>
      <c r="H221" s="745"/>
      <c r="I221" s="745"/>
      <c r="J221" s="410"/>
      <c r="K221" s="770"/>
      <c r="L221" s="764"/>
      <c r="M221" s="745" t="s">
        <v>1524</v>
      </c>
      <c r="N221" s="745"/>
      <c r="O221" s="745"/>
      <c r="P221" s="510">
        <v>0.14000000000000001</v>
      </c>
    </row>
    <row r="222" spans="1:16" ht="15" customHeight="1" x14ac:dyDescent="0.25">
      <c r="A222" s="762"/>
      <c r="B222" s="763"/>
      <c r="C222" s="763"/>
      <c r="D222" s="763"/>
      <c r="E222" s="764"/>
      <c r="F222" s="745"/>
      <c r="G222" s="745"/>
      <c r="H222" s="745"/>
      <c r="I222" s="745"/>
      <c r="J222" s="410"/>
      <c r="K222" s="770"/>
      <c r="L222" s="764"/>
      <c r="M222" s="745" t="s">
        <v>1525</v>
      </c>
      <c r="N222" s="745"/>
      <c r="O222" s="745"/>
      <c r="P222" s="510">
        <v>0.14000000000000001</v>
      </c>
    </row>
    <row r="223" spans="1:16" ht="15" customHeight="1" x14ac:dyDescent="0.25">
      <c r="A223" s="762"/>
      <c r="B223" s="763"/>
      <c r="C223" s="763"/>
      <c r="D223" s="763"/>
      <c r="E223" s="764"/>
      <c r="F223" s="745"/>
      <c r="G223" s="745"/>
      <c r="H223" s="745"/>
      <c r="I223" s="745"/>
      <c r="J223" s="410"/>
      <c r="K223" s="770"/>
      <c r="L223" s="764"/>
      <c r="M223" s="745" t="s">
        <v>1526</v>
      </c>
      <c r="N223" s="745"/>
      <c r="O223" s="745"/>
      <c r="P223" s="510">
        <v>0.14000000000000001</v>
      </c>
    </row>
    <row r="224" spans="1:16" ht="15" customHeight="1" x14ac:dyDescent="0.25">
      <c r="A224" s="765"/>
      <c r="B224" s="766"/>
      <c r="C224" s="766"/>
      <c r="D224" s="766"/>
      <c r="E224" s="767"/>
      <c r="F224" s="745"/>
      <c r="G224" s="745"/>
      <c r="H224" s="745"/>
      <c r="I224" s="745"/>
      <c r="J224" s="410"/>
      <c r="K224" s="771"/>
      <c r="L224" s="767"/>
      <c r="M224" s="745" t="s">
        <v>1527</v>
      </c>
      <c r="N224" s="745"/>
      <c r="O224" s="745"/>
      <c r="P224" s="510">
        <v>0.14000000000000001</v>
      </c>
    </row>
    <row r="225" spans="1:16" ht="15.75" x14ac:dyDescent="0.25">
      <c r="A225" s="20"/>
      <c r="B225" s="21"/>
      <c r="C225" s="21"/>
      <c r="D225" s="21"/>
      <c r="E225" s="21"/>
      <c r="F225" s="21"/>
      <c r="G225" s="21"/>
      <c r="H225" s="21"/>
      <c r="I225" s="21"/>
      <c r="J225" s="21"/>
      <c r="K225" s="21"/>
      <c r="L225" s="21"/>
      <c r="M225" s="21"/>
      <c r="N225" s="21"/>
      <c r="O225" s="21"/>
    </row>
    <row r="226" spans="1:16" ht="15.75" x14ac:dyDescent="0.25">
      <c r="A226" s="23"/>
      <c r="B226" s="24"/>
      <c r="C226" s="18"/>
      <c r="D226" s="18"/>
      <c r="E226" s="18"/>
      <c r="F226" s="18"/>
      <c r="G226" s="18"/>
      <c r="H226" s="18"/>
      <c r="I226" s="18"/>
      <c r="J226" s="18"/>
      <c r="K226" s="18"/>
      <c r="L226" s="18"/>
      <c r="M226" s="18"/>
      <c r="N226" s="18"/>
      <c r="O226" s="18"/>
    </row>
    <row r="227" spans="1:16" ht="31.5" customHeight="1" x14ac:dyDescent="0.25">
      <c r="A227" s="25" t="s">
        <v>32</v>
      </c>
      <c r="B227" s="401" t="s">
        <v>33</v>
      </c>
      <c r="C227" s="401" t="s">
        <v>34</v>
      </c>
      <c r="D227" s="401" t="s">
        <v>35</v>
      </c>
      <c r="E227" s="401" t="s">
        <v>36</v>
      </c>
      <c r="F227" s="401" t="s">
        <v>37</v>
      </c>
      <c r="G227" s="746" t="s">
        <v>38</v>
      </c>
      <c r="H227" s="746"/>
      <c r="I227" s="733" t="s">
        <v>39</v>
      </c>
      <c r="J227" s="741"/>
      <c r="K227" s="401" t="s">
        <v>40</v>
      </c>
      <c r="L227" s="746" t="s">
        <v>41</v>
      </c>
      <c r="M227" s="746"/>
      <c r="N227" s="850" t="s">
        <v>42</v>
      </c>
      <c r="O227" s="851"/>
      <c r="P227" s="852"/>
    </row>
    <row r="228" spans="1:16" ht="85.5" x14ac:dyDescent="0.25">
      <c r="A228" s="159" t="s">
        <v>606</v>
      </c>
      <c r="B228" s="144">
        <v>1</v>
      </c>
      <c r="C228" s="283" t="s">
        <v>1545</v>
      </c>
      <c r="D228" s="402" t="s">
        <v>104</v>
      </c>
      <c r="E228" s="402" t="s">
        <v>47</v>
      </c>
      <c r="F228" s="402" t="s">
        <v>1546</v>
      </c>
      <c r="G228" s="800" t="s">
        <v>1536</v>
      </c>
      <c r="H228" s="800"/>
      <c r="I228" s="801" t="s">
        <v>207</v>
      </c>
      <c r="J228" s="802"/>
      <c r="K228" s="511">
        <v>0.5</v>
      </c>
      <c r="L228" s="846" t="s">
        <v>450</v>
      </c>
      <c r="M228" s="846"/>
      <c r="N228" s="803" t="s">
        <v>1547</v>
      </c>
      <c r="O228" s="803"/>
      <c r="P228" s="803"/>
    </row>
    <row r="229" spans="1:16" ht="33.75" customHeight="1" x14ac:dyDescent="0.25">
      <c r="A229" s="733" t="s">
        <v>51</v>
      </c>
      <c r="B229" s="741"/>
      <c r="C229" s="1410" t="s">
        <v>1548</v>
      </c>
      <c r="D229" s="1411"/>
      <c r="E229" s="1411"/>
      <c r="F229" s="1411"/>
      <c r="G229" s="1411"/>
      <c r="H229" s="1411"/>
      <c r="I229" s="1411"/>
      <c r="J229" s="1411"/>
      <c r="K229" s="1411"/>
      <c r="L229" s="1411"/>
      <c r="M229" s="1411"/>
      <c r="N229" s="1411"/>
      <c r="O229" s="1411"/>
      <c r="P229" s="1412"/>
    </row>
    <row r="230" spans="1:16" ht="15.75" x14ac:dyDescent="0.25">
      <c r="A230" s="718" t="s">
        <v>53</v>
      </c>
      <c r="B230" s="719"/>
      <c r="C230" s="719"/>
      <c r="D230" s="719"/>
      <c r="E230" s="719"/>
      <c r="F230" s="719"/>
      <c r="G230" s="720"/>
      <c r="H230" s="721" t="s">
        <v>54</v>
      </c>
      <c r="I230" s="719"/>
      <c r="J230" s="719"/>
      <c r="K230" s="719"/>
      <c r="L230" s="719"/>
      <c r="M230" s="719"/>
      <c r="N230" s="719"/>
      <c r="O230" s="719"/>
      <c r="P230" s="722"/>
    </row>
    <row r="231" spans="1:16" ht="15" customHeight="1" x14ac:dyDescent="0.25">
      <c r="A231" s="1398" t="s">
        <v>1531</v>
      </c>
      <c r="B231" s="1399"/>
      <c r="C231" s="1399"/>
      <c r="D231" s="1399"/>
      <c r="E231" s="1399"/>
      <c r="F231" s="1399"/>
      <c r="G231" s="1399"/>
      <c r="H231" s="839" t="s">
        <v>1547</v>
      </c>
      <c r="I231" s="840"/>
      <c r="J231" s="840"/>
      <c r="K231" s="840"/>
      <c r="L231" s="840"/>
      <c r="M231" s="840"/>
      <c r="N231" s="840"/>
      <c r="O231" s="840"/>
      <c r="P231" s="1402"/>
    </row>
    <row r="232" spans="1:16" ht="15" customHeight="1" x14ac:dyDescent="0.25">
      <c r="A232" s="1400"/>
      <c r="B232" s="1401"/>
      <c r="C232" s="1401"/>
      <c r="D232" s="1401"/>
      <c r="E232" s="1401"/>
      <c r="F232" s="1401"/>
      <c r="G232" s="1401"/>
      <c r="H232" s="842"/>
      <c r="I232" s="843"/>
      <c r="J232" s="843"/>
      <c r="K232" s="843"/>
      <c r="L232" s="843"/>
      <c r="M232" s="843"/>
      <c r="N232" s="843"/>
      <c r="O232" s="843"/>
      <c r="P232" s="1403"/>
    </row>
    <row r="233" spans="1:16" ht="22.5" customHeight="1" x14ac:dyDescent="0.25">
      <c r="A233" s="23"/>
      <c r="B233" s="24"/>
      <c r="C233" s="24"/>
      <c r="D233" s="24"/>
      <c r="E233" s="24"/>
      <c r="F233" s="24"/>
      <c r="G233" s="24"/>
      <c r="H233" s="24"/>
      <c r="I233" s="24"/>
      <c r="J233" s="24"/>
      <c r="K233" s="24"/>
      <c r="L233" s="24"/>
      <c r="M233" s="24"/>
      <c r="N233" s="24"/>
      <c r="O233" s="24"/>
      <c r="P233" s="31"/>
    </row>
    <row r="234" spans="1:16" ht="15.75" x14ac:dyDescent="0.25">
      <c r="A234" s="32"/>
      <c r="B234" s="24"/>
      <c r="C234" s="19"/>
      <c r="D234" s="733" t="s">
        <v>57</v>
      </c>
      <c r="E234" s="734"/>
      <c r="F234" s="734"/>
      <c r="G234" s="734"/>
      <c r="H234" s="734"/>
      <c r="I234" s="734"/>
      <c r="J234" s="734"/>
      <c r="K234" s="734"/>
      <c r="L234" s="734"/>
      <c r="M234" s="734"/>
      <c r="N234" s="734"/>
      <c r="O234" s="734"/>
      <c r="P234" s="735"/>
    </row>
    <row r="235" spans="1:16" ht="15.75" x14ac:dyDescent="0.25">
      <c r="A235" s="23"/>
      <c r="B235" s="24"/>
      <c r="C235" s="24"/>
      <c r="D235" s="401" t="s">
        <v>58</v>
      </c>
      <c r="E235" s="401"/>
      <c r="F235" s="401" t="s">
        <v>59</v>
      </c>
      <c r="G235" s="401" t="s">
        <v>60</v>
      </c>
      <c r="H235" s="401" t="s">
        <v>61</v>
      </c>
      <c r="I235" s="401" t="s">
        <v>62</v>
      </c>
      <c r="J235" s="401" t="s">
        <v>63</v>
      </c>
      <c r="K235" s="401" t="s">
        <v>64</v>
      </c>
      <c r="L235" s="401" t="s">
        <v>65</v>
      </c>
      <c r="M235" s="401" t="s">
        <v>66</v>
      </c>
      <c r="N235" s="401" t="s">
        <v>67</v>
      </c>
      <c r="O235" s="401" t="s">
        <v>68</v>
      </c>
      <c r="P235" s="65" t="s">
        <v>69</v>
      </c>
    </row>
    <row r="236" spans="1:16" ht="15.75" x14ac:dyDescent="0.25">
      <c r="A236" s="56" t="s">
        <v>70</v>
      </c>
      <c r="B236" s="52"/>
      <c r="C236" s="52"/>
      <c r="D236" s="52"/>
      <c r="E236" s="52"/>
      <c r="F236" s="52"/>
      <c r="G236" s="52"/>
      <c r="H236" s="52"/>
      <c r="I236" s="52"/>
      <c r="J236" s="52"/>
      <c r="K236" s="52"/>
      <c r="L236" s="52"/>
      <c r="M236" s="52"/>
      <c r="N236" s="52"/>
      <c r="O236" s="52"/>
      <c r="P236" s="63"/>
    </row>
    <row r="237" spans="1:16" ht="15.75" x14ac:dyDescent="0.25">
      <c r="A237" s="56" t="s">
        <v>71</v>
      </c>
      <c r="B237" s="52"/>
      <c r="C237" s="52"/>
      <c r="D237" s="53"/>
      <c r="E237" s="53"/>
      <c r="F237" s="53"/>
      <c r="G237" s="53"/>
      <c r="H237" s="53"/>
      <c r="I237" s="53"/>
      <c r="J237" s="53"/>
      <c r="K237" s="53"/>
      <c r="L237" s="53"/>
      <c r="M237" s="53"/>
      <c r="N237" s="53"/>
      <c r="O237" s="53"/>
      <c r="P237" s="64"/>
    </row>
    <row r="238" spans="1:16" ht="15.75" x14ac:dyDescent="0.25">
      <c r="A238" s="23"/>
      <c r="B238" s="24"/>
      <c r="C238" s="24"/>
      <c r="D238" s="24"/>
      <c r="E238" s="24"/>
      <c r="F238" s="24"/>
      <c r="G238" s="24"/>
      <c r="H238" s="24"/>
      <c r="I238" s="24"/>
      <c r="J238" s="24"/>
      <c r="K238" s="24"/>
      <c r="L238" s="24"/>
      <c r="M238" s="24"/>
      <c r="N238" s="24"/>
      <c r="O238" s="24"/>
      <c r="P238" s="31"/>
    </row>
    <row r="239" spans="1:16" ht="15.75" x14ac:dyDescent="0.25">
      <c r="A239" s="35" t="s">
        <v>72</v>
      </c>
      <c r="B239" s="35" t="s">
        <v>33</v>
      </c>
      <c r="C239" s="36"/>
      <c r="D239" s="37" t="s">
        <v>58</v>
      </c>
      <c r="E239" s="37"/>
      <c r="F239" s="37" t="s">
        <v>59</v>
      </c>
      <c r="G239" s="37" t="s">
        <v>60</v>
      </c>
      <c r="H239" s="37" t="s">
        <v>61</v>
      </c>
      <c r="I239" s="37" t="s">
        <v>62</v>
      </c>
      <c r="J239" s="37" t="s">
        <v>63</v>
      </c>
      <c r="K239" s="37" t="s">
        <v>64</v>
      </c>
      <c r="L239" s="37" t="s">
        <v>65</v>
      </c>
      <c r="M239" s="37" t="s">
        <v>66</v>
      </c>
      <c r="N239" s="37" t="s">
        <v>67</v>
      </c>
      <c r="O239" s="37" t="s">
        <v>68</v>
      </c>
      <c r="P239" s="301" t="s">
        <v>69</v>
      </c>
    </row>
    <row r="240" spans="1:16" ht="15.75" x14ac:dyDescent="0.25">
      <c r="A240" s="883" t="s">
        <v>1979</v>
      </c>
      <c r="B240" s="812"/>
      <c r="C240" s="38" t="s">
        <v>70</v>
      </c>
      <c r="D240" s="38"/>
      <c r="E240" s="38"/>
      <c r="F240" s="38"/>
      <c r="G240" s="38"/>
      <c r="H240" s="38"/>
      <c r="I240" s="38"/>
      <c r="J240" s="38"/>
      <c r="K240" s="38"/>
      <c r="L240" s="38"/>
      <c r="M240" s="38"/>
      <c r="N240" s="38"/>
      <c r="O240" s="808"/>
      <c r="P240" s="809"/>
    </row>
    <row r="241" spans="1:16" ht="15.75" x14ac:dyDescent="0.25">
      <c r="A241" s="884"/>
      <c r="B241" s="812"/>
      <c r="C241" s="40" t="s">
        <v>71</v>
      </c>
      <c r="D241" s="40"/>
      <c r="E241" s="40"/>
      <c r="F241" s="41"/>
      <c r="G241" s="41"/>
      <c r="H241" s="41"/>
      <c r="I241" s="41"/>
      <c r="J241" s="41"/>
      <c r="K241" s="41"/>
      <c r="L241" s="41"/>
      <c r="M241" s="41"/>
      <c r="N241" s="40"/>
      <c r="O241" s="814"/>
      <c r="P241" s="815"/>
    </row>
    <row r="242" spans="1:16" ht="15.75" x14ac:dyDescent="0.25">
      <c r="A242" s="883" t="s">
        <v>1980</v>
      </c>
      <c r="B242" s="812"/>
      <c r="C242" s="38" t="s">
        <v>70</v>
      </c>
      <c r="D242" s="38"/>
      <c r="E242" s="38"/>
      <c r="F242" s="38"/>
      <c r="G242" s="38"/>
      <c r="H242" s="38"/>
      <c r="I242" s="38"/>
      <c r="J242" s="38"/>
      <c r="K242" s="38"/>
      <c r="L242" s="38"/>
      <c r="M242" s="38"/>
      <c r="N242" s="38"/>
      <c r="O242" s="808"/>
      <c r="P242" s="809"/>
    </row>
    <row r="243" spans="1:16" ht="15.75" x14ac:dyDescent="0.25">
      <c r="A243" s="884"/>
      <c r="B243" s="812"/>
      <c r="C243" s="40" t="s">
        <v>71</v>
      </c>
      <c r="D243" s="40"/>
      <c r="E243" s="40"/>
      <c r="F243" s="41"/>
      <c r="G243" s="41"/>
      <c r="H243" s="41"/>
      <c r="I243" s="41"/>
      <c r="J243" s="41"/>
      <c r="K243" s="41"/>
      <c r="L243" s="41"/>
      <c r="M243" s="41"/>
      <c r="N243" s="40"/>
      <c r="O243" s="814"/>
      <c r="P243" s="815"/>
    </row>
    <row r="244" spans="1:16" ht="15.75" x14ac:dyDescent="0.25">
      <c r="A244" s="883" t="s">
        <v>1983</v>
      </c>
      <c r="B244" s="812"/>
      <c r="C244" s="38" t="s">
        <v>70</v>
      </c>
      <c r="D244" s="38"/>
      <c r="E244" s="38"/>
      <c r="F244" s="38"/>
      <c r="G244" s="38"/>
      <c r="H244" s="38"/>
      <c r="I244" s="38"/>
      <c r="J244" s="38"/>
      <c r="K244" s="38"/>
      <c r="L244" s="38"/>
      <c r="M244" s="38"/>
      <c r="N244" s="38"/>
      <c r="O244" s="808"/>
      <c r="P244" s="809"/>
    </row>
    <row r="245" spans="1:16" ht="15.75" x14ac:dyDescent="0.25">
      <c r="A245" s="884"/>
      <c r="B245" s="812"/>
      <c r="C245" s="40" t="s">
        <v>71</v>
      </c>
      <c r="D245" s="40"/>
      <c r="E245" s="40"/>
      <c r="F245" s="41"/>
      <c r="G245" s="41"/>
      <c r="H245" s="41"/>
      <c r="I245" s="41"/>
      <c r="J245" s="41"/>
      <c r="K245" s="41"/>
      <c r="L245" s="41"/>
      <c r="M245" s="41"/>
      <c r="N245" s="40"/>
      <c r="O245" s="814"/>
      <c r="P245" s="815"/>
    </row>
    <row r="246" spans="1:16" ht="15.75" x14ac:dyDescent="0.25">
      <c r="A246" s="883" t="s">
        <v>1981</v>
      </c>
      <c r="B246" s="812"/>
      <c r="C246" s="38" t="s">
        <v>70</v>
      </c>
      <c r="D246" s="38"/>
      <c r="E246" s="38"/>
      <c r="F246" s="38"/>
      <c r="G246" s="38"/>
      <c r="H246" s="38"/>
      <c r="I246" s="38"/>
      <c r="J246" s="38"/>
      <c r="K246" s="38"/>
      <c r="L246" s="38"/>
      <c r="M246" s="38"/>
      <c r="N246" s="38"/>
      <c r="O246" s="808"/>
      <c r="P246" s="809"/>
    </row>
    <row r="247" spans="1:16" ht="15.75" x14ac:dyDescent="0.25">
      <c r="A247" s="884"/>
      <c r="B247" s="812"/>
      <c r="C247" s="40" t="s">
        <v>71</v>
      </c>
      <c r="D247" s="40"/>
      <c r="E247" s="40"/>
      <c r="F247" s="41"/>
      <c r="G247" s="41"/>
      <c r="H247" s="41"/>
      <c r="I247" s="41"/>
      <c r="J247" s="41"/>
      <c r="K247" s="41"/>
      <c r="L247" s="41"/>
      <c r="M247" s="41"/>
      <c r="N247" s="40"/>
      <c r="O247" s="814"/>
      <c r="P247" s="815"/>
    </row>
    <row r="248" spans="1:16" ht="15.75" x14ac:dyDescent="0.25">
      <c r="A248" s="883" t="s">
        <v>1982</v>
      </c>
      <c r="B248" s="812"/>
      <c r="C248" s="38" t="s">
        <v>70</v>
      </c>
      <c r="D248" s="38"/>
      <c r="E248" s="38"/>
      <c r="F248" s="38"/>
      <c r="G248" s="38"/>
      <c r="H248" s="38"/>
      <c r="I248" s="38"/>
      <c r="J248" s="38"/>
      <c r="K248" s="38"/>
      <c r="L248" s="38"/>
      <c r="M248" s="38"/>
      <c r="N248" s="38"/>
      <c r="O248" s="808"/>
      <c r="P248" s="809"/>
    </row>
    <row r="249" spans="1:16" ht="15.75" x14ac:dyDescent="0.25">
      <c r="A249" s="884"/>
      <c r="B249" s="812"/>
      <c r="C249" s="40" t="s">
        <v>71</v>
      </c>
      <c r="D249" s="40"/>
      <c r="E249" s="40"/>
      <c r="F249" s="41"/>
      <c r="G249" s="41"/>
      <c r="H249" s="41"/>
      <c r="I249" s="41"/>
      <c r="J249" s="41"/>
      <c r="K249" s="41"/>
      <c r="L249" s="41"/>
      <c r="M249" s="41"/>
      <c r="N249" s="40"/>
      <c r="O249" s="814"/>
      <c r="P249" s="815"/>
    </row>
    <row r="250" spans="1:16" ht="15.75" thickBot="1" x14ac:dyDescent="0.3">
      <c r="A250" s="44"/>
      <c r="B250" s="21"/>
      <c r="C250" s="21"/>
      <c r="D250" s="21"/>
      <c r="E250" s="21"/>
      <c r="F250" s="21"/>
      <c r="G250" s="21"/>
      <c r="H250" s="21"/>
      <c r="I250" s="21"/>
      <c r="J250" s="21"/>
      <c r="K250" s="21"/>
      <c r="L250" s="21"/>
      <c r="M250" s="21"/>
      <c r="N250" s="21"/>
      <c r="O250" s="21"/>
      <c r="P250" s="45"/>
    </row>
    <row r="251" spans="1:16" ht="15.75" x14ac:dyDescent="0.25">
      <c r="A251" s="688" t="s">
        <v>82</v>
      </c>
      <c r="B251" s="689"/>
      <c r="C251" s="689"/>
      <c r="D251" s="689"/>
      <c r="E251" s="689"/>
      <c r="F251" s="689"/>
      <c r="G251" s="689"/>
      <c r="H251" s="689"/>
      <c r="I251" s="689"/>
      <c r="J251" s="689"/>
      <c r="K251" s="689"/>
      <c r="L251" s="689"/>
      <c r="M251" s="689"/>
      <c r="N251" s="689"/>
      <c r="O251" s="689"/>
      <c r="P251" s="690"/>
    </row>
    <row r="252" spans="1:16" ht="15.75" x14ac:dyDescent="0.25">
      <c r="A252" s="46" t="s">
        <v>83</v>
      </c>
      <c r="B252" s="682"/>
      <c r="C252" s="683"/>
      <c r="D252" s="683"/>
      <c r="E252" s="683"/>
      <c r="F252" s="683"/>
      <c r="G252" s="683"/>
      <c r="H252" s="683"/>
      <c r="I252" s="683"/>
      <c r="J252" s="683"/>
      <c r="K252" s="683"/>
      <c r="L252" s="683"/>
      <c r="M252" s="683"/>
      <c r="N252" s="683"/>
      <c r="O252" s="683"/>
      <c r="P252" s="684"/>
    </row>
    <row r="253" spans="1:16" ht="15.75" x14ac:dyDescent="0.25">
      <c r="A253" s="46" t="s">
        <v>84</v>
      </c>
      <c r="B253" s="682"/>
      <c r="C253" s="683"/>
      <c r="D253" s="683"/>
      <c r="E253" s="683"/>
      <c r="F253" s="683"/>
      <c r="G253" s="683"/>
      <c r="H253" s="683"/>
      <c r="I253" s="683"/>
      <c r="J253" s="683"/>
      <c r="K253" s="683"/>
      <c r="L253" s="683"/>
      <c r="M253" s="683"/>
      <c r="N253" s="683"/>
      <c r="O253" s="683"/>
      <c r="P253" s="684"/>
    </row>
    <row r="254" spans="1:16" ht="15.75" x14ac:dyDescent="0.25">
      <c r="A254" s="46" t="s">
        <v>85</v>
      </c>
      <c r="B254" s="682"/>
      <c r="C254" s="683"/>
      <c r="D254" s="683"/>
      <c r="E254" s="683"/>
      <c r="F254" s="683"/>
      <c r="G254" s="683"/>
      <c r="H254" s="683"/>
      <c r="I254" s="683"/>
      <c r="J254" s="683"/>
      <c r="K254" s="683"/>
      <c r="L254" s="683"/>
      <c r="M254" s="683"/>
      <c r="N254" s="683"/>
      <c r="O254" s="683"/>
      <c r="P254" s="684"/>
    </row>
    <row r="255" spans="1:16" ht="15.75" x14ac:dyDescent="0.25">
      <c r="A255" s="46" t="s">
        <v>86</v>
      </c>
      <c r="B255" s="682"/>
      <c r="C255" s="683"/>
      <c r="D255" s="683"/>
      <c r="E255" s="683"/>
      <c r="F255" s="683"/>
      <c r="G255" s="683"/>
      <c r="H255" s="683"/>
      <c r="I255" s="683"/>
      <c r="J255" s="683"/>
      <c r="K255" s="683"/>
      <c r="L255" s="683"/>
      <c r="M255" s="683"/>
      <c r="N255" s="683"/>
      <c r="O255" s="683"/>
      <c r="P255" s="684"/>
    </row>
    <row r="256" spans="1:16" ht="15.75" x14ac:dyDescent="0.25">
      <c r="A256" s="46" t="s">
        <v>87</v>
      </c>
      <c r="B256" s="682"/>
      <c r="C256" s="683"/>
      <c r="D256" s="683"/>
      <c r="E256" s="683"/>
      <c r="F256" s="683"/>
      <c r="G256" s="683"/>
      <c r="H256" s="683"/>
      <c r="I256" s="683"/>
      <c r="J256" s="683"/>
      <c r="K256" s="683"/>
      <c r="L256" s="683"/>
      <c r="M256" s="683"/>
      <c r="N256" s="683"/>
      <c r="O256" s="683"/>
      <c r="P256" s="684"/>
    </row>
    <row r="257" spans="1:16" ht="15.75" x14ac:dyDescent="0.25">
      <c r="A257" s="46" t="s">
        <v>88</v>
      </c>
      <c r="B257" s="682"/>
      <c r="C257" s="683"/>
      <c r="D257" s="683"/>
      <c r="E257" s="683"/>
      <c r="F257" s="683"/>
      <c r="G257" s="683"/>
      <c r="H257" s="683"/>
      <c r="I257" s="683"/>
      <c r="J257" s="683"/>
      <c r="K257" s="683"/>
      <c r="L257" s="683"/>
      <c r="M257" s="683"/>
      <c r="N257" s="683"/>
      <c r="O257" s="683"/>
      <c r="P257" s="684"/>
    </row>
    <row r="258" spans="1:16" ht="15.75" x14ac:dyDescent="0.25">
      <c r="A258" s="46" t="s">
        <v>89</v>
      </c>
      <c r="B258" s="682"/>
      <c r="C258" s="683"/>
      <c r="D258" s="683"/>
      <c r="E258" s="683"/>
      <c r="F258" s="683"/>
      <c r="G258" s="683"/>
      <c r="H258" s="683"/>
      <c r="I258" s="683"/>
      <c r="J258" s="683"/>
      <c r="K258" s="683"/>
      <c r="L258" s="683"/>
      <c r="M258" s="683"/>
      <c r="N258" s="683"/>
      <c r="O258" s="683"/>
      <c r="P258" s="684"/>
    </row>
    <row r="259" spans="1:16" ht="15.75" x14ac:dyDescent="0.25">
      <c r="A259" s="46" t="s">
        <v>90</v>
      </c>
      <c r="B259" s="682"/>
      <c r="C259" s="683"/>
      <c r="D259" s="683"/>
      <c r="E259" s="683"/>
      <c r="F259" s="683"/>
      <c r="G259" s="683"/>
      <c r="H259" s="683"/>
      <c r="I259" s="683"/>
      <c r="J259" s="683"/>
      <c r="K259" s="683"/>
      <c r="L259" s="683"/>
      <c r="M259" s="683"/>
      <c r="N259" s="683"/>
      <c r="O259" s="683"/>
      <c r="P259" s="684"/>
    </row>
    <row r="260" spans="1:16" ht="15.75" x14ac:dyDescent="0.25">
      <c r="A260" s="46" t="s">
        <v>91</v>
      </c>
      <c r="B260" s="682"/>
      <c r="C260" s="683"/>
      <c r="D260" s="683"/>
      <c r="E260" s="683"/>
      <c r="F260" s="683"/>
      <c r="G260" s="683"/>
      <c r="H260" s="683"/>
      <c r="I260" s="683"/>
      <c r="J260" s="683"/>
      <c r="K260" s="683"/>
      <c r="L260" s="683"/>
      <c r="M260" s="683"/>
      <c r="N260" s="683"/>
      <c r="O260" s="683"/>
      <c r="P260" s="684"/>
    </row>
    <row r="261" spans="1:16" ht="16.5" thickBot="1" x14ac:dyDescent="0.3">
      <c r="A261" s="47" t="s">
        <v>92</v>
      </c>
      <c r="B261" s="685"/>
      <c r="C261" s="686"/>
      <c r="D261" s="686"/>
      <c r="E261" s="686"/>
      <c r="F261" s="686"/>
      <c r="G261" s="686"/>
      <c r="H261" s="686"/>
      <c r="I261" s="686"/>
      <c r="J261" s="686"/>
      <c r="K261" s="686"/>
      <c r="L261" s="686"/>
      <c r="M261" s="686"/>
      <c r="N261" s="686"/>
      <c r="O261" s="686"/>
      <c r="P261" s="687"/>
    </row>
    <row r="263" spans="1:16" ht="21" customHeight="1" x14ac:dyDescent="0.25">
      <c r="A263" s="9" t="s">
        <v>9</v>
      </c>
      <c r="B263" s="791" t="s">
        <v>1543</v>
      </c>
      <c r="C263" s="792"/>
      <c r="D263" s="792"/>
      <c r="E263" s="792"/>
      <c r="F263" s="792"/>
      <c r="G263" s="792"/>
      <c r="H263" s="792"/>
      <c r="I263" s="792"/>
      <c r="J263" s="792"/>
      <c r="K263" s="793"/>
      <c r="L263" s="794" t="s">
        <v>11</v>
      </c>
      <c r="M263" s="794"/>
      <c r="N263" s="794"/>
      <c r="O263" s="794"/>
      <c r="P263" s="10">
        <v>0.2</v>
      </c>
    </row>
    <row r="265" spans="1:16" ht="15.75" x14ac:dyDescent="0.25">
      <c r="A265" s="11" t="s">
        <v>94</v>
      </c>
      <c r="B265" s="758" t="s">
        <v>1549</v>
      </c>
      <c r="C265" s="773"/>
      <c r="D265" s="773"/>
      <c r="E265" s="773"/>
      <c r="F265" s="773"/>
      <c r="G265" s="773"/>
      <c r="H265" s="773"/>
      <c r="I265" s="773"/>
      <c r="J265" s="773"/>
      <c r="K265" s="773"/>
      <c r="L265" s="774" t="s">
        <v>14</v>
      </c>
      <c r="M265" s="774"/>
      <c r="N265" s="774"/>
      <c r="O265" s="774"/>
      <c r="P265" s="12">
        <v>0.5</v>
      </c>
    </row>
    <row r="266" spans="1:16" ht="15.75" x14ac:dyDescent="0.25">
      <c r="B266" s="24"/>
      <c r="C266" s="18"/>
      <c r="D266" s="18"/>
      <c r="E266" s="18"/>
      <c r="F266" s="18"/>
      <c r="G266" s="18"/>
      <c r="H266" s="18"/>
      <c r="I266" s="18"/>
      <c r="J266" s="18"/>
      <c r="K266" s="18"/>
      <c r="L266" s="18"/>
      <c r="M266" s="18"/>
      <c r="N266" s="18"/>
      <c r="O266" s="18"/>
      <c r="P266" s="19"/>
    </row>
    <row r="267" spans="1:16" ht="15.75" x14ac:dyDescent="0.25">
      <c r="A267" s="13" t="s">
        <v>15</v>
      </c>
      <c r="B267" s="755" t="s">
        <v>1534</v>
      </c>
      <c r="C267" s="756"/>
      <c r="D267" s="756"/>
      <c r="E267" s="756"/>
      <c r="F267" s="757"/>
      <c r="G267" s="14" t="s">
        <v>17</v>
      </c>
      <c r="H267" s="1545">
        <v>200000000</v>
      </c>
      <c r="I267" s="1546"/>
      <c r="J267" s="1546"/>
      <c r="K267" s="1546"/>
      <c r="L267" s="1546"/>
      <c r="M267" s="1546"/>
      <c r="N267" s="1546"/>
      <c r="O267" s="1546"/>
      <c r="P267" s="1547"/>
    </row>
    <row r="268" spans="1:16" ht="15.75" x14ac:dyDescent="0.25">
      <c r="A268" s="13" t="s">
        <v>15</v>
      </c>
      <c r="B268" s="755"/>
      <c r="C268" s="756"/>
      <c r="D268" s="756"/>
      <c r="E268" s="756"/>
      <c r="F268" s="757"/>
      <c r="G268" s="14" t="s">
        <v>17</v>
      </c>
      <c r="H268" s="755"/>
      <c r="I268" s="756"/>
      <c r="J268" s="756"/>
      <c r="K268" s="756"/>
      <c r="L268" s="756"/>
      <c r="M268" s="756"/>
      <c r="N268" s="756"/>
      <c r="O268" s="756"/>
      <c r="P268" s="757"/>
    </row>
    <row r="269" spans="1:16" ht="15.75" x14ac:dyDescent="0.25">
      <c r="A269" s="20" t="s">
        <v>22</v>
      </c>
      <c r="B269" s="21"/>
      <c r="C269" s="21"/>
      <c r="D269" s="21"/>
      <c r="E269" s="21"/>
      <c r="F269" s="21"/>
      <c r="G269" s="21"/>
      <c r="H269" s="21"/>
      <c r="I269" s="21"/>
      <c r="J269" s="21"/>
      <c r="K269" s="21"/>
      <c r="L269" s="21"/>
      <c r="M269" s="21"/>
      <c r="N269" s="21"/>
      <c r="O269" s="21"/>
    </row>
    <row r="270" spans="1:16" ht="15" customHeight="1" x14ac:dyDescent="0.25">
      <c r="A270" s="759" t="s">
        <v>23</v>
      </c>
      <c r="B270" s="760"/>
      <c r="C270" s="760"/>
      <c r="D270" s="760"/>
      <c r="E270" s="761"/>
      <c r="F270" s="768" t="s">
        <v>24</v>
      </c>
      <c r="G270" s="768"/>
      <c r="H270" s="768"/>
      <c r="I270" s="768"/>
      <c r="J270" s="768" t="s">
        <v>25</v>
      </c>
      <c r="K270" s="769" t="s">
        <v>26</v>
      </c>
      <c r="L270" s="761"/>
      <c r="M270" s="768" t="s">
        <v>27</v>
      </c>
      <c r="N270" s="768"/>
      <c r="O270" s="768"/>
      <c r="P270" s="772" t="s">
        <v>25</v>
      </c>
    </row>
    <row r="271" spans="1:16" ht="15" customHeight="1" x14ac:dyDescent="0.25">
      <c r="A271" s="762"/>
      <c r="B271" s="763"/>
      <c r="C271" s="763"/>
      <c r="D271" s="763"/>
      <c r="E271" s="764"/>
      <c r="F271" s="768"/>
      <c r="G271" s="768"/>
      <c r="H271" s="768"/>
      <c r="I271" s="768"/>
      <c r="J271" s="768"/>
      <c r="K271" s="770"/>
      <c r="L271" s="764"/>
      <c r="M271" s="768"/>
      <c r="N271" s="768"/>
      <c r="O271" s="768"/>
      <c r="P271" s="772"/>
    </row>
    <row r="272" spans="1:16" ht="15" customHeight="1" x14ac:dyDescent="0.25">
      <c r="A272" s="762"/>
      <c r="B272" s="763"/>
      <c r="C272" s="763"/>
      <c r="D272" s="763"/>
      <c r="E272" s="764"/>
      <c r="F272" s="745" t="s">
        <v>1506</v>
      </c>
      <c r="G272" s="745"/>
      <c r="H272" s="745"/>
      <c r="I272" s="745"/>
      <c r="J272" s="510">
        <v>0.15</v>
      </c>
      <c r="K272" s="770"/>
      <c r="L272" s="764"/>
      <c r="M272" s="853" t="s">
        <v>1507</v>
      </c>
      <c r="N272" s="871"/>
      <c r="O272" s="872"/>
      <c r="P272" s="510">
        <v>0.14000000000000001</v>
      </c>
    </row>
    <row r="273" spans="1:16" ht="15" customHeight="1" x14ac:dyDescent="0.25">
      <c r="A273" s="762"/>
      <c r="B273" s="763"/>
      <c r="C273" s="763"/>
      <c r="D273" s="763"/>
      <c r="E273" s="764"/>
      <c r="F273" s="745" t="s">
        <v>1508</v>
      </c>
      <c r="G273" s="745"/>
      <c r="H273" s="745"/>
      <c r="I273" s="745"/>
      <c r="J273" s="510">
        <v>0.14000000000000001</v>
      </c>
      <c r="K273" s="770"/>
      <c r="L273" s="764"/>
      <c r="M273" s="853" t="s">
        <v>1509</v>
      </c>
      <c r="N273" s="871"/>
      <c r="O273" s="872"/>
      <c r="P273" s="510">
        <v>0.14000000000000001</v>
      </c>
    </row>
    <row r="274" spans="1:16" ht="15" customHeight="1" x14ac:dyDescent="0.25">
      <c r="A274" s="762"/>
      <c r="B274" s="763"/>
      <c r="C274" s="763"/>
      <c r="D274" s="763"/>
      <c r="E274" s="764"/>
      <c r="F274" s="745" t="s">
        <v>1510</v>
      </c>
      <c r="G274" s="745"/>
      <c r="H274" s="745"/>
      <c r="I274" s="745"/>
      <c r="J274" s="510">
        <v>0.14000000000000001</v>
      </c>
      <c r="K274" s="770"/>
      <c r="L274" s="764"/>
      <c r="M274" s="745" t="s">
        <v>1511</v>
      </c>
      <c r="N274" s="754"/>
      <c r="O274" s="754"/>
      <c r="P274" s="510">
        <v>0.15</v>
      </c>
    </row>
    <row r="275" spans="1:16" ht="15" customHeight="1" x14ac:dyDescent="0.25">
      <c r="A275" s="762"/>
      <c r="B275" s="763"/>
      <c r="C275" s="763"/>
      <c r="D275" s="763"/>
      <c r="E275" s="764"/>
      <c r="F275" s="745" t="s">
        <v>1512</v>
      </c>
      <c r="G275" s="745"/>
      <c r="H275" s="745"/>
      <c r="I275" s="745"/>
      <c r="J275" s="510">
        <v>0.14000000000000001</v>
      </c>
      <c r="K275" s="770"/>
      <c r="L275" s="764"/>
      <c r="M275" s="745" t="s">
        <v>1513</v>
      </c>
      <c r="N275" s="745"/>
      <c r="O275" s="745"/>
      <c r="P275" s="510">
        <v>0.14000000000000001</v>
      </c>
    </row>
    <row r="276" spans="1:16" ht="15" customHeight="1" x14ac:dyDescent="0.25">
      <c r="A276" s="762"/>
      <c r="B276" s="763"/>
      <c r="C276" s="763"/>
      <c r="D276" s="763"/>
      <c r="E276" s="764"/>
      <c r="F276" s="745" t="s">
        <v>1514</v>
      </c>
      <c r="G276" s="745"/>
      <c r="H276" s="745"/>
      <c r="I276" s="745"/>
      <c r="J276" s="510">
        <v>0.14000000000000001</v>
      </c>
      <c r="K276" s="770"/>
      <c r="L276" s="764"/>
      <c r="M276" s="745" t="s">
        <v>1515</v>
      </c>
      <c r="N276" s="745"/>
      <c r="O276" s="745"/>
      <c r="P276" s="510">
        <v>0.14000000000000001</v>
      </c>
    </row>
    <row r="277" spans="1:16" ht="15" customHeight="1" x14ac:dyDescent="0.25">
      <c r="A277" s="762"/>
      <c r="B277" s="763"/>
      <c r="C277" s="763"/>
      <c r="D277" s="763"/>
      <c r="E277" s="764"/>
      <c r="F277" s="745" t="s">
        <v>1516</v>
      </c>
      <c r="G277" s="745"/>
      <c r="H277" s="745"/>
      <c r="I277" s="745"/>
      <c r="J277" s="510">
        <v>0.14000000000000001</v>
      </c>
      <c r="K277" s="770"/>
      <c r="L277" s="764"/>
      <c r="M277" s="745" t="s">
        <v>1517</v>
      </c>
      <c r="N277" s="745"/>
      <c r="O277" s="745"/>
      <c r="P277" s="510">
        <v>0.14000000000000001</v>
      </c>
    </row>
    <row r="278" spans="1:16" ht="15" customHeight="1" x14ac:dyDescent="0.25">
      <c r="A278" s="762"/>
      <c r="B278" s="763"/>
      <c r="C278" s="763"/>
      <c r="D278" s="763"/>
      <c r="E278" s="764"/>
      <c r="F278" s="745" t="s">
        <v>1518</v>
      </c>
      <c r="G278" s="745"/>
      <c r="H278" s="745"/>
      <c r="I278" s="745"/>
      <c r="J278" s="510">
        <v>0.14000000000000001</v>
      </c>
      <c r="K278" s="770"/>
      <c r="L278" s="764"/>
      <c r="M278" s="745" t="s">
        <v>1519</v>
      </c>
      <c r="N278" s="745"/>
      <c r="O278" s="745"/>
      <c r="P278" s="510">
        <v>0.14000000000000001</v>
      </c>
    </row>
    <row r="279" spans="1:16" ht="15" customHeight="1" x14ac:dyDescent="0.25">
      <c r="A279" s="762"/>
      <c r="B279" s="763"/>
      <c r="C279" s="763"/>
      <c r="D279" s="763"/>
      <c r="E279" s="764"/>
      <c r="F279" s="745"/>
      <c r="G279" s="745"/>
      <c r="H279" s="745"/>
      <c r="I279" s="745"/>
      <c r="J279" s="410"/>
      <c r="K279" s="770"/>
      <c r="L279" s="764"/>
      <c r="M279" s="745" t="s">
        <v>1520</v>
      </c>
      <c r="N279" s="745"/>
      <c r="O279" s="745"/>
      <c r="P279" s="510">
        <v>0.14000000000000001</v>
      </c>
    </row>
    <row r="280" spans="1:16" ht="15" customHeight="1" x14ac:dyDescent="0.25">
      <c r="A280" s="762"/>
      <c r="B280" s="763"/>
      <c r="C280" s="763"/>
      <c r="D280" s="763"/>
      <c r="E280" s="764"/>
      <c r="F280" s="745"/>
      <c r="G280" s="745"/>
      <c r="H280" s="745"/>
      <c r="I280" s="745"/>
      <c r="J280" s="410"/>
      <c r="K280" s="770"/>
      <c r="L280" s="764"/>
      <c r="M280" s="745" t="s">
        <v>1521</v>
      </c>
      <c r="N280" s="745"/>
      <c r="O280" s="745"/>
      <c r="P280" s="510">
        <v>0.14000000000000001</v>
      </c>
    </row>
    <row r="281" spans="1:16" ht="15" customHeight="1" x14ac:dyDescent="0.25">
      <c r="A281" s="762"/>
      <c r="B281" s="763"/>
      <c r="C281" s="763"/>
      <c r="D281" s="763"/>
      <c r="E281" s="764"/>
      <c r="F281" s="745"/>
      <c r="G281" s="745"/>
      <c r="H281" s="745"/>
      <c r="I281" s="745"/>
      <c r="J281" s="410"/>
      <c r="K281" s="770"/>
      <c r="L281" s="764"/>
      <c r="M281" s="745" t="s">
        <v>1522</v>
      </c>
      <c r="N281" s="745"/>
      <c r="O281" s="745"/>
      <c r="P281" s="510">
        <v>0.14000000000000001</v>
      </c>
    </row>
    <row r="282" spans="1:16" ht="15" customHeight="1" x14ac:dyDescent="0.25">
      <c r="A282" s="762"/>
      <c r="B282" s="763"/>
      <c r="C282" s="763"/>
      <c r="D282" s="763"/>
      <c r="E282" s="764"/>
      <c r="F282" s="745"/>
      <c r="G282" s="745"/>
      <c r="H282" s="745"/>
      <c r="I282" s="745"/>
      <c r="J282" s="410"/>
      <c r="K282" s="770"/>
      <c r="L282" s="764"/>
      <c r="M282" s="745" t="s">
        <v>1523</v>
      </c>
      <c r="N282" s="745"/>
      <c r="O282" s="745"/>
      <c r="P282" s="510">
        <v>0.14000000000000001</v>
      </c>
    </row>
    <row r="283" spans="1:16" ht="15" customHeight="1" x14ac:dyDescent="0.25">
      <c r="A283" s="762"/>
      <c r="B283" s="763"/>
      <c r="C283" s="763"/>
      <c r="D283" s="763"/>
      <c r="E283" s="764"/>
      <c r="F283" s="745"/>
      <c r="G283" s="745"/>
      <c r="H283" s="745"/>
      <c r="I283" s="745"/>
      <c r="J283" s="410"/>
      <c r="K283" s="770"/>
      <c r="L283" s="764"/>
      <c r="M283" s="745" t="s">
        <v>1524</v>
      </c>
      <c r="N283" s="745"/>
      <c r="O283" s="745"/>
      <c r="P283" s="510">
        <v>0.14000000000000001</v>
      </c>
    </row>
    <row r="284" spans="1:16" ht="15" customHeight="1" x14ac:dyDescent="0.25">
      <c r="A284" s="762"/>
      <c r="B284" s="763"/>
      <c r="C284" s="763"/>
      <c r="D284" s="763"/>
      <c r="E284" s="764"/>
      <c r="F284" s="745"/>
      <c r="G284" s="745"/>
      <c r="H284" s="745"/>
      <c r="I284" s="745"/>
      <c r="J284" s="410"/>
      <c r="K284" s="770"/>
      <c r="L284" s="764"/>
      <c r="M284" s="745" t="s">
        <v>1525</v>
      </c>
      <c r="N284" s="745"/>
      <c r="O284" s="745"/>
      <c r="P284" s="510">
        <v>0.14000000000000001</v>
      </c>
    </row>
    <row r="285" spans="1:16" ht="15" customHeight="1" x14ac:dyDescent="0.25">
      <c r="A285" s="762"/>
      <c r="B285" s="763"/>
      <c r="C285" s="763"/>
      <c r="D285" s="763"/>
      <c r="E285" s="764"/>
      <c r="F285" s="745"/>
      <c r="G285" s="745"/>
      <c r="H285" s="745"/>
      <c r="I285" s="745"/>
      <c r="J285" s="410"/>
      <c r="K285" s="770"/>
      <c r="L285" s="764"/>
      <c r="M285" s="745" t="s">
        <v>1526</v>
      </c>
      <c r="N285" s="745"/>
      <c r="O285" s="745"/>
      <c r="P285" s="510">
        <v>0.14000000000000001</v>
      </c>
    </row>
    <row r="286" spans="1:16" ht="15" customHeight="1" x14ac:dyDescent="0.25">
      <c r="A286" s="765"/>
      <c r="B286" s="766"/>
      <c r="C286" s="766"/>
      <c r="D286" s="766"/>
      <c r="E286" s="767"/>
      <c r="F286" s="745"/>
      <c r="G286" s="745"/>
      <c r="H286" s="745"/>
      <c r="I286" s="745"/>
      <c r="J286" s="410"/>
      <c r="K286" s="771"/>
      <c r="L286" s="767"/>
      <c r="M286" s="745" t="s">
        <v>1527</v>
      </c>
      <c r="N286" s="745"/>
      <c r="O286" s="745"/>
      <c r="P286" s="510">
        <v>0.14000000000000001</v>
      </c>
    </row>
    <row r="287" spans="1:16" ht="15.75" x14ac:dyDescent="0.25">
      <c r="A287" s="20"/>
      <c r="B287" s="21"/>
      <c r="C287" s="21"/>
      <c r="D287" s="21"/>
      <c r="E287" s="21"/>
      <c r="F287" s="21"/>
      <c r="G287" s="21"/>
      <c r="H287" s="21"/>
      <c r="I287" s="21"/>
      <c r="J287" s="21"/>
      <c r="K287" s="21"/>
      <c r="L287" s="21"/>
      <c r="M287" s="21"/>
      <c r="N287" s="21"/>
      <c r="O287" s="21"/>
    </row>
    <row r="288" spans="1:16" ht="15.75" x14ac:dyDescent="0.25">
      <c r="A288" s="23"/>
      <c r="B288" s="24"/>
      <c r="C288" s="18"/>
      <c r="D288" s="18"/>
      <c r="E288" s="18"/>
      <c r="F288" s="18"/>
      <c r="G288" s="18"/>
      <c r="H288" s="18"/>
      <c r="I288" s="18"/>
      <c r="J288" s="18"/>
      <c r="K288" s="18"/>
      <c r="L288" s="18"/>
      <c r="M288" s="18"/>
      <c r="N288" s="18"/>
      <c r="O288" s="18"/>
    </row>
    <row r="289" spans="1:16" ht="31.5" customHeight="1" x14ac:dyDescent="0.25">
      <c r="A289" s="25" t="s">
        <v>32</v>
      </c>
      <c r="B289" s="401" t="s">
        <v>33</v>
      </c>
      <c r="C289" s="401" t="s">
        <v>34</v>
      </c>
      <c r="D289" s="401" t="s">
        <v>35</v>
      </c>
      <c r="E289" s="401" t="s">
        <v>36</v>
      </c>
      <c r="F289" s="401" t="s">
        <v>37</v>
      </c>
      <c r="G289" s="746" t="s">
        <v>38</v>
      </c>
      <c r="H289" s="746"/>
      <c r="I289" s="733" t="s">
        <v>39</v>
      </c>
      <c r="J289" s="741"/>
      <c r="K289" s="401" t="s">
        <v>40</v>
      </c>
      <c r="L289" s="746" t="s">
        <v>41</v>
      </c>
      <c r="M289" s="746"/>
      <c r="N289" s="850" t="s">
        <v>42</v>
      </c>
      <c r="O289" s="851"/>
      <c r="P289" s="852"/>
    </row>
    <row r="290" spans="1:16" ht="85.5" x14ac:dyDescent="0.25">
      <c r="A290" s="159" t="s">
        <v>606</v>
      </c>
      <c r="B290" s="144">
        <v>1</v>
      </c>
      <c r="C290" s="283" t="s">
        <v>1550</v>
      </c>
      <c r="D290" s="402" t="s">
        <v>104</v>
      </c>
      <c r="E290" s="402" t="s">
        <v>47</v>
      </c>
      <c r="F290" s="402" t="s">
        <v>1546</v>
      </c>
      <c r="G290" s="800" t="s">
        <v>1536</v>
      </c>
      <c r="H290" s="800"/>
      <c r="I290" s="801" t="s">
        <v>207</v>
      </c>
      <c r="J290" s="802"/>
      <c r="K290" s="511">
        <v>0.5</v>
      </c>
      <c r="L290" s="846" t="s">
        <v>450</v>
      </c>
      <c r="M290" s="846"/>
      <c r="N290" s="803" t="s">
        <v>1551</v>
      </c>
      <c r="O290" s="803"/>
      <c r="P290" s="803"/>
    </row>
    <row r="291" spans="1:16" ht="33.75" customHeight="1" x14ac:dyDescent="0.25">
      <c r="A291" s="733" t="s">
        <v>51</v>
      </c>
      <c r="B291" s="741"/>
      <c r="C291" s="1410" t="s">
        <v>1548</v>
      </c>
      <c r="D291" s="1411"/>
      <c r="E291" s="1411"/>
      <c r="F291" s="1411"/>
      <c r="G291" s="1411"/>
      <c r="H291" s="1411"/>
      <c r="I291" s="1411"/>
      <c r="J291" s="1411"/>
      <c r="K291" s="1411"/>
      <c r="L291" s="1411"/>
      <c r="M291" s="1411"/>
      <c r="N291" s="1411"/>
      <c r="O291" s="1411"/>
      <c r="P291" s="1412"/>
    </row>
    <row r="292" spans="1:16" ht="15.75" x14ac:dyDescent="0.25">
      <c r="A292" s="718" t="s">
        <v>53</v>
      </c>
      <c r="B292" s="719"/>
      <c r="C292" s="719"/>
      <c r="D292" s="719"/>
      <c r="E292" s="719"/>
      <c r="F292" s="719"/>
      <c r="G292" s="720"/>
      <c r="H292" s="721" t="s">
        <v>54</v>
      </c>
      <c r="I292" s="719"/>
      <c r="J292" s="719"/>
      <c r="K292" s="719"/>
      <c r="L292" s="719"/>
      <c r="M292" s="719"/>
      <c r="N292" s="719"/>
      <c r="O292" s="719"/>
      <c r="P292" s="722"/>
    </row>
    <row r="293" spans="1:16" ht="15" customHeight="1" x14ac:dyDescent="0.25">
      <c r="A293" s="1398" t="s">
        <v>1531</v>
      </c>
      <c r="B293" s="1399"/>
      <c r="C293" s="1399"/>
      <c r="D293" s="1399"/>
      <c r="E293" s="1399"/>
      <c r="F293" s="1399"/>
      <c r="G293" s="1399"/>
      <c r="H293" s="839" t="s">
        <v>1551</v>
      </c>
      <c r="I293" s="840"/>
      <c r="J293" s="840"/>
      <c r="K293" s="840"/>
      <c r="L293" s="840"/>
      <c r="M293" s="840"/>
      <c r="N293" s="840"/>
      <c r="O293" s="840"/>
      <c r="P293" s="1402"/>
    </row>
    <row r="294" spans="1:16" ht="15" customHeight="1" x14ac:dyDescent="0.25">
      <c r="A294" s="1400"/>
      <c r="B294" s="1401"/>
      <c r="C294" s="1401"/>
      <c r="D294" s="1401"/>
      <c r="E294" s="1401"/>
      <c r="F294" s="1401"/>
      <c r="G294" s="1401"/>
      <c r="H294" s="842"/>
      <c r="I294" s="843"/>
      <c r="J294" s="843"/>
      <c r="K294" s="843"/>
      <c r="L294" s="843"/>
      <c r="M294" s="843"/>
      <c r="N294" s="843"/>
      <c r="O294" s="843"/>
      <c r="P294" s="1403"/>
    </row>
    <row r="295" spans="1:16" ht="22.5" customHeight="1" x14ac:dyDescent="0.25">
      <c r="A295" s="23"/>
      <c r="B295" s="24"/>
      <c r="C295" s="24"/>
      <c r="D295" s="24"/>
      <c r="E295" s="24"/>
      <c r="F295" s="24"/>
      <c r="G295" s="24"/>
      <c r="H295" s="24"/>
      <c r="I295" s="24"/>
      <c r="J295" s="24"/>
      <c r="K295" s="24"/>
      <c r="L295" s="24"/>
      <c r="M295" s="24"/>
      <c r="N295" s="24"/>
      <c r="O295" s="24"/>
      <c r="P295" s="31"/>
    </row>
    <row r="296" spans="1:16" ht="15.75" x14ac:dyDescent="0.25">
      <c r="A296" s="32"/>
      <c r="B296" s="24"/>
      <c r="C296" s="19"/>
      <c r="D296" s="733" t="s">
        <v>57</v>
      </c>
      <c r="E296" s="734"/>
      <c r="F296" s="734"/>
      <c r="G296" s="734"/>
      <c r="H296" s="734"/>
      <c r="I296" s="734"/>
      <c r="J296" s="734"/>
      <c r="K296" s="734"/>
      <c r="L296" s="734"/>
      <c r="M296" s="734"/>
      <c r="N296" s="734"/>
      <c r="O296" s="734"/>
      <c r="P296" s="735"/>
    </row>
    <row r="297" spans="1:16" ht="15.75" x14ac:dyDescent="0.25">
      <c r="A297" s="23"/>
      <c r="B297" s="24"/>
      <c r="C297" s="24"/>
      <c r="D297" s="401" t="s">
        <v>58</v>
      </c>
      <c r="E297" s="401"/>
      <c r="F297" s="401" t="s">
        <v>59</v>
      </c>
      <c r="G297" s="401" t="s">
        <v>60</v>
      </c>
      <c r="H297" s="401" t="s">
        <v>61</v>
      </c>
      <c r="I297" s="401" t="s">
        <v>62</v>
      </c>
      <c r="J297" s="401" t="s">
        <v>63</v>
      </c>
      <c r="K297" s="401" t="s">
        <v>64</v>
      </c>
      <c r="L297" s="401" t="s">
        <v>65</v>
      </c>
      <c r="M297" s="401" t="s">
        <v>66</v>
      </c>
      <c r="N297" s="401" t="s">
        <v>67</v>
      </c>
      <c r="O297" s="401" t="s">
        <v>68</v>
      </c>
      <c r="P297" s="65" t="s">
        <v>69</v>
      </c>
    </row>
    <row r="298" spans="1:16" ht="15.75" x14ac:dyDescent="0.25">
      <c r="A298" s="56" t="s">
        <v>70</v>
      </c>
      <c r="B298" s="52"/>
      <c r="C298" s="52"/>
      <c r="D298" s="52"/>
      <c r="E298" s="52"/>
      <c r="F298" s="52"/>
      <c r="G298" s="52"/>
      <c r="H298" s="52"/>
      <c r="I298" s="52"/>
      <c r="J298" s="52"/>
      <c r="K298" s="52"/>
      <c r="L298" s="52"/>
      <c r="M298" s="52"/>
      <c r="N298" s="52"/>
      <c r="O298" s="52"/>
      <c r="P298" s="63"/>
    </row>
    <row r="299" spans="1:16" ht="15.75" x14ac:dyDescent="0.25">
      <c r="A299" s="56" t="s">
        <v>71</v>
      </c>
      <c r="B299" s="52"/>
      <c r="C299" s="52"/>
      <c r="D299" s="53"/>
      <c r="E299" s="53"/>
      <c r="F299" s="53"/>
      <c r="G299" s="53"/>
      <c r="H299" s="53"/>
      <c r="I299" s="53"/>
      <c r="J299" s="53"/>
      <c r="K299" s="53"/>
      <c r="L299" s="53"/>
      <c r="M299" s="53"/>
      <c r="N299" s="53"/>
      <c r="O299" s="53"/>
      <c r="P299" s="64"/>
    </row>
    <row r="300" spans="1:16" ht="15.75" x14ac:dyDescent="0.25">
      <c r="A300" s="23"/>
      <c r="B300" s="24"/>
      <c r="C300" s="24"/>
      <c r="D300" s="24"/>
      <c r="E300" s="24"/>
      <c r="F300" s="24"/>
      <c r="G300" s="24"/>
      <c r="H300" s="24"/>
      <c r="I300" s="24"/>
      <c r="J300" s="24"/>
      <c r="K300" s="24"/>
      <c r="L300" s="24"/>
      <c r="M300" s="24"/>
      <c r="N300" s="24"/>
      <c r="O300" s="24"/>
      <c r="P300" s="31"/>
    </row>
    <row r="301" spans="1:16" ht="15.75" x14ac:dyDescent="0.25">
      <c r="A301" s="35" t="s">
        <v>72</v>
      </c>
      <c r="B301" s="35" t="s">
        <v>33</v>
      </c>
      <c r="C301" s="36"/>
      <c r="D301" s="37" t="s">
        <v>58</v>
      </c>
      <c r="E301" s="37"/>
      <c r="F301" s="37" t="s">
        <v>59</v>
      </c>
      <c r="G301" s="37" t="s">
        <v>60</v>
      </c>
      <c r="H301" s="37" t="s">
        <v>61</v>
      </c>
      <c r="I301" s="37" t="s">
        <v>62</v>
      </c>
      <c r="J301" s="37" t="s">
        <v>63</v>
      </c>
      <c r="K301" s="37" t="s">
        <v>64</v>
      </c>
      <c r="L301" s="37" t="s">
        <v>65</v>
      </c>
      <c r="M301" s="37" t="s">
        <v>66</v>
      </c>
      <c r="N301" s="37" t="s">
        <v>67</v>
      </c>
      <c r="O301" s="37" t="s">
        <v>68</v>
      </c>
      <c r="P301" s="301" t="s">
        <v>69</v>
      </c>
    </row>
    <row r="302" spans="1:16" ht="15.75" x14ac:dyDescent="0.25">
      <c r="A302" s="883" t="s">
        <v>1979</v>
      </c>
      <c r="B302" s="812"/>
      <c r="C302" s="38" t="s">
        <v>70</v>
      </c>
      <c r="D302" s="38"/>
      <c r="E302" s="38"/>
      <c r="F302" s="38"/>
      <c r="G302" s="38"/>
      <c r="H302" s="38"/>
      <c r="I302" s="38"/>
      <c r="J302" s="38"/>
      <c r="K302" s="38"/>
      <c r="L302" s="38"/>
      <c r="M302" s="38"/>
      <c r="N302" s="38"/>
      <c r="O302" s="808"/>
      <c r="P302" s="809"/>
    </row>
    <row r="303" spans="1:16" ht="15.75" x14ac:dyDescent="0.25">
      <c r="A303" s="884"/>
      <c r="B303" s="812"/>
      <c r="C303" s="40" t="s">
        <v>71</v>
      </c>
      <c r="D303" s="40"/>
      <c r="E303" s="40"/>
      <c r="F303" s="41"/>
      <c r="G303" s="41"/>
      <c r="H303" s="41"/>
      <c r="I303" s="41"/>
      <c r="J303" s="41"/>
      <c r="K303" s="41"/>
      <c r="L303" s="41"/>
      <c r="M303" s="41"/>
      <c r="N303" s="40"/>
      <c r="O303" s="814"/>
      <c r="P303" s="815"/>
    </row>
    <row r="304" spans="1:16" ht="15.75" x14ac:dyDescent="0.25">
      <c r="A304" s="883" t="s">
        <v>1980</v>
      </c>
      <c r="B304" s="812"/>
      <c r="C304" s="38" t="s">
        <v>70</v>
      </c>
      <c r="D304" s="38"/>
      <c r="E304" s="38"/>
      <c r="F304" s="38"/>
      <c r="G304" s="38"/>
      <c r="H304" s="38"/>
      <c r="I304" s="38"/>
      <c r="J304" s="38"/>
      <c r="K304" s="38"/>
      <c r="L304" s="38"/>
      <c r="M304" s="38"/>
      <c r="N304" s="38"/>
      <c r="O304" s="808"/>
      <c r="P304" s="809"/>
    </row>
    <row r="305" spans="1:16" ht="15.75" x14ac:dyDescent="0.25">
      <c r="A305" s="884"/>
      <c r="B305" s="812"/>
      <c r="C305" s="40" t="s">
        <v>71</v>
      </c>
      <c r="D305" s="40"/>
      <c r="E305" s="40"/>
      <c r="F305" s="41"/>
      <c r="G305" s="41"/>
      <c r="H305" s="41"/>
      <c r="I305" s="41"/>
      <c r="J305" s="41"/>
      <c r="K305" s="41"/>
      <c r="L305" s="41"/>
      <c r="M305" s="41"/>
      <c r="N305" s="40"/>
      <c r="O305" s="814"/>
      <c r="P305" s="815"/>
    </row>
    <row r="306" spans="1:16" ht="15.75" x14ac:dyDescent="0.25">
      <c r="A306" s="883" t="s">
        <v>1983</v>
      </c>
      <c r="B306" s="812"/>
      <c r="C306" s="38" t="s">
        <v>70</v>
      </c>
      <c r="D306" s="38"/>
      <c r="E306" s="38"/>
      <c r="F306" s="38"/>
      <c r="G306" s="38"/>
      <c r="H306" s="38"/>
      <c r="I306" s="38"/>
      <c r="J306" s="38"/>
      <c r="K306" s="38"/>
      <c r="L306" s="38"/>
      <c r="M306" s="38"/>
      <c r="N306" s="38"/>
      <c r="O306" s="808"/>
      <c r="P306" s="809"/>
    </row>
    <row r="307" spans="1:16" ht="15.75" x14ac:dyDescent="0.25">
      <c r="A307" s="884"/>
      <c r="B307" s="812"/>
      <c r="C307" s="40" t="s">
        <v>71</v>
      </c>
      <c r="D307" s="40"/>
      <c r="E307" s="40"/>
      <c r="F307" s="41"/>
      <c r="G307" s="41"/>
      <c r="H307" s="41"/>
      <c r="I307" s="41"/>
      <c r="J307" s="41"/>
      <c r="K307" s="41"/>
      <c r="L307" s="41"/>
      <c r="M307" s="41"/>
      <c r="N307" s="40"/>
      <c r="O307" s="814"/>
      <c r="P307" s="815"/>
    </row>
    <row r="308" spans="1:16" ht="15.75" x14ac:dyDescent="0.25">
      <c r="A308" s="883" t="s">
        <v>1981</v>
      </c>
      <c r="B308" s="812"/>
      <c r="C308" s="38" t="s">
        <v>70</v>
      </c>
      <c r="D308" s="38"/>
      <c r="E308" s="38"/>
      <c r="F308" s="38"/>
      <c r="G308" s="38"/>
      <c r="H308" s="38"/>
      <c r="I308" s="38"/>
      <c r="J308" s="38"/>
      <c r="K308" s="38"/>
      <c r="L308" s="38"/>
      <c r="M308" s="38"/>
      <c r="N308" s="38"/>
      <c r="O308" s="808"/>
      <c r="P308" s="809"/>
    </row>
    <row r="309" spans="1:16" ht="15.75" x14ac:dyDescent="0.25">
      <c r="A309" s="884"/>
      <c r="B309" s="812"/>
      <c r="C309" s="40" t="s">
        <v>71</v>
      </c>
      <c r="D309" s="40"/>
      <c r="E309" s="40"/>
      <c r="F309" s="41"/>
      <c r="G309" s="41"/>
      <c r="H309" s="41"/>
      <c r="I309" s="41"/>
      <c r="J309" s="41"/>
      <c r="K309" s="41"/>
      <c r="L309" s="41"/>
      <c r="M309" s="41"/>
      <c r="N309" s="40"/>
      <c r="O309" s="814"/>
      <c r="P309" s="815"/>
    </row>
    <row r="310" spans="1:16" ht="15.75" x14ac:dyDescent="0.25">
      <c r="A310" s="883" t="s">
        <v>1982</v>
      </c>
      <c r="B310" s="812"/>
      <c r="C310" s="38" t="s">
        <v>70</v>
      </c>
      <c r="D310" s="38"/>
      <c r="E310" s="38"/>
      <c r="F310" s="38"/>
      <c r="G310" s="38"/>
      <c r="H310" s="38"/>
      <c r="I310" s="38"/>
      <c r="J310" s="38"/>
      <c r="K310" s="38"/>
      <c r="L310" s="38"/>
      <c r="M310" s="38"/>
      <c r="N310" s="38"/>
      <c r="O310" s="808"/>
      <c r="P310" s="809"/>
    </row>
    <row r="311" spans="1:16" ht="15.75" x14ac:dyDescent="0.25">
      <c r="A311" s="884"/>
      <c r="B311" s="812"/>
      <c r="C311" s="40" t="s">
        <v>71</v>
      </c>
      <c r="D311" s="40"/>
      <c r="E311" s="40"/>
      <c r="F311" s="41"/>
      <c r="G311" s="41"/>
      <c r="H311" s="41"/>
      <c r="I311" s="41"/>
      <c r="J311" s="41"/>
      <c r="K311" s="41"/>
      <c r="L311" s="41"/>
      <c r="M311" s="41"/>
      <c r="N311" s="40"/>
      <c r="O311" s="814"/>
      <c r="P311" s="815"/>
    </row>
    <row r="312" spans="1:16" ht="15.75" x14ac:dyDescent="0.25">
      <c r="A312" s="646"/>
      <c r="B312" s="645"/>
      <c r="C312" s="40" t="s">
        <v>71</v>
      </c>
      <c r="D312" s="40"/>
      <c r="E312" s="40"/>
      <c r="F312" s="41"/>
      <c r="G312" s="41"/>
      <c r="H312" s="41"/>
      <c r="I312" s="41"/>
      <c r="J312" s="41"/>
      <c r="K312" s="41"/>
      <c r="L312" s="41"/>
      <c r="M312" s="41"/>
      <c r="N312" s="40"/>
      <c r="O312" s="814"/>
      <c r="P312" s="815"/>
    </row>
    <row r="313" spans="1:16" ht="15.75" thickBot="1" x14ac:dyDescent="0.3">
      <c r="A313" s="44"/>
      <c r="B313" s="21"/>
      <c r="C313" s="21"/>
      <c r="D313" s="21"/>
      <c r="E313" s="21"/>
      <c r="F313" s="21"/>
      <c r="G313" s="21"/>
      <c r="H313" s="21"/>
      <c r="I313" s="21"/>
      <c r="J313" s="21"/>
      <c r="K313" s="21"/>
      <c r="L313" s="21"/>
      <c r="M313" s="21"/>
      <c r="N313" s="21"/>
      <c r="O313" s="21"/>
      <c r="P313" s="45"/>
    </row>
    <row r="314" spans="1:16" ht="15.75" x14ac:dyDescent="0.25">
      <c r="A314" s="688" t="s">
        <v>82</v>
      </c>
      <c r="B314" s="689"/>
      <c r="C314" s="689"/>
      <c r="D314" s="689"/>
      <c r="E314" s="689"/>
      <c r="F314" s="689"/>
      <c r="G314" s="689"/>
      <c r="H314" s="689"/>
      <c r="I314" s="689"/>
      <c r="J314" s="689"/>
      <c r="K314" s="689"/>
      <c r="L314" s="689"/>
      <c r="M314" s="689"/>
      <c r="N314" s="689"/>
      <c r="O314" s="689"/>
      <c r="P314" s="690"/>
    </row>
    <row r="315" spans="1:16" ht="15.75" x14ac:dyDescent="0.25">
      <c r="A315" s="46" t="s">
        <v>83</v>
      </c>
      <c r="B315" s="682"/>
      <c r="C315" s="683"/>
      <c r="D315" s="683"/>
      <c r="E315" s="683"/>
      <c r="F315" s="683"/>
      <c r="G315" s="683"/>
      <c r="H315" s="683"/>
      <c r="I315" s="683"/>
      <c r="J315" s="683"/>
      <c r="K315" s="683"/>
      <c r="L315" s="683"/>
      <c r="M315" s="683"/>
      <c r="N315" s="683"/>
      <c r="O315" s="683"/>
      <c r="P315" s="684"/>
    </row>
    <row r="316" spans="1:16" ht="15.75" x14ac:dyDescent="0.25">
      <c r="A316" s="46" t="s">
        <v>84</v>
      </c>
      <c r="B316" s="682"/>
      <c r="C316" s="683"/>
      <c r="D316" s="683"/>
      <c r="E316" s="683"/>
      <c r="F316" s="683"/>
      <c r="G316" s="683"/>
      <c r="H316" s="683"/>
      <c r="I316" s="683"/>
      <c r="J316" s="683"/>
      <c r="K316" s="683"/>
      <c r="L316" s="683"/>
      <c r="M316" s="683"/>
      <c r="N316" s="683"/>
      <c r="O316" s="683"/>
      <c r="P316" s="684"/>
    </row>
    <row r="317" spans="1:16" ht="15.75" x14ac:dyDescent="0.25">
      <c r="A317" s="46" t="s">
        <v>85</v>
      </c>
      <c r="B317" s="682"/>
      <c r="C317" s="683"/>
      <c r="D317" s="683"/>
      <c r="E317" s="683"/>
      <c r="F317" s="683"/>
      <c r="G317" s="683"/>
      <c r="H317" s="683"/>
      <c r="I317" s="683"/>
      <c r="J317" s="683"/>
      <c r="K317" s="683"/>
      <c r="L317" s="683"/>
      <c r="M317" s="683"/>
      <c r="N317" s="683"/>
      <c r="O317" s="683"/>
      <c r="P317" s="684"/>
    </row>
    <row r="318" spans="1:16" ht="15.75" x14ac:dyDescent="0.25">
      <c r="A318" s="46" t="s">
        <v>86</v>
      </c>
      <c r="B318" s="682"/>
      <c r="C318" s="683"/>
      <c r="D318" s="683"/>
      <c r="E318" s="683"/>
      <c r="F318" s="683"/>
      <c r="G318" s="683"/>
      <c r="H318" s="683"/>
      <c r="I318" s="683"/>
      <c r="J318" s="683"/>
      <c r="K318" s="683"/>
      <c r="L318" s="683"/>
      <c r="M318" s="683"/>
      <c r="N318" s="683"/>
      <c r="O318" s="683"/>
      <c r="P318" s="684"/>
    </row>
    <row r="319" spans="1:16" ht="15.75" x14ac:dyDescent="0.25">
      <c r="A319" s="46" t="s">
        <v>87</v>
      </c>
      <c r="B319" s="682"/>
      <c r="C319" s="683"/>
      <c r="D319" s="683"/>
      <c r="E319" s="683"/>
      <c r="F319" s="683"/>
      <c r="G319" s="683"/>
      <c r="H319" s="683"/>
      <c r="I319" s="683"/>
      <c r="J319" s="683"/>
      <c r="K319" s="683"/>
      <c r="L319" s="683"/>
      <c r="M319" s="683"/>
      <c r="N319" s="683"/>
      <c r="O319" s="683"/>
      <c r="P319" s="684"/>
    </row>
    <row r="320" spans="1:16" ht="15.75" x14ac:dyDescent="0.25">
      <c r="A320" s="46" t="s">
        <v>88</v>
      </c>
      <c r="B320" s="682"/>
      <c r="C320" s="683"/>
      <c r="D320" s="683"/>
      <c r="E320" s="683"/>
      <c r="F320" s="683"/>
      <c r="G320" s="683"/>
      <c r="H320" s="683"/>
      <c r="I320" s="683"/>
      <c r="J320" s="683"/>
      <c r="K320" s="683"/>
      <c r="L320" s="683"/>
      <c r="M320" s="683"/>
      <c r="N320" s="683"/>
      <c r="O320" s="683"/>
      <c r="P320" s="684"/>
    </row>
    <row r="321" spans="1:16" ht="15.75" x14ac:dyDescent="0.25">
      <c r="A321" s="46" t="s">
        <v>89</v>
      </c>
      <c r="B321" s="682"/>
      <c r="C321" s="683"/>
      <c r="D321" s="683"/>
      <c r="E321" s="683"/>
      <c r="F321" s="683"/>
      <c r="G321" s="683"/>
      <c r="H321" s="683"/>
      <c r="I321" s="683"/>
      <c r="J321" s="683"/>
      <c r="K321" s="683"/>
      <c r="L321" s="683"/>
      <c r="M321" s="683"/>
      <c r="N321" s="683"/>
      <c r="O321" s="683"/>
      <c r="P321" s="684"/>
    </row>
    <row r="322" spans="1:16" ht="15.75" x14ac:dyDescent="0.25">
      <c r="A322" s="46" t="s">
        <v>90</v>
      </c>
      <c r="B322" s="682"/>
      <c r="C322" s="683"/>
      <c r="D322" s="683"/>
      <c r="E322" s="683"/>
      <c r="F322" s="683"/>
      <c r="G322" s="683"/>
      <c r="H322" s="683"/>
      <c r="I322" s="683"/>
      <c r="J322" s="683"/>
      <c r="K322" s="683"/>
      <c r="L322" s="683"/>
      <c r="M322" s="683"/>
      <c r="N322" s="683"/>
      <c r="O322" s="683"/>
      <c r="P322" s="684"/>
    </row>
    <row r="323" spans="1:16" ht="15.75" x14ac:dyDescent="0.25">
      <c r="A323" s="46" t="s">
        <v>91</v>
      </c>
      <c r="B323" s="682"/>
      <c r="C323" s="683"/>
      <c r="D323" s="683"/>
      <c r="E323" s="683"/>
      <c r="F323" s="683"/>
      <c r="G323" s="683"/>
      <c r="H323" s="683"/>
      <c r="I323" s="683"/>
      <c r="J323" s="683"/>
      <c r="K323" s="683"/>
      <c r="L323" s="683"/>
      <c r="M323" s="683"/>
      <c r="N323" s="683"/>
      <c r="O323" s="683"/>
      <c r="P323" s="684"/>
    </row>
    <row r="324" spans="1:16" ht="16.5" thickBot="1" x14ac:dyDescent="0.3">
      <c r="A324" s="47" t="s">
        <v>92</v>
      </c>
      <c r="B324" s="685"/>
      <c r="C324" s="686"/>
      <c r="D324" s="686"/>
      <c r="E324" s="686"/>
      <c r="F324" s="686"/>
      <c r="G324" s="686"/>
      <c r="H324" s="686"/>
      <c r="I324" s="686"/>
      <c r="J324" s="686"/>
      <c r="K324" s="686"/>
      <c r="L324" s="686"/>
      <c r="M324" s="686"/>
      <c r="N324" s="686"/>
      <c r="O324" s="686"/>
      <c r="P324" s="687"/>
    </row>
    <row r="326" spans="1:16" ht="21" customHeight="1" x14ac:dyDescent="0.25">
      <c r="A326" s="9" t="s">
        <v>9</v>
      </c>
      <c r="B326" s="791" t="s">
        <v>1552</v>
      </c>
      <c r="C326" s="792"/>
      <c r="D326" s="792"/>
      <c r="E326" s="792"/>
      <c r="F326" s="792"/>
      <c r="G326" s="792"/>
      <c r="H326" s="792"/>
      <c r="I326" s="792"/>
      <c r="J326" s="792"/>
      <c r="K326" s="793"/>
      <c r="L326" s="794" t="s">
        <v>11</v>
      </c>
      <c r="M326" s="794"/>
      <c r="N326" s="794"/>
      <c r="O326" s="794"/>
      <c r="P326" s="10">
        <v>0.2</v>
      </c>
    </row>
    <row r="328" spans="1:16" ht="15.75" x14ac:dyDescent="0.25">
      <c r="A328" s="11" t="s">
        <v>12</v>
      </c>
      <c r="B328" s="758" t="s">
        <v>1553</v>
      </c>
      <c r="C328" s="773"/>
      <c r="D328" s="773"/>
      <c r="E328" s="773"/>
      <c r="F328" s="773"/>
      <c r="G328" s="773"/>
      <c r="H328" s="773"/>
      <c r="I328" s="773"/>
      <c r="J328" s="773"/>
      <c r="K328" s="773"/>
      <c r="L328" s="774" t="s">
        <v>14</v>
      </c>
      <c r="M328" s="774"/>
      <c r="N328" s="774"/>
      <c r="O328" s="774"/>
      <c r="P328" s="435">
        <v>1</v>
      </c>
    </row>
    <row r="329" spans="1:16" ht="15.75" x14ac:dyDescent="0.25">
      <c r="B329" s="24"/>
      <c r="C329" s="18"/>
      <c r="D329" s="18"/>
      <c r="E329" s="18"/>
      <c r="F329" s="18"/>
      <c r="G329" s="18"/>
      <c r="H329" s="18"/>
      <c r="I329" s="18"/>
      <c r="J329" s="18"/>
      <c r="K329" s="18"/>
      <c r="L329" s="18"/>
      <c r="M329" s="18"/>
      <c r="N329" s="18"/>
      <c r="O329" s="18"/>
      <c r="P329" s="19"/>
    </row>
    <row r="330" spans="1:16" ht="15.75" x14ac:dyDescent="0.25">
      <c r="A330" s="13" t="s">
        <v>15</v>
      </c>
      <c r="B330" s="755"/>
      <c r="C330" s="756"/>
      <c r="D330" s="756"/>
      <c r="E330" s="756"/>
      <c r="F330" s="757"/>
      <c r="G330" s="14" t="s">
        <v>17</v>
      </c>
      <c r="H330" s="1545"/>
      <c r="I330" s="1546"/>
      <c r="J330" s="1546"/>
      <c r="K330" s="1546"/>
      <c r="L330" s="1546"/>
      <c r="M330" s="1546"/>
      <c r="N330" s="1546"/>
      <c r="O330" s="1546"/>
      <c r="P330" s="1547"/>
    </row>
    <row r="331" spans="1:16" ht="15.75" x14ac:dyDescent="0.25">
      <c r="A331" s="13" t="s">
        <v>15</v>
      </c>
      <c r="B331" s="755"/>
      <c r="C331" s="756"/>
      <c r="D331" s="756"/>
      <c r="E331" s="756"/>
      <c r="F331" s="757"/>
      <c r="G331" s="14" t="s">
        <v>17</v>
      </c>
      <c r="H331" s="755"/>
      <c r="I331" s="756"/>
      <c r="J331" s="756"/>
      <c r="K331" s="756"/>
      <c r="L331" s="756"/>
      <c r="M331" s="756"/>
      <c r="N331" s="756"/>
      <c r="O331" s="756"/>
      <c r="P331" s="757"/>
    </row>
    <row r="332" spans="1:16" ht="15.75" x14ac:dyDescent="0.25">
      <c r="A332" s="20" t="s">
        <v>22</v>
      </c>
      <c r="B332" s="21"/>
      <c r="C332" s="21"/>
      <c r="D332" s="21"/>
      <c r="E332" s="21"/>
      <c r="F332" s="21"/>
      <c r="G332" s="21"/>
      <c r="H332" s="21"/>
      <c r="I332" s="21"/>
      <c r="J332" s="21"/>
      <c r="K332" s="21"/>
      <c r="L332" s="21"/>
      <c r="M332" s="21"/>
      <c r="N332" s="21"/>
      <c r="O332" s="21"/>
    </row>
    <row r="333" spans="1:16" ht="15" customHeight="1" x14ac:dyDescent="0.25">
      <c r="A333" s="759" t="s">
        <v>23</v>
      </c>
      <c r="B333" s="760"/>
      <c r="C333" s="760"/>
      <c r="D333" s="760"/>
      <c r="E333" s="761"/>
      <c r="F333" s="768" t="s">
        <v>24</v>
      </c>
      <c r="G333" s="768"/>
      <c r="H333" s="768"/>
      <c r="I333" s="768"/>
      <c r="J333" s="768" t="s">
        <v>25</v>
      </c>
      <c r="K333" s="769" t="s">
        <v>26</v>
      </c>
      <c r="L333" s="761"/>
      <c r="M333" s="768" t="s">
        <v>27</v>
      </c>
      <c r="N333" s="768"/>
      <c r="O333" s="768"/>
      <c r="P333" s="772" t="s">
        <v>25</v>
      </c>
    </row>
    <row r="334" spans="1:16" ht="15" customHeight="1" x14ac:dyDescent="0.25">
      <c r="A334" s="762"/>
      <c r="B334" s="763"/>
      <c r="C334" s="763"/>
      <c r="D334" s="763"/>
      <c r="E334" s="764"/>
      <c r="F334" s="768"/>
      <c r="G334" s="768"/>
      <c r="H334" s="768"/>
      <c r="I334" s="768"/>
      <c r="J334" s="768"/>
      <c r="K334" s="770"/>
      <c r="L334" s="764"/>
      <c r="M334" s="768"/>
      <c r="N334" s="768"/>
      <c r="O334" s="768"/>
      <c r="P334" s="772"/>
    </row>
    <row r="335" spans="1:16" ht="15" customHeight="1" x14ac:dyDescent="0.25">
      <c r="A335" s="762"/>
      <c r="B335" s="763"/>
      <c r="C335" s="763"/>
      <c r="D335" s="763"/>
      <c r="E335" s="764"/>
      <c r="F335" s="745" t="s">
        <v>1506</v>
      </c>
      <c r="G335" s="745"/>
      <c r="H335" s="745"/>
      <c r="I335" s="745"/>
      <c r="J335" s="510">
        <v>0.15</v>
      </c>
      <c r="K335" s="770"/>
      <c r="L335" s="764"/>
      <c r="M335" s="853" t="s">
        <v>1507</v>
      </c>
      <c r="N335" s="871"/>
      <c r="O335" s="872"/>
      <c r="P335" s="510">
        <v>0.14000000000000001</v>
      </c>
    </row>
    <row r="336" spans="1:16" ht="15" customHeight="1" x14ac:dyDescent="0.25">
      <c r="A336" s="762"/>
      <c r="B336" s="763"/>
      <c r="C336" s="763"/>
      <c r="D336" s="763"/>
      <c r="E336" s="764"/>
      <c r="F336" s="745" t="s">
        <v>1508</v>
      </c>
      <c r="G336" s="745"/>
      <c r="H336" s="745"/>
      <c r="I336" s="745"/>
      <c r="J336" s="510">
        <v>0.14000000000000001</v>
      </c>
      <c r="K336" s="770"/>
      <c r="L336" s="764"/>
      <c r="M336" s="853" t="s">
        <v>1509</v>
      </c>
      <c r="N336" s="871"/>
      <c r="O336" s="872"/>
      <c r="P336" s="510">
        <v>0.14000000000000001</v>
      </c>
    </row>
    <row r="337" spans="1:16" ht="15" customHeight="1" x14ac:dyDescent="0.25">
      <c r="A337" s="762"/>
      <c r="B337" s="763"/>
      <c r="C337" s="763"/>
      <c r="D337" s="763"/>
      <c r="E337" s="764"/>
      <c r="F337" s="745" t="s">
        <v>1510</v>
      </c>
      <c r="G337" s="745"/>
      <c r="H337" s="745"/>
      <c r="I337" s="745"/>
      <c r="J337" s="510">
        <v>0.14000000000000001</v>
      </c>
      <c r="K337" s="770"/>
      <c r="L337" s="764"/>
      <c r="M337" s="745" t="s">
        <v>1511</v>
      </c>
      <c r="N337" s="754"/>
      <c r="O337" s="754"/>
      <c r="P337" s="510">
        <v>0.15</v>
      </c>
    </row>
    <row r="338" spans="1:16" ht="15" customHeight="1" x14ac:dyDescent="0.25">
      <c r="A338" s="762"/>
      <c r="B338" s="763"/>
      <c r="C338" s="763"/>
      <c r="D338" s="763"/>
      <c r="E338" s="764"/>
      <c r="F338" s="745" t="s">
        <v>1512</v>
      </c>
      <c r="G338" s="745"/>
      <c r="H338" s="745"/>
      <c r="I338" s="745"/>
      <c r="J338" s="510">
        <v>0.14000000000000001</v>
      </c>
      <c r="K338" s="770"/>
      <c r="L338" s="764"/>
      <c r="M338" s="745" t="s">
        <v>1513</v>
      </c>
      <c r="N338" s="745"/>
      <c r="O338" s="745"/>
      <c r="P338" s="510">
        <v>0.14000000000000001</v>
      </c>
    </row>
    <row r="339" spans="1:16" ht="15" customHeight="1" x14ac:dyDescent="0.25">
      <c r="A339" s="762"/>
      <c r="B339" s="763"/>
      <c r="C339" s="763"/>
      <c r="D339" s="763"/>
      <c r="E339" s="764"/>
      <c r="F339" s="745" t="s">
        <v>1514</v>
      </c>
      <c r="G339" s="745"/>
      <c r="H339" s="745"/>
      <c r="I339" s="745"/>
      <c r="J339" s="510">
        <v>0.14000000000000001</v>
      </c>
      <c r="K339" s="770"/>
      <c r="L339" s="764"/>
      <c r="M339" s="745" t="s">
        <v>1515</v>
      </c>
      <c r="N339" s="745"/>
      <c r="O339" s="745"/>
      <c r="P339" s="510">
        <v>0.14000000000000001</v>
      </c>
    </row>
    <row r="340" spans="1:16" ht="15" customHeight="1" x14ac:dyDescent="0.25">
      <c r="A340" s="762"/>
      <c r="B340" s="763"/>
      <c r="C340" s="763"/>
      <c r="D340" s="763"/>
      <c r="E340" s="764"/>
      <c r="F340" s="745" t="s">
        <v>1516</v>
      </c>
      <c r="G340" s="745"/>
      <c r="H340" s="745"/>
      <c r="I340" s="745"/>
      <c r="J340" s="510">
        <v>0.14000000000000001</v>
      </c>
      <c r="K340" s="770"/>
      <c r="L340" s="764"/>
      <c r="M340" s="745" t="s">
        <v>1517</v>
      </c>
      <c r="N340" s="745"/>
      <c r="O340" s="745"/>
      <c r="P340" s="510">
        <v>0.14000000000000001</v>
      </c>
    </row>
    <row r="341" spans="1:16" ht="15" customHeight="1" x14ac:dyDescent="0.25">
      <c r="A341" s="762"/>
      <c r="B341" s="763"/>
      <c r="C341" s="763"/>
      <c r="D341" s="763"/>
      <c r="E341" s="764"/>
      <c r="F341" s="745" t="s">
        <v>1518</v>
      </c>
      <c r="G341" s="745"/>
      <c r="H341" s="745"/>
      <c r="I341" s="745"/>
      <c r="J341" s="510">
        <v>0.14000000000000001</v>
      </c>
      <c r="K341" s="770"/>
      <c r="L341" s="764"/>
      <c r="M341" s="745" t="s">
        <v>1519</v>
      </c>
      <c r="N341" s="745"/>
      <c r="O341" s="745"/>
      <c r="P341" s="510">
        <v>0.14000000000000001</v>
      </c>
    </row>
    <row r="342" spans="1:16" ht="15" customHeight="1" x14ac:dyDescent="0.25">
      <c r="A342" s="762"/>
      <c r="B342" s="763"/>
      <c r="C342" s="763"/>
      <c r="D342" s="763"/>
      <c r="E342" s="764"/>
      <c r="F342" s="745"/>
      <c r="G342" s="745"/>
      <c r="H342" s="745"/>
      <c r="I342" s="745"/>
      <c r="J342" s="410"/>
      <c r="K342" s="770"/>
      <c r="L342" s="764"/>
      <c r="M342" s="745" t="s">
        <v>1520</v>
      </c>
      <c r="N342" s="745"/>
      <c r="O342" s="745"/>
      <c r="P342" s="510">
        <v>0.14000000000000001</v>
      </c>
    </row>
    <row r="343" spans="1:16" ht="15" customHeight="1" x14ac:dyDescent="0.25">
      <c r="A343" s="762"/>
      <c r="B343" s="763"/>
      <c r="C343" s="763"/>
      <c r="D343" s="763"/>
      <c r="E343" s="764"/>
      <c r="F343" s="745"/>
      <c r="G343" s="745"/>
      <c r="H343" s="745"/>
      <c r="I343" s="745"/>
      <c r="J343" s="410"/>
      <c r="K343" s="770"/>
      <c r="L343" s="764"/>
      <c r="M343" s="745" t="s">
        <v>1521</v>
      </c>
      <c r="N343" s="745"/>
      <c r="O343" s="745"/>
      <c r="P343" s="510">
        <v>0.14000000000000001</v>
      </c>
    </row>
    <row r="344" spans="1:16" ht="15" customHeight="1" x14ac:dyDescent="0.25">
      <c r="A344" s="762"/>
      <c r="B344" s="763"/>
      <c r="C344" s="763"/>
      <c r="D344" s="763"/>
      <c r="E344" s="764"/>
      <c r="F344" s="745"/>
      <c r="G344" s="745"/>
      <c r="H344" s="745"/>
      <c r="I344" s="745"/>
      <c r="J344" s="410"/>
      <c r="K344" s="770"/>
      <c r="L344" s="764"/>
      <c r="M344" s="745" t="s">
        <v>1522</v>
      </c>
      <c r="N344" s="745"/>
      <c r="O344" s="745"/>
      <c r="P344" s="510">
        <v>0.14000000000000001</v>
      </c>
    </row>
    <row r="345" spans="1:16" ht="15" customHeight="1" x14ac:dyDescent="0.25">
      <c r="A345" s="762"/>
      <c r="B345" s="763"/>
      <c r="C345" s="763"/>
      <c r="D345" s="763"/>
      <c r="E345" s="764"/>
      <c r="F345" s="745"/>
      <c r="G345" s="745"/>
      <c r="H345" s="745"/>
      <c r="I345" s="745"/>
      <c r="J345" s="410"/>
      <c r="K345" s="770"/>
      <c r="L345" s="764"/>
      <c r="M345" s="745" t="s">
        <v>1523</v>
      </c>
      <c r="N345" s="745"/>
      <c r="O345" s="745"/>
      <c r="P345" s="510">
        <v>0.14000000000000001</v>
      </c>
    </row>
    <row r="346" spans="1:16" ht="15" customHeight="1" x14ac:dyDescent="0.25">
      <c r="A346" s="762"/>
      <c r="B346" s="763"/>
      <c r="C346" s="763"/>
      <c r="D346" s="763"/>
      <c r="E346" s="764"/>
      <c r="F346" s="745"/>
      <c r="G346" s="745"/>
      <c r="H346" s="745"/>
      <c r="I346" s="745"/>
      <c r="J346" s="410"/>
      <c r="K346" s="770"/>
      <c r="L346" s="764"/>
      <c r="M346" s="745" t="s">
        <v>1524</v>
      </c>
      <c r="N346" s="745"/>
      <c r="O346" s="745"/>
      <c r="P346" s="510">
        <v>0.14000000000000001</v>
      </c>
    </row>
    <row r="347" spans="1:16" ht="15" customHeight="1" x14ac:dyDescent="0.25">
      <c r="A347" s="762"/>
      <c r="B347" s="763"/>
      <c r="C347" s="763"/>
      <c r="D347" s="763"/>
      <c r="E347" s="764"/>
      <c r="F347" s="745"/>
      <c r="G347" s="745"/>
      <c r="H347" s="745"/>
      <c r="I347" s="745"/>
      <c r="J347" s="410"/>
      <c r="K347" s="770"/>
      <c r="L347" s="764"/>
      <c r="M347" s="745" t="s">
        <v>1525</v>
      </c>
      <c r="N347" s="745"/>
      <c r="O347" s="745"/>
      <c r="P347" s="510">
        <v>0.14000000000000001</v>
      </c>
    </row>
    <row r="348" spans="1:16" ht="15" customHeight="1" x14ac:dyDescent="0.25">
      <c r="A348" s="762"/>
      <c r="B348" s="763"/>
      <c r="C348" s="763"/>
      <c r="D348" s="763"/>
      <c r="E348" s="764"/>
      <c r="F348" s="745"/>
      <c r="G348" s="745"/>
      <c r="H348" s="745"/>
      <c r="I348" s="745"/>
      <c r="J348" s="410"/>
      <c r="K348" s="770"/>
      <c r="L348" s="764"/>
      <c r="M348" s="745" t="s">
        <v>1526</v>
      </c>
      <c r="N348" s="745"/>
      <c r="O348" s="745"/>
      <c r="P348" s="510">
        <v>0.14000000000000001</v>
      </c>
    </row>
    <row r="349" spans="1:16" ht="15" customHeight="1" x14ac:dyDescent="0.25">
      <c r="A349" s="765"/>
      <c r="B349" s="766"/>
      <c r="C349" s="766"/>
      <c r="D349" s="766"/>
      <c r="E349" s="767"/>
      <c r="F349" s="745"/>
      <c r="G349" s="745"/>
      <c r="H349" s="745"/>
      <c r="I349" s="745"/>
      <c r="J349" s="410"/>
      <c r="K349" s="771"/>
      <c r="L349" s="767"/>
      <c r="M349" s="745" t="s">
        <v>1527</v>
      </c>
      <c r="N349" s="745"/>
      <c r="O349" s="745"/>
      <c r="P349" s="510">
        <v>0.14000000000000001</v>
      </c>
    </row>
    <row r="350" spans="1:16" ht="15.75" x14ac:dyDescent="0.25">
      <c r="A350" s="20"/>
      <c r="B350" s="21"/>
      <c r="C350" s="21"/>
      <c r="D350" s="21"/>
      <c r="E350" s="21"/>
      <c r="F350" s="21"/>
      <c r="G350" s="21"/>
      <c r="H350" s="21"/>
      <c r="I350" s="21"/>
      <c r="J350" s="21"/>
      <c r="K350" s="21"/>
      <c r="L350" s="21"/>
      <c r="M350" s="21"/>
      <c r="N350" s="21"/>
      <c r="O350" s="21"/>
    </row>
    <row r="351" spans="1:16" ht="15.75" x14ac:dyDescent="0.25">
      <c r="A351" s="23"/>
      <c r="B351" s="24"/>
      <c r="C351" s="18"/>
      <c r="D351" s="18"/>
      <c r="E351" s="18"/>
      <c r="F351" s="18"/>
      <c r="G351" s="18"/>
      <c r="H351" s="18"/>
      <c r="I351" s="18"/>
      <c r="J351" s="18"/>
      <c r="K351" s="18"/>
      <c r="L351" s="18"/>
      <c r="M351" s="18"/>
      <c r="N351" s="18"/>
      <c r="O351" s="18"/>
    </row>
    <row r="352" spans="1:16" ht="31.5" customHeight="1" x14ac:dyDescent="0.25">
      <c r="A352" s="25" t="s">
        <v>32</v>
      </c>
      <c r="B352" s="401" t="s">
        <v>33</v>
      </c>
      <c r="C352" s="401" t="s">
        <v>34</v>
      </c>
      <c r="D352" s="401" t="s">
        <v>35</v>
      </c>
      <c r="E352" s="401" t="s">
        <v>36</v>
      </c>
      <c r="F352" s="401" t="s">
        <v>37</v>
      </c>
      <c r="G352" s="746" t="s">
        <v>38</v>
      </c>
      <c r="H352" s="746"/>
      <c r="I352" s="733" t="s">
        <v>39</v>
      </c>
      <c r="J352" s="741"/>
      <c r="K352" s="401" t="s">
        <v>40</v>
      </c>
      <c r="L352" s="746" t="s">
        <v>41</v>
      </c>
      <c r="M352" s="746"/>
      <c r="N352" s="850" t="s">
        <v>42</v>
      </c>
      <c r="O352" s="851"/>
      <c r="P352" s="852"/>
    </row>
    <row r="353" spans="1:16" ht="57" x14ac:dyDescent="0.25">
      <c r="A353" s="159" t="s">
        <v>606</v>
      </c>
      <c r="B353" s="144">
        <v>1</v>
      </c>
      <c r="C353" s="283" t="s">
        <v>1554</v>
      </c>
      <c r="D353" s="402" t="s">
        <v>523</v>
      </c>
      <c r="E353" s="402" t="s">
        <v>1555</v>
      </c>
      <c r="F353" s="402" t="s">
        <v>105</v>
      </c>
      <c r="G353" s="800" t="s">
        <v>1536</v>
      </c>
      <c r="H353" s="800"/>
      <c r="I353" s="801" t="s">
        <v>207</v>
      </c>
      <c r="J353" s="802"/>
      <c r="K353" s="511">
        <v>0.77500000000000002</v>
      </c>
      <c r="L353" s="846" t="s">
        <v>450</v>
      </c>
      <c r="M353" s="846"/>
      <c r="N353" s="803" t="s">
        <v>1556</v>
      </c>
      <c r="O353" s="803"/>
      <c r="P353" s="803"/>
    </row>
    <row r="354" spans="1:16" ht="33.75" customHeight="1" x14ac:dyDescent="0.25">
      <c r="A354" s="733" t="s">
        <v>51</v>
      </c>
      <c r="B354" s="741"/>
      <c r="C354" s="1410" t="s">
        <v>1557</v>
      </c>
      <c r="D354" s="1411"/>
      <c r="E354" s="1411"/>
      <c r="F354" s="1411"/>
      <c r="G354" s="1411"/>
      <c r="H354" s="1411"/>
      <c r="I354" s="1411"/>
      <c r="J354" s="1411"/>
      <c r="K354" s="1411"/>
      <c r="L354" s="1411"/>
      <c r="M354" s="1411"/>
      <c r="N354" s="1411"/>
      <c r="O354" s="1411"/>
      <c r="P354" s="1412"/>
    </row>
    <row r="355" spans="1:16" ht="15.75" x14ac:dyDescent="0.25">
      <c r="A355" s="718" t="s">
        <v>53</v>
      </c>
      <c r="B355" s="719"/>
      <c r="C355" s="719"/>
      <c r="D355" s="719"/>
      <c r="E355" s="719"/>
      <c r="F355" s="719"/>
      <c r="G355" s="720"/>
      <c r="H355" s="721" t="s">
        <v>54</v>
      </c>
      <c r="I355" s="719"/>
      <c r="J355" s="719"/>
      <c r="K355" s="719"/>
      <c r="L355" s="719"/>
      <c r="M355" s="719"/>
      <c r="N355" s="719"/>
      <c r="O355" s="719"/>
      <c r="P355" s="722"/>
    </row>
    <row r="356" spans="1:16" ht="15" customHeight="1" x14ac:dyDescent="0.25">
      <c r="A356" s="1398" t="s">
        <v>1531</v>
      </c>
      <c r="B356" s="1399"/>
      <c r="C356" s="1399"/>
      <c r="D356" s="1399"/>
      <c r="E356" s="1399"/>
      <c r="F356" s="1399"/>
      <c r="G356" s="1399"/>
      <c r="H356" s="839" t="s">
        <v>1558</v>
      </c>
      <c r="I356" s="840"/>
      <c r="J356" s="840"/>
      <c r="K356" s="840"/>
      <c r="L356" s="840"/>
      <c r="M356" s="840"/>
      <c r="N356" s="840"/>
      <c r="O356" s="840"/>
      <c r="P356" s="841"/>
    </row>
    <row r="357" spans="1:16" ht="15" customHeight="1" x14ac:dyDescent="0.25">
      <c r="A357" s="1400"/>
      <c r="B357" s="1401"/>
      <c r="C357" s="1401"/>
      <c r="D357" s="1401"/>
      <c r="E357" s="1401"/>
      <c r="F357" s="1401"/>
      <c r="G357" s="1401"/>
      <c r="H357" s="842"/>
      <c r="I357" s="843"/>
      <c r="J357" s="843"/>
      <c r="K357" s="843"/>
      <c r="L357" s="843"/>
      <c r="M357" s="843"/>
      <c r="N357" s="843"/>
      <c r="O357" s="843"/>
      <c r="P357" s="844"/>
    </row>
    <row r="358" spans="1:16" ht="22.5" customHeight="1" x14ac:dyDescent="0.25">
      <c r="A358" s="23"/>
      <c r="B358" s="24"/>
      <c r="C358" s="24"/>
      <c r="D358" s="24"/>
      <c r="E358" s="24"/>
      <c r="F358" s="24"/>
      <c r="G358" s="24"/>
      <c r="H358" s="24"/>
      <c r="I358" s="24"/>
      <c r="J358" s="24"/>
      <c r="K358" s="24"/>
      <c r="L358" s="24"/>
      <c r="M358" s="24"/>
      <c r="N358" s="24"/>
      <c r="O358" s="24"/>
      <c r="P358" s="31"/>
    </row>
    <row r="359" spans="1:16" ht="15.75" x14ac:dyDescent="0.25">
      <c r="A359" s="32"/>
      <c r="B359" s="24"/>
      <c r="C359" s="19"/>
      <c r="D359" s="733" t="s">
        <v>57</v>
      </c>
      <c r="E359" s="734"/>
      <c r="F359" s="734"/>
      <c r="G359" s="734"/>
      <c r="H359" s="734"/>
      <c r="I359" s="734"/>
      <c r="J359" s="734"/>
      <c r="K359" s="734"/>
      <c r="L359" s="734"/>
      <c r="M359" s="734"/>
      <c r="N359" s="734"/>
      <c r="O359" s="734"/>
      <c r="P359" s="735"/>
    </row>
    <row r="360" spans="1:16" ht="15.75" x14ac:dyDescent="0.25">
      <c r="A360" s="23"/>
      <c r="B360" s="24"/>
      <c r="C360" s="24"/>
      <c r="D360" s="401" t="s">
        <v>58</v>
      </c>
      <c r="E360" s="401"/>
      <c r="F360" s="401" t="s">
        <v>59</v>
      </c>
      <c r="G360" s="401" t="s">
        <v>60</v>
      </c>
      <c r="H360" s="401" t="s">
        <v>61</v>
      </c>
      <c r="I360" s="401" t="s">
        <v>62</v>
      </c>
      <c r="J360" s="401" t="s">
        <v>63</v>
      </c>
      <c r="K360" s="401" t="s">
        <v>64</v>
      </c>
      <c r="L360" s="401" t="s">
        <v>65</v>
      </c>
      <c r="M360" s="401" t="s">
        <v>66</v>
      </c>
      <c r="N360" s="401" t="s">
        <v>67</v>
      </c>
      <c r="O360" s="401" t="s">
        <v>68</v>
      </c>
      <c r="P360" s="65" t="s">
        <v>69</v>
      </c>
    </row>
    <row r="361" spans="1:16" ht="15.75" x14ac:dyDescent="0.25">
      <c r="A361" s="56" t="s">
        <v>70</v>
      </c>
      <c r="B361" s="52"/>
      <c r="C361" s="52"/>
      <c r="D361" s="52"/>
      <c r="E361" s="52"/>
      <c r="F361" s="52"/>
      <c r="G361" s="52"/>
      <c r="H361" s="52"/>
      <c r="I361" s="52"/>
      <c r="J361" s="52"/>
      <c r="K361" s="52"/>
      <c r="L361" s="52"/>
      <c r="M361" s="52"/>
      <c r="N361" s="52"/>
      <c r="O361" s="52"/>
      <c r="P361" s="63"/>
    </row>
    <row r="362" spans="1:16" ht="15.75" x14ac:dyDescent="0.25">
      <c r="A362" s="56" t="s">
        <v>71</v>
      </c>
      <c r="B362" s="52"/>
      <c r="C362" s="52"/>
      <c r="D362" s="53"/>
      <c r="E362" s="53"/>
      <c r="F362" s="53"/>
      <c r="G362" s="53"/>
      <c r="H362" s="53"/>
      <c r="I362" s="53"/>
      <c r="J362" s="53"/>
      <c r="K362" s="53"/>
      <c r="L362" s="53"/>
      <c r="M362" s="53"/>
      <c r="N362" s="53"/>
      <c r="O362" s="53"/>
      <c r="P362" s="64"/>
    </row>
    <row r="363" spans="1:16" ht="15.75" x14ac:dyDescent="0.25">
      <c r="A363" s="23"/>
      <c r="B363" s="24"/>
      <c r="C363" s="24"/>
      <c r="D363" s="24"/>
      <c r="E363" s="24"/>
      <c r="F363" s="24"/>
      <c r="G363" s="24"/>
      <c r="H363" s="24"/>
      <c r="I363" s="24"/>
      <c r="J363" s="24"/>
      <c r="K363" s="24"/>
      <c r="L363" s="24"/>
      <c r="M363" s="24"/>
      <c r="N363" s="24"/>
      <c r="O363" s="24"/>
      <c r="P363" s="31"/>
    </row>
    <row r="364" spans="1:16" ht="15.75" x14ac:dyDescent="0.25">
      <c r="A364" s="35" t="s">
        <v>72</v>
      </c>
      <c r="B364" s="35" t="s">
        <v>33</v>
      </c>
      <c r="C364" s="36"/>
      <c r="D364" s="37" t="s">
        <v>58</v>
      </c>
      <c r="E364" s="37"/>
      <c r="F364" s="37" t="s">
        <v>59</v>
      </c>
      <c r="G364" s="37" t="s">
        <v>60</v>
      </c>
      <c r="H364" s="37" t="s">
        <v>61</v>
      </c>
      <c r="I364" s="37" t="s">
        <v>62</v>
      </c>
      <c r="J364" s="37" t="s">
        <v>63</v>
      </c>
      <c r="K364" s="37" t="s">
        <v>64</v>
      </c>
      <c r="L364" s="37" t="s">
        <v>65</v>
      </c>
      <c r="M364" s="37" t="s">
        <v>66</v>
      </c>
      <c r="N364" s="37" t="s">
        <v>67</v>
      </c>
      <c r="O364" s="37" t="s">
        <v>68</v>
      </c>
      <c r="P364" s="301" t="s">
        <v>69</v>
      </c>
    </row>
    <row r="365" spans="1:16" ht="15.75" x14ac:dyDescent="0.25">
      <c r="A365" s="868" t="s">
        <v>1984</v>
      </c>
      <c r="B365" s="812"/>
      <c r="C365" s="38" t="s">
        <v>70</v>
      </c>
      <c r="D365" s="38"/>
      <c r="E365" s="38"/>
      <c r="F365" s="38"/>
      <c r="G365" s="38"/>
      <c r="H365" s="38"/>
      <c r="I365" s="38"/>
      <c r="J365" s="38"/>
      <c r="K365" s="38"/>
      <c r="L365" s="38"/>
      <c r="M365" s="38"/>
      <c r="N365" s="38"/>
      <c r="O365" s="808"/>
      <c r="P365" s="809"/>
    </row>
    <row r="366" spans="1:16" ht="15.75" x14ac:dyDescent="0.25">
      <c r="A366" s="869"/>
      <c r="B366" s="812"/>
      <c r="C366" s="40" t="s">
        <v>71</v>
      </c>
      <c r="D366" s="40"/>
      <c r="E366" s="40"/>
      <c r="F366" s="41"/>
      <c r="G366" s="41"/>
      <c r="H366" s="41"/>
      <c r="I366" s="41"/>
      <c r="J366" s="41"/>
      <c r="K366" s="41"/>
      <c r="L366" s="41"/>
      <c r="M366" s="41"/>
      <c r="N366" s="40"/>
      <c r="O366" s="814"/>
      <c r="P366" s="815"/>
    </row>
    <row r="367" spans="1:16" ht="15.75" x14ac:dyDescent="0.25">
      <c r="A367" s="868" t="s">
        <v>1977</v>
      </c>
      <c r="B367" s="812"/>
      <c r="C367" s="38" t="s">
        <v>70</v>
      </c>
      <c r="D367" s="38"/>
      <c r="E367" s="38"/>
      <c r="F367" s="38"/>
      <c r="G367" s="38"/>
      <c r="H367" s="38"/>
      <c r="I367" s="38"/>
      <c r="J367" s="38"/>
      <c r="K367" s="38"/>
      <c r="L367" s="38"/>
      <c r="M367" s="38"/>
      <c r="N367" s="38"/>
      <c r="O367" s="808"/>
      <c r="P367" s="809"/>
    </row>
    <row r="368" spans="1:16" ht="15.75" x14ac:dyDescent="0.25">
      <c r="A368" s="869"/>
      <c r="B368" s="812"/>
      <c r="C368" s="40" t="s">
        <v>71</v>
      </c>
      <c r="D368" s="40"/>
      <c r="E368" s="40"/>
      <c r="F368" s="41"/>
      <c r="G368" s="41"/>
      <c r="H368" s="41"/>
      <c r="I368" s="41"/>
      <c r="J368" s="41"/>
      <c r="K368" s="41"/>
      <c r="L368" s="41"/>
      <c r="M368" s="41"/>
      <c r="N368" s="40"/>
      <c r="O368" s="814"/>
      <c r="P368" s="815"/>
    </row>
    <row r="369" spans="1:16" ht="15.75" x14ac:dyDescent="0.25">
      <c r="A369" s="868" t="s">
        <v>1978</v>
      </c>
      <c r="B369" s="812"/>
      <c r="C369" s="38" t="s">
        <v>70</v>
      </c>
      <c r="D369" s="38"/>
      <c r="E369" s="38"/>
      <c r="F369" s="38"/>
      <c r="G369" s="38"/>
      <c r="H369" s="38"/>
      <c r="I369" s="38"/>
      <c r="J369" s="38"/>
      <c r="K369" s="38"/>
      <c r="L369" s="38"/>
      <c r="M369" s="38"/>
      <c r="N369" s="38"/>
      <c r="O369" s="808"/>
      <c r="P369" s="809"/>
    </row>
    <row r="370" spans="1:16" ht="15.75" x14ac:dyDescent="0.25">
      <c r="A370" s="869"/>
      <c r="B370" s="812"/>
      <c r="C370" s="40" t="s">
        <v>71</v>
      </c>
      <c r="D370" s="40"/>
      <c r="E370" s="40"/>
      <c r="F370" s="41"/>
      <c r="G370" s="41"/>
      <c r="H370" s="41"/>
      <c r="I370" s="41"/>
      <c r="J370" s="41"/>
      <c r="K370" s="41"/>
      <c r="L370" s="41"/>
      <c r="M370" s="41"/>
      <c r="N370" s="40"/>
      <c r="O370" s="814"/>
      <c r="P370" s="815"/>
    </row>
    <row r="371" spans="1:16" ht="15.75" thickBot="1" x14ac:dyDescent="0.3">
      <c r="A371" s="44"/>
      <c r="B371" s="21"/>
      <c r="C371" s="21"/>
      <c r="D371" s="21"/>
      <c r="E371" s="21"/>
      <c r="F371" s="21"/>
      <c r="G371" s="21"/>
      <c r="H371" s="21"/>
      <c r="I371" s="21"/>
      <c r="J371" s="21"/>
      <c r="K371" s="21"/>
      <c r="L371" s="21"/>
      <c r="M371" s="21"/>
      <c r="N371" s="21"/>
      <c r="O371" s="21"/>
      <c r="P371" s="45"/>
    </row>
    <row r="372" spans="1:16" ht="15.75" x14ac:dyDescent="0.25">
      <c r="A372" s="688" t="s">
        <v>82</v>
      </c>
      <c r="B372" s="689"/>
      <c r="C372" s="689"/>
      <c r="D372" s="689"/>
      <c r="E372" s="689"/>
      <c r="F372" s="689"/>
      <c r="G372" s="689"/>
      <c r="H372" s="689"/>
      <c r="I372" s="689"/>
      <c r="J372" s="689"/>
      <c r="K372" s="689"/>
      <c r="L372" s="689"/>
      <c r="M372" s="689"/>
      <c r="N372" s="689"/>
      <c r="O372" s="689"/>
      <c r="P372" s="690"/>
    </row>
    <row r="373" spans="1:16" ht="24.75" customHeight="1" x14ac:dyDescent="0.25">
      <c r="A373" s="46" t="s">
        <v>83</v>
      </c>
      <c r="B373" s="682"/>
      <c r="C373" s="683"/>
      <c r="D373" s="683"/>
      <c r="E373" s="683"/>
      <c r="F373" s="683"/>
      <c r="G373" s="683"/>
      <c r="H373" s="683"/>
      <c r="I373" s="683"/>
      <c r="J373" s="683"/>
      <c r="K373" s="683"/>
      <c r="L373" s="683"/>
      <c r="M373" s="683"/>
      <c r="N373" s="683"/>
      <c r="O373" s="683"/>
      <c r="P373" s="684"/>
    </row>
    <row r="374" spans="1:16" ht="24.75" customHeight="1" x14ac:dyDescent="0.25">
      <c r="A374" s="46" t="s">
        <v>84</v>
      </c>
      <c r="B374" s="682"/>
      <c r="C374" s="683"/>
      <c r="D374" s="683"/>
      <c r="E374" s="683"/>
      <c r="F374" s="683"/>
      <c r="G374" s="683"/>
      <c r="H374" s="683"/>
      <c r="I374" s="683"/>
      <c r="J374" s="683"/>
      <c r="K374" s="683"/>
      <c r="L374" s="683"/>
      <c r="M374" s="683"/>
      <c r="N374" s="683"/>
      <c r="O374" s="683"/>
      <c r="P374" s="684"/>
    </row>
    <row r="375" spans="1:16" ht="24.75" customHeight="1" x14ac:dyDescent="0.25">
      <c r="A375" s="46" t="s">
        <v>85</v>
      </c>
      <c r="B375" s="682"/>
      <c r="C375" s="683"/>
      <c r="D375" s="683"/>
      <c r="E375" s="683"/>
      <c r="F375" s="683"/>
      <c r="G375" s="683"/>
      <c r="H375" s="683"/>
      <c r="I375" s="683"/>
      <c r="J375" s="683"/>
      <c r="K375" s="683"/>
      <c r="L375" s="683"/>
      <c r="M375" s="683"/>
      <c r="N375" s="683"/>
      <c r="O375" s="683"/>
      <c r="P375" s="684"/>
    </row>
    <row r="376" spans="1:16" ht="24.75" customHeight="1" x14ac:dyDescent="0.25">
      <c r="A376" s="46" t="s">
        <v>86</v>
      </c>
      <c r="B376" s="682"/>
      <c r="C376" s="683"/>
      <c r="D376" s="683"/>
      <c r="E376" s="683"/>
      <c r="F376" s="683"/>
      <c r="G376" s="683"/>
      <c r="H376" s="683"/>
      <c r="I376" s="683"/>
      <c r="J376" s="683"/>
      <c r="K376" s="683"/>
      <c r="L376" s="683"/>
      <c r="M376" s="683"/>
      <c r="N376" s="683"/>
      <c r="O376" s="683"/>
      <c r="P376" s="684"/>
    </row>
    <row r="377" spans="1:16" ht="24.75" customHeight="1" x14ac:dyDescent="0.25">
      <c r="A377" s="46" t="s">
        <v>87</v>
      </c>
      <c r="B377" s="682"/>
      <c r="C377" s="683"/>
      <c r="D377" s="683"/>
      <c r="E377" s="683"/>
      <c r="F377" s="683"/>
      <c r="G377" s="683"/>
      <c r="H377" s="683"/>
      <c r="I377" s="683"/>
      <c r="J377" s="683"/>
      <c r="K377" s="683"/>
      <c r="L377" s="683"/>
      <c r="M377" s="683"/>
      <c r="N377" s="683"/>
      <c r="O377" s="683"/>
      <c r="P377" s="684"/>
    </row>
    <row r="378" spans="1:16" ht="24.75" customHeight="1" x14ac:dyDescent="0.25">
      <c r="A378" s="46" t="s">
        <v>88</v>
      </c>
      <c r="B378" s="682"/>
      <c r="C378" s="683"/>
      <c r="D378" s="683"/>
      <c r="E378" s="683"/>
      <c r="F378" s="683"/>
      <c r="G378" s="683"/>
      <c r="H378" s="683"/>
      <c r="I378" s="683"/>
      <c r="J378" s="683"/>
      <c r="K378" s="683"/>
      <c r="L378" s="683"/>
      <c r="M378" s="683"/>
      <c r="N378" s="683"/>
      <c r="O378" s="683"/>
      <c r="P378" s="684"/>
    </row>
    <row r="379" spans="1:16" ht="24.75" customHeight="1" x14ac:dyDescent="0.25">
      <c r="A379" s="46" t="s">
        <v>89</v>
      </c>
      <c r="B379" s="682"/>
      <c r="C379" s="683"/>
      <c r="D379" s="683"/>
      <c r="E379" s="683"/>
      <c r="F379" s="683"/>
      <c r="G379" s="683"/>
      <c r="H379" s="683"/>
      <c r="I379" s="683"/>
      <c r="J379" s="683"/>
      <c r="K379" s="683"/>
      <c r="L379" s="683"/>
      <c r="M379" s="683"/>
      <c r="N379" s="683"/>
      <c r="O379" s="683"/>
      <c r="P379" s="684"/>
    </row>
    <row r="380" spans="1:16" ht="24.75" customHeight="1" x14ac:dyDescent="0.25">
      <c r="A380" s="46" t="s">
        <v>90</v>
      </c>
      <c r="B380" s="682"/>
      <c r="C380" s="683"/>
      <c r="D380" s="683"/>
      <c r="E380" s="683"/>
      <c r="F380" s="683"/>
      <c r="G380" s="683"/>
      <c r="H380" s="683"/>
      <c r="I380" s="683"/>
      <c r="J380" s="683"/>
      <c r="K380" s="683"/>
      <c r="L380" s="683"/>
      <c r="M380" s="683"/>
      <c r="N380" s="683"/>
      <c r="O380" s="683"/>
      <c r="P380" s="684"/>
    </row>
    <row r="381" spans="1:16" ht="24.75" customHeight="1" x14ac:dyDescent="0.25">
      <c r="A381" s="46" t="s">
        <v>91</v>
      </c>
      <c r="B381" s="682"/>
      <c r="C381" s="683"/>
      <c r="D381" s="683"/>
      <c r="E381" s="683"/>
      <c r="F381" s="683"/>
      <c r="G381" s="683"/>
      <c r="H381" s="683"/>
      <c r="I381" s="683"/>
      <c r="J381" s="683"/>
      <c r="K381" s="683"/>
      <c r="L381" s="683"/>
      <c r="M381" s="683"/>
      <c r="N381" s="683"/>
      <c r="O381" s="683"/>
      <c r="P381" s="684"/>
    </row>
    <row r="382" spans="1:16" ht="24.75" customHeight="1" thickBot="1" x14ac:dyDescent="0.3">
      <c r="A382" s="47" t="s">
        <v>92</v>
      </c>
      <c r="B382" s="685"/>
      <c r="C382" s="686"/>
      <c r="D382" s="686"/>
      <c r="E382" s="686"/>
      <c r="F382" s="686"/>
      <c r="G382" s="686"/>
      <c r="H382" s="686"/>
      <c r="I382" s="686"/>
      <c r="J382" s="686"/>
      <c r="K382" s="686"/>
      <c r="L382" s="686"/>
      <c r="M382" s="686"/>
      <c r="N382" s="686"/>
      <c r="O382" s="686"/>
      <c r="P382" s="687"/>
    </row>
    <row r="384" spans="1:16" ht="36.75" customHeight="1" x14ac:dyDescent="0.25">
      <c r="A384" s="9" t="s">
        <v>9</v>
      </c>
      <c r="B384" s="791" t="s">
        <v>1559</v>
      </c>
      <c r="C384" s="792"/>
      <c r="D384" s="792"/>
      <c r="E384" s="792"/>
      <c r="F384" s="792"/>
      <c r="G384" s="792"/>
      <c r="H384" s="792"/>
      <c r="I384" s="792"/>
      <c r="J384" s="792"/>
      <c r="K384" s="793"/>
      <c r="L384" s="794" t="s">
        <v>11</v>
      </c>
      <c r="M384" s="794"/>
      <c r="N384" s="794"/>
      <c r="O384" s="794"/>
      <c r="P384" s="10">
        <v>0.3</v>
      </c>
    </row>
    <row r="386" spans="1:16" ht="15.75" x14ac:dyDescent="0.25">
      <c r="A386" s="11" t="s">
        <v>12</v>
      </c>
      <c r="B386" s="758" t="s">
        <v>1560</v>
      </c>
      <c r="C386" s="773"/>
      <c r="D386" s="773"/>
      <c r="E386" s="773"/>
      <c r="F386" s="773"/>
      <c r="G386" s="773"/>
      <c r="H386" s="773"/>
      <c r="I386" s="773"/>
      <c r="J386" s="773"/>
      <c r="K386" s="773"/>
      <c r="L386" s="774" t="s">
        <v>14</v>
      </c>
      <c r="M386" s="774"/>
      <c r="N386" s="774"/>
      <c r="O386" s="774"/>
      <c r="P386" s="12">
        <v>1</v>
      </c>
    </row>
    <row r="387" spans="1:16" ht="15.75" x14ac:dyDescent="0.25">
      <c r="B387" s="24"/>
      <c r="C387" s="18"/>
      <c r="D387" s="18"/>
      <c r="E387" s="18"/>
      <c r="F387" s="18"/>
      <c r="G387" s="18"/>
      <c r="H387" s="18"/>
      <c r="I387" s="18"/>
      <c r="J387" s="18"/>
      <c r="K387" s="18"/>
      <c r="L387" s="18"/>
      <c r="M387" s="18"/>
      <c r="N387" s="18"/>
      <c r="O387" s="18"/>
      <c r="P387" s="19"/>
    </row>
    <row r="388" spans="1:16" ht="15.75" x14ac:dyDescent="0.25">
      <c r="A388" s="13" t="s">
        <v>15</v>
      </c>
      <c r="B388" s="755"/>
      <c r="C388" s="756"/>
      <c r="D388" s="756"/>
      <c r="E388" s="756"/>
      <c r="F388" s="757"/>
      <c r="G388" s="14" t="s">
        <v>17</v>
      </c>
      <c r="H388" s="1545"/>
      <c r="I388" s="1546"/>
      <c r="J388" s="1546"/>
      <c r="K388" s="1546"/>
      <c r="L388" s="1546"/>
      <c r="M388" s="1546"/>
      <c r="N388" s="1546"/>
      <c r="O388" s="1546"/>
      <c r="P388" s="1547"/>
    </row>
    <row r="389" spans="1:16" ht="15.75" x14ac:dyDescent="0.25">
      <c r="A389" s="13" t="s">
        <v>15</v>
      </c>
      <c r="B389" s="755"/>
      <c r="C389" s="756"/>
      <c r="D389" s="756"/>
      <c r="E389" s="756"/>
      <c r="F389" s="757"/>
      <c r="G389" s="14" t="s">
        <v>17</v>
      </c>
      <c r="H389" s="755"/>
      <c r="I389" s="756"/>
      <c r="J389" s="756"/>
      <c r="K389" s="756"/>
      <c r="L389" s="756"/>
      <c r="M389" s="756"/>
      <c r="N389" s="756"/>
      <c r="O389" s="756"/>
      <c r="P389" s="757"/>
    </row>
    <row r="390" spans="1:16" ht="15.75" x14ac:dyDescent="0.25">
      <c r="A390" s="20" t="s">
        <v>22</v>
      </c>
      <c r="B390" s="21"/>
      <c r="C390" s="21"/>
      <c r="D390" s="21"/>
      <c r="E390" s="21"/>
      <c r="F390" s="21"/>
      <c r="G390" s="21"/>
      <c r="H390" s="21"/>
      <c r="I390" s="21"/>
      <c r="J390" s="21"/>
      <c r="K390" s="21"/>
      <c r="L390" s="21"/>
      <c r="M390" s="21"/>
      <c r="N390" s="21"/>
      <c r="O390" s="21"/>
    </row>
    <row r="391" spans="1:16" ht="15" customHeight="1" x14ac:dyDescent="0.25">
      <c r="A391" s="759" t="s">
        <v>23</v>
      </c>
      <c r="B391" s="760"/>
      <c r="C391" s="760"/>
      <c r="D391" s="760"/>
      <c r="E391" s="761"/>
      <c r="F391" s="768" t="s">
        <v>24</v>
      </c>
      <c r="G391" s="768"/>
      <c r="H391" s="768"/>
      <c r="I391" s="768"/>
      <c r="J391" s="768" t="s">
        <v>25</v>
      </c>
      <c r="K391" s="769" t="s">
        <v>26</v>
      </c>
      <c r="L391" s="761"/>
      <c r="M391" s="768" t="s">
        <v>27</v>
      </c>
      <c r="N391" s="768"/>
      <c r="O391" s="768"/>
      <c r="P391" s="772" t="s">
        <v>25</v>
      </c>
    </row>
    <row r="392" spans="1:16" ht="15" customHeight="1" x14ac:dyDescent="0.25">
      <c r="A392" s="762"/>
      <c r="B392" s="763"/>
      <c r="C392" s="763"/>
      <c r="D392" s="763"/>
      <c r="E392" s="764"/>
      <c r="F392" s="768"/>
      <c r="G392" s="768"/>
      <c r="H392" s="768"/>
      <c r="I392" s="768"/>
      <c r="J392" s="768"/>
      <c r="K392" s="770"/>
      <c r="L392" s="764"/>
      <c r="M392" s="768"/>
      <c r="N392" s="768"/>
      <c r="O392" s="768"/>
      <c r="P392" s="772"/>
    </row>
    <row r="393" spans="1:16" ht="15" customHeight="1" x14ac:dyDescent="0.25">
      <c r="A393" s="762"/>
      <c r="B393" s="763"/>
      <c r="C393" s="763"/>
      <c r="D393" s="763"/>
      <c r="E393" s="764"/>
      <c r="F393" s="745" t="s">
        <v>1506</v>
      </c>
      <c r="G393" s="745"/>
      <c r="H393" s="745"/>
      <c r="I393" s="745"/>
      <c r="J393" s="510">
        <v>0.15</v>
      </c>
      <c r="K393" s="770"/>
      <c r="L393" s="764"/>
      <c r="M393" s="853" t="s">
        <v>1507</v>
      </c>
      <c r="N393" s="871"/>
      <c r="O393" s="872"/>
      <c r="P393" s="510">
        <v>0.14000000000000001</v>
      </c>
    </row>
    <row r="394" spans="1:16" ht="15" customHeight="1" x14ac:dyDescent="0.25">
      <c r="A394" s="762"/>
      <c r="B394" s="763"/>
      <c r="C394" s="763"/>
      <c r="D394" s="763"/>
      <c r="E394" s="764"/>
      <c r="F394" s="745" t="s">
        <v>1508</v>
      </c>
      <c r="G394" s="745"/>
      <c r="H394" s="745"/>
      <c r="I394" s="745"/>
      <c r="J394" s="510">
        <v>0.14000000000000001</v>
      </c>
      <c r="K394" s="770"/>
      <c r="L394" s="764"/>
      <c r="M394" s="853" t="s">
        <v>1509</v>
      </c>
      <c r="N394" s="871"/>
      <c r="O394" s="872"/>
      <c r="P394" s="510">
        <v>0.14000000000000001</v>
      </c>
    </row>
    <row r="395" spans="1:16" ht="15" customHeight="1" x14ac:dyDescent="0.25">
      <c r="A395" s="762"/>
      <c r="B395" s="763"/>
      <c r="C395" s="763"/>
      <c r="D395" s="763"/>
      <c r="E395" s="764"/>
      <c r="F395" s="745" t="s">
        <v>1510</v>
      </c>
      <c r="G395" s="745"/>
      <c r="H395" s="745"/>
      <c r="I395" s="745"/>
      <c r="J395" s="510">
        <v>0.14000000000000001</v>
      </c>
      <c r="K395" s="770"/>
      <c r="L395" s="764"/>
      <c r="M395" s="745" t="s">
        <v>1511</v>
      </c>
      <c r="N395" s="754"/>
      <c r="O395" s="754"/>
      <c r="P395" s="510">
        <v>0.15</v>
      </c>
    </row>
    <row r="396" spans="1:16" ht="15" customHeight="1" x14ac:dyDescent="0.25">
      <c r="A396" s="762"/>
      <c r="B396" s="763"/>
      <c r="C396" s="763"/>
      <c r="D396" s="763"/>
      <c r="E396" s="764"/>
      <c r="F396" s="745" t="s">
        <v>1512</v>
      </c>
      <c r="G396" s="745"/>
      <c r="H396" s="745"/>
      <c r="I396" s="745"/>
      <c r="J396" s="510">
        <v>0.14000000000000001</v>
      </c>
      <c r="K396" s="770"/>
      <c r="L396" s="764"/>
      <c r="M396" s="745" t="s">
        <v>1513</v>
      </c>
      <c r="N396" s="745"/>
      <c r="O396" s="745"/>
      <c r="P396" s="510">
        <v>0.14000000000000001</v>
      </c>
    </row>
    <row r="397" spans="1:16" ht="15" customHeight="1" x14ac:dyDescent="0.25">
      <c r="A397" s="762"/>
      <c r="B397" s="763"/>
      <c r="C397" s="763"/>
      <c r="D397" s="763"/>
      <c r="E397" s="764"/>
      <c r="F397" s="745" t="s">
        <v>1514</v>
      </c>
      <c r="G397" s="745"/>
      <c r="H397" s="745"/>
      <c r="I397" s="745"/>
      <c r="J397" s="510">
        <v>0.14000000000000001</v>
      </c>
      <c r="K397" s="770"/>
      <c r="L397" s="764"/>
      <c r="M397" s="745" t="s">
        <v>1515</v>
      </c>
      <c r="N397" s="745"/>
      <c r="O397" s="745"/>
      <c r="P397" s="510">
        <v>0.14000000000000001</v>
      </c>
    </row>
    <row r="398" spans="1:16" ht="15" customHeight="1" x14ac:dyDescent="0.25">
      <c r="A398" s="762"/>
      <c r="B398" s="763"/>
      <c r="C398" s="763"/>
      <c r="D398" s="763"/>
      <c r="E398" s="764"/>
      <c r="F398" s="745" t="s">
        <v>1516</v>
      </c>
      <c r="G398" s="745"/>
      <c r="H398" s="745"/>
      <c r="I398" s="745"/>
      <c r="J398" s="510">
        <v>0.14000000000000001</v>
      </c>
      <c r="K398" s="770"/>
      <c r="L398" s="764"/>
      <c r="M398" s="745" t="s">
        <v>1517</v>
      </c>
      <c r="N398" s="745"/>
      <c r="O398" s="745"/>
      <c r="P398" s="510">
        <v>0.14000000000000001</v>
      </c>
    </row>
    <row r="399" spans="1:16" ht="15" customHeight="1" x14ac:dyDescent="0.25">
      <c r="A399" s="762"/>
      <c r="B399" s="763"/>
      <c r="C399" s="763"/>
      <c r="D399" s="763"/>
      <c r="E399" s="764"/>
      <c r="F399" s="745" t="s">
        <v>1518</v>
      </c>
      <c r="G399" s="745"/>
      <c r="H399" s="745"/>
      <c r="I399" s="745"/>
      <c r="J399" s="510">
        <v>0.14000000000000001</v>
      </c>
      <c r="K399" s="770"/>
      <c r="L399" s="764"/>
      <c r="M399" s="745" t="s">
        <v>1519</v>
      </c>
      <c r="N399" s="745"/>
      <c r="O399" s="745"/>
      <c r="P399" s="510">
        <v>0.14000000000000001</v>
      </c>
    </row>
    <row r="400" spans="1:16" ht="15" customHeight="1" x14ac:dyDescent="0.25">
      <c r="A400" s="762"/>
      <c r="B400" s="763"/>
      <c r="C400" s="763"/>
      <c r="D400" s="763"/>
      <c r="E400" s="764"/>
      <c r="F400" s="745"/>
      <c r="G400" s="745"/>
      <c r="H400" s="745"/>
      <c r="I400" s="745"/>
      <c r="J400" s="410"/>
      <c r="K400" s="770"/>
      <c r="L400" s="764"/>
      <c r="M400" s="745" t="s">
        <v>1520</v>
      </c>
      <c r="N400" s="745"/>
      <c r="O400" s="745"/>
      <c r="P400" s="510">
        <v>0.14000000000000001</v>
      </c>
    </row>
    <row r="401" spans="1:16" ht="15" customHeight="1" x14ac:dyDescent="0.25">
      <c r="A401" s="762"/>
      <c r="B401" s="763"/>
      <c r="C401" s="763"/>
      <c r="D401" s="763"/>
      <c r="E401" s="764"/>
      <c r="F401" s="745"/>
      <c r="G401" s="745"/>
      <c r="H401" s="745"/>
      <c r="I401" s="745"/>
      <c r="J401" s="410"/>
      <c r="K401" s="770"/>
      <c r="L401" s="764"/>
      <c r="M401" s="745" t="s">
        <v>1521</v>
      </c>
      <c r="N401" s="745"/>
      <c r="O401" s="745"/>
      <c r="P401" s="510">
        <v>0.14000000000000001</v>
      </c>
    </row>
    <row r="402" spans="1:16" ht="15" customHeight="1" x14ac:dyDescent="0.25">
      <c r="A402" s="762"/>
      <c r="B402" s="763"/>
      <c r="C402" s="763"/>
      <c r="D402" s="763"/>
      <c r="E402" s="764"/>
      <c r="F402" s="745"/>
      <c r="G402" s="745"/>
      <c r="H402" s="745"/>
      <c r="I402" s="745"/>
      <c r="J402" s="410"/>
      <c r="K402" s="770"/>
      <c r="L402" s="764"/>
      <c r="M402" s="745" t="s">
        <v>1522</v>
      </c>
      <c r="N402" s="745"/>
      <c r="O402" s="745"/>
      <c r="P402" s="510">
        <v>0.14000000000000001</v>
      </c>
    </row>
    <row r="403" spans="1:16" ht="15" customHeight="1" x14ac:dyDescent="0.25">
      <c r="A403" s="762"/>
      <c r="B403" s="763"/>
      <c r="C403" s="763"/>
      <c r="D403" s="763"/>
      <c r="E403" s="764"/>
      <c r="F403" s="745"/>
      <c r="G403" s="745"/>
      <c r="H403" s="745"/>
      <c r="I403" s="745"/>
      <c r="J403" s="410"/>
      <c r="K403" s="770"/>
      <c r="L403" s="764"/>
      <c r="M403" s="745" t="s">
        <v>1523</v>
      </c>
      <c r="N403" s="745"/>
      <c r="O403" s="745"/>
      <c r="P403" s="510">
        <v>0.14000000000000001</v>
      </c>
    </row>
    <row r="404" spans="1:16" ht="15" customHeight="1" x14ac:dyDescent="0.25">
      <c r="A404" s="762"/>
      <c r="B404" s="763"/>
      <c r="C404" s="763"/>
      <c r="D404" s="763"/>
      <c r="E404" s="764"/>
      <c r="F404" s="745"/>
      <c r="G404" s="745"/>
      <c r="H404" s="745"/>
      <c r="I404" s="745"/>
      <c r="J404" s="410"/>
      <c r="K404" s="770"/>
      <c r="L404" s="764"/>
      <c r="M404" s="745" t="s">
        <v>1524</v>
      </c>
      <c r="N404" s="745"/>
      <c r="O404" s="745"/>
      <c r="P404" s="510">
        <v>0.14000000000000001</v>
      </c>
    </row>
    <row r="405" spans="1:16" ht="15" customHeight="1" x14ac:dyDescent="0.25">
      <c r="A405" s="762"/>
      <c r="B405" s="763"/>
      <c r="C405" s="763"/>
      <c r="D405" s="763"/>
      <c r="E405" s="764"/>
      <c r="F405" s="745"/>
      <c r="G405" s="745"/>
      <c r="H405" s="745"/>
      <c r="I405" s="745"/>
      <c r="J405" s="410"/>
      <c r="K405" s="770"/>
      <c r="L405" s="764"/>
      <c r="M405" s="745" t="s">
        <v>1525</v>
      </c>
      <c r="N405" s="745"/>
      <c r="O405" s="745"/>
      <c r="P405" s="510">
        <v>0.14000000000000001</v>
      </c>
    </row>
    <row r="406" spans="1:16" ht="15" customHeight="1" x14ac:dyDescent="0.25">
      <c r="A406" s="762"/>
      <c r="B406" s="763"/>
      <c r="C406" s="763"/>
      <c r="D406" s="763"/>
      <c r="E406" s="764"/>
      <c r="F406" s="745"/>
      <c r="G406" s="745"/>
      <c r="H406" s="745"/>
      <c r="I406" s="745"/>
      <c r="J406" s="410"/>
      <c r="K406" s="770"/>
      <c r="L406" s="764"/>
      <c r="M406" s="745" t="s">
        <v>1526</v>
      </c>
      <c r="N406" s="745"/>
      <c r="O406" s="745"/>
      <c r="P406" s="510">
        <v>0.14000000000000001</v>
      </c>
    </row>
    <row r="407" spans="1:16" ht="15" customHeight="1" x14ac:dyDescent="0.25">
      <c r="A407" s="765"/>
      <c r="B407" s="766"/>
      <c r="C407" s="766"/>
      <c r="D407" s="766"/>
      <c r="E407" s="767"/>
      <c r="F407" s="745"/>
      <c r="G407" s="745"/>
      <c r="H407" s="745"/>
      <c r="I407" s="745"/>
      <c r="J407" s="410"/>
      <c r="K407" s="771"/>
      <c r="L407" s="767"/>
      <c r="M407" s="745" t="s">
        <v>1527</v>
      </c>
      <c r="N407" s="745"/>
      <c r="O407" s="745"/>
      <c r="P407" s="510">
        <v>0.14000000000000001</v>
      </c>
    </row>
    <row r="408" spans="1:16" ht="15.75" x14ac:dyDescent="0.25">
      <c r="A408" s="20"/>
      <c r="B408" s="21"/>
      <c r="C408" s="21"/>
      <c r="D408" s="21"/>
      <c r="E408" s="21"/>
      <c r="F408" s="21"/>
      <c r="G408" s="21"/>
      <c r="H408" s="21"/>
      <c r="I408" s="21"/>
      <c r="J408" s="21"/>
      <c r="K408" s="21"/>
      <c r="L408" s="21"/>
      <c r="M408" s="21"/>
      <c r="N408" s="21"/>
      <c r="O408" s="21"/>
    </row>
    <row r="409" spans="1:16" ht="15.75" x14ac:dyDescent="0.25">
      <c r="A409" s="23"/>
      <c r="B409" s="24"/>
      <c r="C409" s="18"/>
      <c r="D409" s="18"/>
      <c r="E409" s="18"/>
      <c r="F409" s="18"/>
      <c r="G409" s="18"/>
      <c r="H409" s="18"/>
      <c r="I409" s="18"/>
      <c r="J409" s="18"/>
      <c r="K409" s="18"/>
      <c r="L409" s="18"/>
      <c r="M409" s="18"/>
      <c r="N409" s="18"/>
      <c r="O409" s="18"/>
    </row>
    <row r="410" spans="1:16" ht="31.5" customHeight="1" x14ac:dyDescent="0.25">
      <c r="A410" s="25" t="s">
        <v>32</v>
      </c>
      <c r="B410" s="401" t="s">
        <v>33</v>
      </c>
      <c r="C410" s="401" t="s">
        <v>34</v>
      </c>
      <c r="D410" s="401" t="s">
        <v>35</v>
      </c>
      <c r="E410" s="401" t="s">
        <v>36</v>
      </c>
      <c r="F410" s="401" t="s">
        <v>37</v>
      </c>
      <c r="G410" s="746" t="s">
        <v>38</v>
      </c>
      <c r="H410" s="746"/>
      <c r="I410" s="733" t="s">
        <v>39</v>
      </c>
      <c r="J410" s="741"/>
      <c r="K410" s="401" t="s">
        <v>40</v>
      </c>
      <c r="L410" s="746" t="s">
        <v>41</v>
      </c>
      <c r="M410" s="746"/>
      <c r="N410" s="850" t="s">
        <v>42</v>
      </c>
      <c r="O410" s="851"/>
      <c r="P410" s="852"/>
    </row>
    <row r="411" spans="1:16" ht="177" customHeight="1" x14ac:dyDescent="0.25">
      <c r="A411" s="159" t="s">
        <v>606</v>
      </c>
      <c r="B411" s="144">
        <v>1</v>
      </c>
      <c r="C411" s="283" t="s">
        <v>1561</v>
      </c>
      <c r="D411" s="402" t="s">
        <v>523</v>
      </c>
      <c r="E411" s="402" t="s">
        <v>47</v>
      </c>
      <c r="F411" s="402" t="s">
        <v>105</v>
      </c>
      <c r="G411" s="800" t="s">
        <v>1536</v>
      </c>
      <c r="H411" s="800"/>
      <c r="I411" s="801" t="s">
        <v>207</v>
      </c>
      <c r="J411" s="802"/>
      <c r="K411" s="511">
        <v>0.98</v>
      </c>
      <c r="L411" s="846" t="s">
        <v>450</v>
      </c>
      <c r="M411" s="846"/>
      <c r="N411" s="803" t="s">
        <v>1506</v>
      </c>
      <c r="O411" s="803"/>
      <c r="P411" s="803"/>
    </row>
    <row r="412" spans="1:16" ht="33.75" customHeight="1" x14ac:dyDescent="0.25">
      <c r="A412" s="733" t="s">
        <v>51</v>
      </c>
      <c r="B412" s="741"/>
      <c r="C412" s="1410" t="s">
        <v>1562</v>
      </c>
      <c r="D412" s="1411"/>
      <c r="E412" s="1411"/>
      <c r="F412" s="1411"/>
      <c r="G412" s="1411"/>
      <c r="H412" s="1411"/>
      <c r="I412" s="1411"/>
      <c r="J412" s="1411"/>
      <c r="K412" s="1411"/>
      <c r="L412" s="1411"/>
      <c r="M412" s="1411"/>
      <c r="N412" s="1411"/>
      <c r="O412" s="1411"/>
      <c r="P412" s="1412"/>
    </row>
    <row r="413" spans="1:16" ht="15.75" x14ac:dyDescent="0.25">
      <c r="A413" s="718" t="s">
        <v>53</v>
      </c>
      <c r="B413" s="719"/>
      <c r="C413" s="719"/>
      <c r="D413" s="719"/>
      <c r="E413" s="719"/>
      <c r="F413" s="719"/>
      <c r="G413" s="720"/>
      <c r="H413" s="721" t="s">
        <v>54</v>
      </c>
      <c r="I413" s="719"/>
      <c r="J413" s="719"/>
      <c r="K413" s="719"/>
      <c r="L413" s="719"/>
      <c r="M413" s="719"/>
      <c r="N413" s="719"/>
      <c r="O413" s="719"/>
      <c r="P413" s="722"/>
    </row>
    <row r="414" spans="1:16" x14ac:dyDescent="0.25">
      <c r="A414" s="723" t="s">
        <v>1563</v>
      </c>
      <c r="B414" s="724"/>
      <c r="C414" s="724"/>
      <c r="D414" s="724"/>
      <c r="E414" s="724"/>
      <c r="F414" s="724"/>
      <c r="G414" s="724"/>
      <c r="H414" s="839" t="s">
        <v>1506</v>
      </c>
      <c r="I414" s="840"/>
      <c r="J414" s="840"/>
      <c r="K414" s="840"/>
      <c r="L414" s="840"/>
      <c r="M414" s="840"/>
      <c r="N414" s="840"/>
      <c r="O414" s="840"/>
      <c r="P414" s="841"/>
    </row>
    <row r="415" spans="1:16" x14ac:dyDescent="0.25">
      <c r="A415" s="725"/>
      <c r="B415" s="726"/>
      <c r="C415" s="726"/>
      <c r="D415" s="726"/>
      <c r="E415" s="726"/>
      <c r="F415" s="726"/>
      <c r="G415" s="726"/>
      <c r="H415" s="842"/>
      <c r="I415" s="843"/>
      <c r="J415" s="843"/>
      <c r="K415" s="843"/>
      <c r="L415" s="843"/>
      <c r="M415" s="843"/>
      <c r="N415" s="843"/>
      <c r="O415" s="843"/>
      <c r="P415" s="844"/>
    </row>
    <row r="416" spans="1:16" ht="22.5" customHeight="1" x14ac:dyDescent="0.25">
      <c r="A416" s="23"/>
      <c r="B416" s="24"/>
      <c r="C416" s="24"/>
      <c r="D416" s="24"/>
      <c r="E416" s="24"/>
      <c r="F416" s="24"/>
      <c r="G416" s="24"/>
      <c r="H416" s="24"/>
      <c r="I416" s="24"/>
      <c r="J416" s="24"/>
      <c r="K416" s="24"/>
      <c r="L416" s="24"/>
      <c r="M416" s="24"/>
      <c r="N416" s="24"/>
      <c r="O416" s="24"/>
      <c r="P416" s="31"/>
    </row>
    <row r="417" spans="1:16" ht="15.75" x14ac:dyDescent="0.25">
      <c r="A417" s="32"/>
      <c r="B417" s="24"/>
      <c r="C417" s="19"/>
      <c r="D417" s="733" t="s">
        <v>57</v>
      </c>
      <c r="E417" s="734"/>
      <c r="F417" s="734"/>
      <c r="G417" s="734"/>
      <c r="H417" s="734"/>
      <c r="I417" s="734"/>
      <c r="J417" s="734"/>
      <c r="K417" s="734"/>
      <c r="L417" s="734"/>
      <c r="M417" s="734"/>
      <c r="N417" s="734"/>
      <c r="O417" s="734"/>
      <c r="P417" s="735"/>
    </row>
    <row r="418" spans="1:16" ht="15.75" x14ac:dyDescent="0.25">
      <c r="A418" s="23"/>
      <c r="B418" s="24"/>
      <c r="C418" s="24"/>
      <c r="D418" s="401" t="s">
        <v>58</v>
      </c>
      <c r="E418" s="401"/>
      <c r="F418" s="401" t="s">
        <v>59</v>
      </c>
      <c r="G418" s="401" t="s">
        <v>60</v>
      </c>
      <c r="H418" s="401" t="s">
        <v>61</v>
      </c>
      <c r="I418" s="401" t="s">
        <v>62</v>
      </c>
      <c r="J418" s="401" t="s">
        <v>63</v>
      </c>
      <c r="K418" s="401" t="s">
        <v>64</v>
      </c>
      <c r="L418" s="401" t="s">
        <v>65</v>
      </c>
      <c r="M418" s="401" t="s">
        <v>66</v>
      </c>
      <c r="N418" s="401" t="s">
        <v>67</v>
      </c>
      <c r="O418" s="401" t="s">
        <v>68</v>
      </c>
      <c r="P418" s="65" t="s">
        <v>69</v>
      </c>
    </row>
    <row r="419" spans="1:16" ht="15.75" x14ac:dyDescent="0.25">
      <c r="A419" s="56" t="s">
        <v>70</v>
      </c>
      <c r="B419" s="52"/>
      <c r="C419" s="52"/>
      <c r="D419" s="52"/>
      <c r="E419" s="52"/>
      <c r="F419" s="52"/>
      <c r="G419" s="52"/>
      <c r="H419" s="52"/>
      <c r="I419" s="52"/>
      <c r="J419" s="52"/>
      <c r="K419" s="52"/>
      <c r="L419" s="52"/>
      <c r="M419" s="52"/>
      <c r="N419" s="52"/>
      <c r="O419" s="52"/>
      <c r="P419" s="63"/>
    </row>
    <row r="420" spans="1:16" ht="15.75" x14ac:dyDescent="0.25">
      <c r="A420" s="56" t="s">
        <v>71</v>
      </c>
      <c r="B420" s="52"/>
      <c r="C420" s="52"/>
      <c r="D420" s="53"/>
      <c r="E420" s="53"/>
      <c r="F420" s="53"/>
      <c r="G420" s="53"/>
      <c r="H420" s="53"/>
      <c r="I420" s="53"/>
      <c r="J420" s="53"/>
      <c r="K420" s="53"/>
      <c r="L420" s="53"/>
      <c r="M420" s="53"/>
      <c r="N420" s="53"/>
      <c r="O420" s="53"/>
      <c r="P420" s="64"/>
    </row>
    <row r="421" spans="1:16" ht="15.75" x14ac:dyDescent="0.25">
      <c r="A421" s="23"/>
      <c r="B421" s="24"/>
      <c r="C421" s="24"/>
      <c r="D421" s="24"/>
      <c r="E421" s="24"/>
      <c r="F421" s="24"/>
      <c r="G421" s="24"/>
      <c r="H421" s="24"/>
      <c r="I421" s="24"/>
      <c r="J421" s="24"/>
      <c r="K421" s="24"/>
      <c r="L421" s="24"/>
      <c r="M421" s="24"/>
      <c r="N421" s="24"/>
      <c r="O421" s="24"/>
      <c r="P421" s="31"/>
    </row>
    <row r="422" spans="1:16" ht="15.75" x14ac:dyDescent="0.25">
      <c r="A422" s="35" t="s">
        <v>72</v>
      </c>
      <c r="B422" s="35" t="s">
        <v>33</v>
      </c>
      <c r="C422" s="36"/>
      <c r="D422" s="37" t="s">
        <v>58</v>
      </c>
      <c r="E422" s="37"/>
      <c r="F422" s="37" t="s">
        <v>59</v>
      </c>
      <c r="G422" s="37" t="s">
        <v>60</v>
      </c>
      <c r="H422" s="37" t="s">
        <v>61</v>
      </c>
      <c r="I422" s="37" t="s">
        <v>62</v>
      </c>
      <c r="J422" s="37" t="s">
        <v>63</v>
      </c>
      <c r="K422" s="37" t="s">
        <v>64</v>
      </c>
      <c r="L422" s="37" t="s">
        <v>65</v>
      </c>
      <c r="M422" s="37" t="s">
        <v>66</v>
      </c>
      <c r="N422" s="37" t="s">
        <v>67</v>
      </c>
      <c r="O422" s="37" t="s">
        <v>68</v>
      </c>
      <c r="P422" s="301" t="s">
        <v>69</v>
      </c>
    </row>
    <row r="423" spans="1:16" ht="15.75" x14ac:dyDescent="0.25">
      <c r="A423" s="868" t="s">
        <v>1985</v>
      </c>
      <c r="B423" s="812"/>
      <c r="C423" s="38" t="s">
        <v>70</v>
      </c>
      <c r="D423" s="38"/>
      <c r="E423" s="38"/>
      <c r="F423" s="38"/>
      <c r="G423" s="38"/>
      <c r="H423" s="38"/>
      <c r="I423" s="38"/>
      <c r="J423" s="38"/>
      <c r="K423" s="38"/>
      <c r="L423" s="38"/>
      <c r="M423" s="38"/>
      <c r="N423" s="38"/>
      <c r="O423" s="808"/>
      <c r="P423" s="809"/>
    </row>
    <row r="424" spans="1:16" ht="15.75" x14ac:dyDescent="0.25">
      <c r="A424" s="869"/>
      <c r="B424" s="812"/>
      <c r="C424" s="40" t="s">
        <v>71</v>
      </c>
      <c r="D424" s="40"/>
      <c r="E424" s="40"/>
      <c r="F424" s="41"/>
      <c r="G424" s="41"/>
      <c r="H424" s="41"/>
      <c r="I424" s="41"/>
      <c r="J424" s="41"/>
      <c r="K424" s="41"/>
      <c r="L424" s="41"/>
      <c r="M424" s="41"/>
      <c r="N424" s="40"/>
      <c r="O424" s="814"/>
      <c r="P424" s="815"/>
    </row>
    <row r="425" spans="1:16" ht="15.75" x14ac:dyDescent="0.25">
      <c r="A425" s="868" t="s">
        <v>1986</v>
      </c>
      <c r="B425" s="812"/>
      <c r="C425" s="38" t="s">
        <v>70</v>
      </c>
      <c r="D425" s="38"/>
      <c r="E425" s="38"/>
      <c r="F425" s="38"/>
      <c r="G425" s="38"/>
      <c r="H425" s="38"/>
      <c r="I425" s="38"/>
      <c r="J425" s="38"/>
      <c r="K425" s="38"/>
      <c r="L425" s="38"/>
      <c r="M425" s="38"/>
      <c r="N425" s="38"/>
      <c r="O425" s="808"/>
      <c r="P425" s="809"/>
    </row>
    <row r="426" spans="1:16" ht="15.75" x14ac:dyDescent="0.25">
      <c r="A426" s="869"/>
      <c r="B426" s="812"/>
      <c r="C426" s="40" t="s">
        <v>71</v>
      </c>
      <c r="D426" s="40"/>
      <c r="E426" s="40"/>
      <c r="F426" s="41"/>
      <c r="G426" s="41"/>
      <c r="H426" s="41"/>
      <c r="I426" s="41"/>
      <c r="J426" s="41"/>
      <c r="K426" s="41"/>
      <c r="L426" s="41"/>
      <c r="M426" s="41"/>
      <c r="N426" s="40"/>
      <c r="O426" s="814"/>
      <c r="P426" s="815"/>
    </row>
    <row r="427" spans="1:16" ht="15.75" x14ac:dyDescent="0.25">
      <c r="A427" s="868" t="s">
        <v>1987</v>
      </c>
      <c r="B427" s="812"/>
      <c r="C427" s="38" t="s">
        <v>70</v>
      </c>
      <c r="D427" s="38"/>
      <c r="E427" s="38"/>
      <c r="F427" s="38"/>
      <c r="G427" s="38"/>
      <c r="H427" s="38"/>
      <c r="I427" s="38"/>
      <c r="J427" s="38"/>
      <c r="K427" s="38"/>
      <c r="L427" s="38"/>
      <c r="M427" s="38"/>
      <c r="N427" s="38"/>
      <c r="O427" s="808"/>
      <c r="P427" s="809"/>
    </row>
    <row r="428" spans="1:16" ht="15.75" x14ac:dyDescent="0.25">
      <c r="A428" s="869"/>
      <c r="B428" s="812"/>
      <c r="C428" s="40" t="s">
        <v>71</v>
      </c>
      <c r="D428" s="40"/>
      <c r="E428" s="40"/>
      <c r="F428" s="41"/>
      <c r="G428" s="41"/>
      <c r="H428" s="41"/>
      <c r="I428" s="41"/>
      <c r="J428" s="41"/>
      <c r="K428" s="41"/>
      <c r="L428" s="41"/>
      <c r="M428" s="41"/>
      <c r="N428" s="40"/>
      <c r="O428" s="814"/>
      <c r="P428" s="815"/>
    </row>
    <row r="429" spans="1:16" ht="15.75" x14ac:dyDescent="0.25">
      <c r="A429" s="868" t="s">
        <v>1988</v>
      </c>
      <c r="B429" s="812"/>
      <c r="C429" s="38" t="s">
        <v>70</v>
      </c>
      <c r="D429" s="38"/>
      <c r="E429" s="38"/>
      <c r="F429" s="38"/>
      <c r="G429" s="38"/>
      <c r="H429" s="38"/>
      <c r="I429" s="38"/>
      <c r="J429" s="38"/>
      <c r="K429" s="38"/>
      <c r="L429" s="38"/>
      <c r="M429" s="38"/>
      <c r="N429" s="38"/>
      <c r="O429" s="808"/>
      <c r="P429" s="809"/>
    </row>
    <row r="430" spans="1:16" ht="15.75" x14ac:dyDescent="0.25">
      <c r="A430" s="869"/>
      <c r="B430" s="812"/>
      <c r="C430" s="40" t="s">
        <v>71</v>
      </c>
      <c r="D430" s="40"/>
      <c r="E430" s="40"/>
      <c r="F430" s="41"/>
      <c r="G430" s="41"/>
      <c r="H430" s="41"/>
      <c r="I430" s="41"/>
      <c r="J430" s="41"/>
      <c r="K430" s="41"/>
      <c r="L430" s="41"/>
      <c r="M430" s="41"/>
      <c r="N430" s="40"/>
      <c r="O430" s="814"/>
      <c r="P430" s="815"/>
    </row>
    <row r="431" spans="1:16" ht="15.75" x14ac:dyDescent="0.25">
      <c r="A431" s="868" t="s">
        <v>1989</v>
      </c>
      <c r="B431" s="812"/>
      <c r="C431" s="38" t="s">
        <v>70</v>
      </c>
      <c r="D431" s="38"/>
      <c r="E431" s="38"/>
      <c r="F431" s="38"/>
      <c r="G431" s="38"/>
      <c r="H431" s="38"/>
      <c r="I431" s="38"/>
      <c r="J431" s="38"/>
      <c r="K431" s="38"/>
      <c r="L431" s="38"/>
      <c r="M431" s="38"/>
      <c r="N431" s="38"/>
      <c r="O431" s="808"/>
      <c r="P431" s="809"/>
    </row>
    <row r="432" spans="1:16" ht="15.75" x14ac:dyDescent="0.25">
      <c r="A432" s="869"/>
      <c r="B432" s="812"/>
      <c r="C432" s="40" t="s">
        <v>71</v>
      </c>
      <c r="D432" s="40"/>
      <c r="E432" s="40"/>
      <c r="F432" s="41"/>
      <c r="G432" s="41"/>
      <c r="H432" s="41"/>
      <c r="I432" s="41"/>
      <c r="J432" s="41"/>
      <c r="K432" s="41"/>
      <c r="L432" s="41"/>
      <c r="M432" s="41"/>
      <c r="N432" s="40"/>
      <c r="O432" s="814"/>
      <c r="P432" s="815"/>
    </row>
    <row r="433" spans="1:16" ht="15.75" thickBot="1" x14ac:dyDescent="0.3">
      <c r="A433" s="44"/>
      <c r="B433" s="21"/>
      <c r="C433" s="21"/>
      <c r="D433" s="21"/>
      <c r="E433" s="21"/>
      <c r="F433" s="21"/>
      <c r="G433" s="21"/>
      <c r="H433" s="21"/>
      <c r="I433" s="21"/>
      <c r="J433" s="21"/>
      <c r="K433" s="21"/>
      <c r="L433" s="21"/>
      <c r="M433" s="21"/>
      <c r="N433" s="21"/>
      <c r="O433" s="21"/>
      <c r="P433" s="45"/>
    </row>
    <row r="434" spans="1:16" ht="15.75" x14ac:dyDescent="0.25">
      <c r="A434" s="688" t="s">
        <v>82</v>
      </c>
      <c r="B434" s="689"/>
      <c r="C434" s="689"/>
      <c r="D434" s="689"/>
      <c r="E434" s="689"/>
      <c r="F434" s="689"/>
      <c r="G434" s="689"/>
      <c r="H434" s="689"/>
      <c r="I434" s="689"/>
      <c r="J434" s="689"/>
      <c r="K434" s="689"/>
      <c r="L434" s="689"/>
      <c r="M434" s="689"/>
      <c r="N434" s="689"/>
      <c r="O434" s="689"/>
      <c r="P434" s="690"/>
    </row>
    <row r="435" spans="1:16" ht="24.75" customHeight="1" x14ac:dyDescent="0.25">
      <c r="A435" s="46" t="s">
        <v>83</v>
      </c>
      <c r="B435" s="682"/>
      <c r="C435" s="683"/>
      <c r="D435" s="683"/>
      <c r="E435" s="683"/>
      <c r="F435" s="683"/>
      <c r="G435" s="683"/>
      <c r="H435" s="683"/>
      <c r="I435" s="683"/>
      <c r="J435" s="683"/>
      <c r="K435" s="683"/>
      <c r="L435" s="683"/>
      <c r="M435" s="683"/>
      <c r="N435" s="683"/>
      <c r="O435" s="683"/>
      <c r="P435" s="684"/>
    </row>
    <row r="436" spans="1:16" ht="24.75" customHeight="1" x14ac:dyDescent="0.25">
      <c r="A436" s="46" t="s">
        <v>84</v>
      </c>
      <c r="B436" s="682"/>
      <c r="C436" s="683"/>
      <c r="D436" s="683"/>
      <c r="E436" s="683"/>
      <c r="F436" s="683"/>
      <c r="G436" s="683"/>
      <c r="H436" s="683"/>
      <c r="I436" s="683"/>
      <c r="J436" s="683"/>
      <c r="K436" s="683"/>
      <c r="L436" s="683"/>
      <c r="M436" s="683"/>
      <c r="N436" s="683"/>
      <c r="O436" s="683"/>
      <c r="P436" s="684"/>
    </row>
    <row r="437" spans="1:16" ht="24.75" customHeight="1" x14ac:dyDescent="0.25">
      <c r="A437" s="46" t="s">
        <v>85</v>
      </c>
      <c r="B437" s="682"/>
      <c r="C437" s="683"/>
      <c r="D437" s="683"/>
      <c r="E437" s="683"/>
      <c r="F437" s="683"/>
      <c r="G437" s="683"/>
      <c r="H437" s="683"/>
      <c r="I437" s="683"/>
      <c r="J437" s="683"/>
      <c r="K437" s="683"/>
      <c r="L437" s="683"/>
      <c r="M437" s="683"/>
      <c r="N437" s="683"/>
      <c r="O437" s="683"/>
      <c r="P437" s="684"/>
    </row>
    <row r="438" spans="1:16" ht="24.75" customHeight="1" x14ac:dyDescent="0.25">
      <c r="A438" s="46" t="s">
        <v>86</v>
      </c>
      <c r="B438" s="682"/>
      <c r="C438" s="683"/>
      <c r="D438" s="683"/>
      <c r="E438" s="683"/>
      <c r="F438" s="683"/>
      <c r="G438" s="683"/>
      <c r="H438" s="683"/>
      <c r="I438" s="683"/>
      <c r="J438" s="683"/>
      <c r="K438" s="683"/>
      <c r="L438" s="683"/>
      <c r="M438" s="683"/>
      <c r="N438" s="683"/>
      <c r="O438" s="683"/>
      <c r="P438" s="684"/>
    </row>
    <row r="439" spans="1:16" ht="24.75" customHeight="1" x14ac:dyDescent="0.25">
      <c r="A439" s="46" t="s">
        <v>87</v>
      </c>
      <c r="B439" s="682"/>
      <c r="C439" s="683"/>
      <c r="D439" s="683"/>
      <c r="E439" s="683"/>
      <c r="F439" s="683"/>
      <c r="G439" s="683"/>
      <c r="H439" s="683"/>
      <c r="I439" s="683"/>
      <c r="J439" s="683"/>
      <c r="K439" s="683"/>
      <c r="L439" s="683"/>
      <c r="M439" s="683"/>
      <c r="N439" s="683"/>
      <c r="O439" s="683"/>
      <c r="P439" s="684"/>
    </row>
    <row r="440" spans="1:16" ht="24.75" customHeight="1" x14ac:dyDescent="0.25">
      <c r="A440" s="46" t="s">
        <v>88</v>
      </c>
      <c r="B440" s="682"/>
      <c r="C440" s="683"/>
      <c r="D440" s="683"/>
      <c r="E440" s="683"/>
      <c r="F440" s="683"/>
      <c r="G440" s="683"/>
      <c r="H440" s="683"/>
      <c r="I440" s="683"/>
      <c r="J440" s="683"/>
      <c r="K440" s="683"/>
      <c r="L440" s="683"/>
      <c r="M440" s="683"/>
      <c r="N440" s="683"/>
      <c r="O440" s="683"/>
      <c r="P440" s="684"/>
    </row>
    <row r="441" spans="1:16" ht="24.75" customHeight="1" x14ac:dyDescent="0.25">
      <c r="A441" s="46" t="s">
        <v>89</v>
      </c>
      <c r="B441" s="682"/>
      <c r="C441" s="683"/>
      <c r="D441" s="683"/>
      <c r="E441" s="683"/>
      <c r="F441" s="683"/>
      <c r="G441" s="683"/>
      <c r="H441" s="683"/>
      <c r="I441" s="683"/>
      <c r="J441" s="683"/>
      <c r="K441" s="683"/>
      <c r="L441" s="683"/>
      <c r="M441" s="683"/>
      <c r="N441" s="683"/>
      <c r="O441" s="683"/>
      <c r="P441" s="684"/>
    </row>
    <row r="442" spans="1:16" ht="24.75" customHeight="1" x14ac:dyDescent="0.25">
      <c r="A442" s="46" t="s">
        <v>90</v>
      </c>
      <c r="B442" s="682"/>
      <c r="C442" s="683"/>
      <c r="D442" s="683"/>
      <c r="E442" s="683"/>
      <c r="F442" s="683"/>
      <c r="G442" s="683"/>
      <c r="H442" s="683"/>
      <c r="I442" s="683"/>
      <c r="J442" s="683"/>
      <c r="K442" s="683"/>
      <c r="L442" s="683"/>
      <c r="M442" s="683"/>
      <c r="N442" s="683"/>
      <c r="O442" s="683"/>
      <c r="P442" s="684"/>
    </row>
    <row r="443" spans="1:16" ht="24.75" customHeight="1" x14ac:dyDescent="0.25">
      <c r="A443" s="46" t="s">
        <v>91</v>
      </c>
      <c r="B443" s="682"/>
      <c r="C443" s="683"/>
      <c r="D443" s="683"/>
      <c r="E443" s="683"/>
      <c r="F443" s="683"/>
      <c r="G443" s="683"/>
      <c r="H443" s="683"/>
      <c r="I443" s="683"/>
      <c r="J443" s="683"/>
      <c r="K443" s="683"/>
      <c r="L443" s="683"/>
      <c r="M443" s="683"/>
      <c r="N443" s="683"/>
      <c r="O443" s="683"/>
      <c r="P443" s="684"/>
    </row>
    <row r="444" spans="1:16" ht="24.75" customHeight="1" thickBot="1" x14ac:dyDescent="0.3">
      <c r="A444" s="47" t="s">
        <v>92</v>
      </c>
      <c r="B444" s="685"/>
      <c r="C444" s="686"/>
      <c r="D444" s="686"/>
      <c r="E444" s="686"/>
      <c r="F444" s="686"/>
      <c r="G444" s="686"/>
      <c r="H444" s="686"/>
      <c r="I444" s="686"/>
      <c r="J444" s="686"/>
      <c r="K444" s="686"/>
      <c r="L444" s="686"/>
      <c r="M444" s="686"/>
      <c r="N444" s="686"/>
      <c r="O444" s="686"/>
      <c r="P444" s="687"/>
    </row>
  </sheetData>
  <mergeCells count="636">
    <mergeCell ref="B8:P8"/>
    <mergeCell ref="B9:P9"/>
    <mergeCell ref="B11:K11"/>
    <mergeCell ref="L11:O11"/>
    <mergeCell ref="B13:K13"/>
    <mergeCell ref="L13:O13"/>
    <mergeCell ref="C2:N2"/>
    <mergeCell ref="C3:N3"/>
    <mergeCell ref="C4:N4"/>
    <mergeCell ref="O4:P4"/>
    <mergeCell ref="C5:N5"/>
    <mergeCell ref="C6:N6"/>
    <mergeCell ref="B15:F15"/>
    <mergeCell ref="H15:P15"/>
    <mergeCell ref="B16:F16"/>
    <mergeCell ref="H16:P16"/>
    <mergeCell ref="B18:P18"/>
    <mergeCell ref="A22:E38"/>
    <mergeCell ref="F22:I23"/>
    <mergeCell ref="J22:J23"/>
    <mergeCell ref="K22:L38"/>
    <mergeCell ref="M22:O23"/>
    <mergeCell ref="F27:I27"/>
    <mergeCell ref="M27:O27"/>
    <mergeCell ref="F28:I28"/>
    <mergeCell ref="M28:O28"/>
    <mergeCell ref="F29:I29"/>
    <mergeCell ref="M29:O29"/>
    <mergeCell ref="P22:P23"/>
    <mergeCell ref="F24:I24"/>
    <mergeCell ref="M24:O24"/>
    <mergeCell ref="F25:I25"/>
    <mergeCell ref="M25:O25"/>
    <mergeCell ref="F26:I26"/>
    <mergeCell ref="M26:O26"/>
    <mergeCell ref="F33:I33"/>
    <mergeCell ref="M33:O33"/>
    <mergeCell ref="F34:I34"/>
    <mergeCell ref="M34:O34"/>
    <mergeCell ref="F35:I35"/>
    <mergeCell ref="M35:O35"/>
    <mergeCell ref="F30:I30"/>
    <mergeCell ref="M30:O30"/>
    <mergeCell ref="F31:I31"/>
    <mergeCell ref="M31:O31"/>
    <mergeCell ref="F32:I32"/>
    <mergeCell ref="M32:O32"/>
    <mergeCell ref="G40:H40"/>
    <mergeCell ref="I40:J40"/>
    <mergeCell ref="L40:M40"/>
    <mergeCell ref="N40:P40"/>
    <mergeCell ref="G41:H41"/>
    <mergeCell ref="I41:J41"/>
    <mergeCell ref="L41:M41"/>
    <mergeCell ref="N41:P41"/>
    <mergeCell ref="F36:I36"/>
    <mergeCell ref="M36:O36"/>
    <mergeCell ref="F37:I37"/>
    <mergeCell ref="M37:O37"/>
    <mergeCell ref="F38:I38"/>
    <mergeCell ref="M38:O38"/>
    <mergeCell ref="D47:P47"/>
    <mergeCell ref="O48:P48"/>
    <mergeCell ref="A49:C49"/>
    <mergeCell ref="O49:P49"/>
    <mergeCell ref="A50:C50"/>
    <mergeCell ref="O50:P50"/>
    <mergeCell ref="A42:B42"/>
    <mergeCell ref="C42:P42"/>
    <mergeCell ref="A43:G43"/>
    <mergeCell ref="H43:P43"/>
    <mergeCell ref="A44:G45"/>
    <mergeCell ref="H44:P45"/>
    <mergeCell ref="A57:A58"/>
    <mergeCell ref="B57:B58"/>
    <mergeCell ref="O57:P57"/>
    <mergeCell ref="O58:P58"/>
    <mergeCell ref="O52:P52"/>
    <mergeCell ref="A53:A54"/>
    <mergeCell ref="B53:B54"/>
    <mergeCell ref="O53:P53"/>
    <mergeCell ref="O54:P54"/>
    <mergeCell ref="A55:A56"/>
    <mergeCell ref="B55:B56"/>
    <mergeCell ref="O55:P55"/>
    <mergeCell ref="O56:P56"/>
    <mergeCell ref="A60:P60"/>
    <mergeCell ref="B61:P61"/>
    <mergeCell ref="B62:P62"/>
    <mergeCell ref="B63:P63"/>
    <mergeCell ref="B64:P64"/>
    <mergeCell ref="B65:P65"/>
    <mergeCell ref="B74:K74"/>
    <mergeCell ref="L74:O74"/>
    <mergeCell ref="B76:F76"/>
    <mergeCell ref="H76:P76"/>
    <mergeCell ref="B77:F77"/>
    <mergeCell ref="H77:P77"/>
    <mergeCell ref="B66:P66"/>
    <mergeCell ref="B67:P67"/>
    <mergeCell ref="B68:P68"/>
    <mergeCell ref="B69:P69"/>
    <mergeCell ref="B70:P70"/>
    <mergeCell ref="B72:K72"/>
    <mergeCell ref="L72:O72"/>
    <mergeCell ref="M85:O85"/>
    <mergeCell ref="F86:I86"/>
    <mergeCell ref="M86:O86"/>
    <mergeCell ref="F87:I87"/>
    <mergeCell ref="M87:O87"/>
    <mergeCell ref="F88:I88"/>
    <mergeCell ref="M88:O88"/>
    <mergeCell ref="B79:P79"/>
    <mergeCell ref="A82:E98"/>
    <mergeCell ref="F82:I83"/>
    <mergeCell ref="J82:J83"/>
    <mergeCell ref="K82:L98"/>
    <mergeCell ref="M82:O83"/>
    <mergeCell ref="P82:P83"/>
    <mergeCell ref="F84:I84"/>
    <mergeCell ref="M84:O84"/>
    <mergeCell ref="F85:I85"/>
    <mergeCell ref="F92:I92"/>
    <mergeCell ref="M92:O92"/>
    <mergeCell ref="F93:I93"/>
    <mergeCell ref="M93:O93"/>
    <mergeCell ref="F94:I94"/>
    <mergeCell ref="M94:O94"/>
    <mergeCell ref="F89:I89"/>
    <mergeCell ref="M89:O89"/>
    <mergeCell ref="F90:I90"/>
    <mergeCell ref="M90:O90"/>
    <mergeCell ref="F91:I91"/>
    <mergeCell ref="M91:O91"/>
    <mergeCell ref="F98:I98"/>
    <mergeCell ref="M98:O98"/>
    <mergeCell ref="G101:H101"/>
    <mergeCell ref="I101:J101"/>
    <mergeCell ref="L101:M101"/>
    <mergeCell ref="N101:P101"/>
    <mergeCell ref="F95:I95"/>
    <mergeCell ref="M95:O95"/>
    <mergeCell ref="F96:I96"/>
    <mergeCell ref="M96:O96"/>
    <mergeCell ref="F97:I97"/>
    <mergeCell ref="M97:O97"/>
    <mergeCell ref="A104:G104"/>
    <mergeCell ref="H104:P104"/>
    <mergeCell ref="A105:G106"/>
    <mergeCell ref="H105:P106"/>
    <mergeCell ref="D108:P108"/>
    <mergeCell ref="O109:P109"/>
    <mergeCell ref="G102:H102"/>
    <mergeCell ref="I102:J102"/>
    <mergeCell ref="L102:M102"/>
    <mergeCell ref="N102:P102"/>
    <mergeCell ref="A103:B103"/>
    <mergeCell ref="C103:P103"/>
    <mergeCell ref="A117:A118"/>
    <mergeCell ref="B117:B118"/>
    <mergeCell ref="O117:P117"/>
    <mergeCell ref="O118:P118"/>
    <mergeCell ref="A119:A120"/>
    <mergeCell ref="B119:B120"/>
    <mergeCell ref="O119:P119"/>
    <mergeCell ref="O120:P120"/>
    <mergeCell ref="A110:C110"/>
    <mergeCell ref="O110:P110"/>
    <mergeCell ref="A111:C111"/>
    <mergeCell ref="O111:P111"/>
    <mergeCell ref="O114:P114"/>
    <mergeCell ref="A115:A116"/>
    <mergeCell ref="B115:B116"/>
    <mergeCell ref="O115:P115"/>
    <mergeCell ref="O116:P116"/>
    <mergeCell ref="A121:A122"/>
    <mergeCell ref="B121:B122"/>
    <mergeCell ref="O121:P121"/>
    <mergeCell ref="O122:P122"/>
    <mergeCell ref="A124:P124"/>
    <mergeCell ref="B125:P125"/>
    <mergeCell ref="B126:P126"/>
    <mergeCell ref="B127:P127"/>
    <mergeCell ref="B128:P128"/>
    <mergeCell ref="B129:P129"/>
    <mergeCell ref="B138:K138"/>
    <mergeCell ref="L138:O138"/>
    <mergeCell ref="B140:F140"/>
    <mergeCell ref="H140:P140"/>
    <mergeCell ref="B141:F141"/>
    <mergeCell ref="H141:P141"/>
    <mergeCell ref="B130:P130"/>
    <mergeCell ref="B131:P131"/>
    <mergeCell ref="B132:P132"/>
    <mergeCell ref="B133:P133"/>
    <mergeCell ref="B134:P134"/>
    <mergeCell ref="B136:K136"/>
    <mergeCell ref="L136:O136"/>
    <mergeCell ref="M150:O150"/>
    <mergeCell ref="F151:I151"/>
    <mergeCell ref="M151:O151"/>
    <mergeCell ref="F152:I152"/>
    <mergeCell ref="M152:O152"/>
    <mergeCell ref="F153:I153"/>
    <mergeCell ref="M153:O153"/>
    <mergeCell ref="B143:P143"/>
    <mergeCell ref="A147:E163"/>
    <mergeCell ref="F147:I148"/>
    <mergeCell ref="J147:J148"/>
    <mergeCell ref="K147:L163"/>
    <mergeCell ref="M147:O148"/>
    <mergeCell ref="P147:P148"/>
    <mergeCell ref="F149:I149"/>
    <mergeCell ref="M149:O149"/>
    <mergeCell ref="F150:I150"/>
    <mergeCell ref="F157:I157"/>
    <mergeCell ref="M157:O157"/>
    <mergeCell ref="F158:I158"/>
    <mergeCell ref="M158:O158"/>
    <mergeCell ref="F159:I159"/>
    <mergeCell ref="M159:O159"/>
    <mergeCell ref="F154:I154"/>
    <mergeCell ref="M154:O154"/>
    <mergeCell ref="F155:I155"/>
    <mergeCell ref="M155:O155"/>
    <mergeCell ref="F156:I156"/>
    <mergeCell ref="M156:O156"/>
    <mergeCell ref="F163:I163"/>
    <mergeCell ref="M163:O163"/>
    <mergeCell ref="G166:H166"/>
    <mergeCell ref="I166:J166"/>
    <mergeCell ref="L166:M166"/>
    <mergeCell ref="N166:P166"/>
    <mergeCell ref="F160:I160"/>
    <mergeCell ref="M160:O160"/>
    <mergeCell ref="F161:I161"/>
    <mergeCell ref="M161:O161"/>
    <mergeCell ref="F162:I162"/>
    <mergeCell ref="M162:O162"/>
    <mergeCell ref="A169:G169"/>
    <mergeCell ref="H169:P169"/>
    <mergeCell ref="A170:G171"/>
    <mergeCell ref="H170:P171"/>
    <mergeCell ref="D173:P173"/>
    <mergeCell ref="O174:P174"/>
    <mergeCell ref="G167:H167"/>
    <mergeCell ref="I167:J167"/>
    <mergeCell ref="L167:M167"/>
    <mergeCell ref="N167:P167"/>
    <mergeCell ref="A168:B168"/>
    <mergeCell ref="C168:P168"/>
    <mergeCell ref="A182:A183"/>
    <mergeCell ref="B182:B183"/>
    <mergeCell ref="O182:P182"/>
    <mergeCell ref="O183:P183"/>
    <mergeCell ref="A184:A185"/>
    <mergeCell ref="B184:B185"/>
    <mergeCell ref="O184:P184"/>
    <mergeCell ref="O185:P185"/>
    <mergeCell ref="A175:C175"/>
    <mergeCell ref="O175:P175"/>
    <mergeCell ref="A176:C176"/>
    <mergeCell ref="O176:P176"/>
    <mergeCell ref="O179:P179"/>
    <mergeCell ref="A180:A181"/>
    <mergeCell ref="B180:B181"/>
    <mergeCell ref="O180:P180"/>
    <mergeCell ref="O181:P181"/>
    <mergeCell ref="A186:A187"/>
    <mergeCell ref="B186:B187"/>
    <mergeCell ref="O186:P186"/>
    <mergeCell ref="O187:P187"/>
    <mergeCell ref="A189:P189"/>
    <mergeCell ref="B190:P190"/>
    <mergeCell ref="B191:P191"/>
    <mergeCell ref="B192:P192"/>
    <mergeCell ref="B193:P193"/>
    <mergeCell ref="B194:P194"/>
    <mergeCell ref="B203:K203"/>
    <mergeCell ref="L203:O203"/>
    <mergeCell ref="B205:F205"/>
    <mergeCell ref="H205:P205"/>
    <mergeCell ref="B206:F206"/>
    <mergeCell ref="H206:P206"/>
    <mergeCell ref="B195:P195"/>
    <mergeCell ref="B196:P196"/>
    <mergeCell ref="B197:P197"/>
    <mergeCell ref="B198:P198"/>
    <mergeCell ref="B199:P199"/>
    <mergeCell ref="B201:K201"/>
    <mergeCell ref="L201:O201"/>
    <mergeCell ref="F216:I216"/>
    <mergeCell ref="M216:O216"/>
    <mergeCell ref="F217:I217"/>
    <mergeCell ref="M217:O217"/>
    <mergeCell ref="F212:I212"/>
    <mergeCell ref="M212:O212"/>
    <mergeCell ref="F213:I213"/>
    <mergeCell ref="M213:O213"/>
    <mergeCell ref="F214:I214"/>
    <mergeCell ref="M214:O214"/>
    <mergeCell ref="K208:L224"/>
    <mergeCell ref="M208:O209"/>
    <mergeCell ref="F210:I210"/>
    <mergeCell ref="M210:O210"/>
    <mergeCell ref="F211:I211"/>
    <mergeCell ref="M211:O211"/>
    <mergeCell ref="F221:I221"/>
    <mergeCell ref="M221:O221"/>
    <mergeCell ref="F222:I222"/>
    <mergeCell ref="M222:O222"/>
    <mergeCell ref="F223:I223"/>
    <mergeCell ref="M223:O223"/>
    <mergeCell ref="A229:B229"/>
    <mergeCell ref="C229:P229"/>
    <mergeCell ref="F224:I224"/>
    <mergeCell ref="M224:O224"/>
    <mergeCell ref="G227:H227"/>
    <mergeCell ref="I227:J227"/>
    <mergeCell ref="L227:M227"/>
    <mergeCell ref="N227:P227"/>
    <mergeCell ref="A208:E224"/>
    <mergeCell ref="F208:I209"/>
    <mergeCell ref="J208:J209"/>
    <mergeCell ref="P208:P209"/>
    <mergeCell ref="F218:I218"/>
    <mergeCell ref="M218:O218"/>
    <mergeCell ref="F219:I219"/>
    <mergeCell ref="M219:O219"/>
    <mergeCell ref="F220:I220"/>
    <mergeCell ref="M220:O220"/>
    <mergeCell ref="G228:H228"/>
    <mergeCell ref="I228:J228"/>
    <mergeCell ref="L228:M228"/>
    <mergeCell ref="N228:P228"/>
    <mergeCell ref="F215:I215"/>
    <mergeCell ref="M215:O215"/>
    <mergeCell ref="A242:A243"/>
    <mergeCell ref="B242:B243"/>
    <mergeCell ref="O242:P242"/>
    <mergeCell ref="O243:P243"/>
    <mergeCell ref="A244:A245"/>
    <mergeCell ref="B244:B245"/>
    <mergeCell ref="O244:P244"/>
    <mergeCell ref="O245:P245"/>
    <mergeCell ref="A230:G230"/>
    <mergeCell ref="H230:P230"/>
    <mergeCell ref="A231:G232"/>
    <mergeCell ref="H231:P232"/>
    <mergeCell ref="D234:P234"/>
    <mergeCell ref="A240:A241"/>
    <mergeCell ref="B240:B241"/>
    <mergeCell ref="O240:P240"/>
    <mergeCell ref="O241:P241"/>
    <mergeCell ref="A246:A247"/>
    <mergeCell ref="B246:B247"/>
    <mergeCell ref="O246:P246"/>
    <mergeCell ref="O247:P247"/>
    <mergeCell ref="A248:A249"/>
    <mergeCell ref="B248:B249"/>
    <mergeCell ref="O248:P248"/>
    <mergeCell ref="O249:P249"/>
    <mergeCell ref="A251:P251"/>
    <mergeCell ref="B252:P252"/>
    <mergeCell ref="B259:P259"/>
    <mergeCell ref="B260:P260"/>
    <mergeCell ref="B261:P261"/>
    <mergeCell ref="B263:K263"/>
    <mergeCell ref="L263:O263"/>
    <mergeCell ref="B265:K265"/>
    <mergeCell ref="L265:O265"/>
    <mergeCell ref="B253:P253"/>
    <mergeCell ref="B254:P254"/>
    <mergeCell ref="B255:P255"/>
    <mergeCell ref="B256:P256"/>
    <mergeCell ref="B257:P257"/>
    <mergeCell ref="B258:P258"/>
    <mergeCell ref="F272:I272"/>
    <mergeCell ref="M272:O272"/>
    <mergeCell ref="F273:I273"/>
    <mergeCell ref="M273:O273"/>
    <mergeCell ref="F274:I274"/>
    <mergeCell ref="M274:O274"/>
    <mergeCell ref="B267:F267"/>
    <mergeCell ref="H267:P267"/>
    <mergeCell ref="B268:F268"/>
    <mergeCell ref="H268:P268"/>
    <mergeCell ref="A270:E286"/>
    <mergeCell ref="F270:I271"/>
    <mergeCell ref="J270:J271"/>
    <mergeCell ref="K270:L286"/>
    <mergeCell ref="M270:O271"/>
    <mergeCell ref="P270:P271"/>
    <mergeCell ref="F278:I278"/>
    <mergeCell ref="M278:O278"/>
    <mergeCell ref="F279:I279"/>
    <mergeCell ref="M279:O279"/>
    <mergeCell ref="F280:I280"/>
    <mergeCell ref="M280:O280"/>
    <mergeCell ref="F275:I275"/>
    <mergeCell ref="M275:O275"/>
    <mergeCell ref="F276:I276"/>
    <mergeCell ref="M276:O276"/>
    <mergeCell ref="F277:I277"/>
    <mergeCell ref="M277:O277"/>
    <mergeCell ref="F284:I284"/>
    <mergeCell ref="M284:O284"/>
    <mergeCell ref="F285:I285"/>
    <mergeCell ref="M285:O285"/>
    <mergeCell ref="F286:I286"/>
    <mergeCell ref="M286:O286"/>
    <mergeCell ref="F281:I281"/>
    <mergeCell ref="M281:O281"/>
    <mergeCell ref="F282:I282"/>
    <mergeCell ref="M282:O282"/>
    <mergeCell ref="F283:I283"/>
    <mergeCell ref="M283:O283"/>
    <mergeCell ref="A291:B291"/>
    <mergeCell ref="C291:P291"/>
    <mergeCell ref="A292:G292"/>
    <mergeCell ref="H292:P292"/>
    <mergeCell ref="A293:G294"/>
    <mergeCell ref="H293:P294"/>
    <mergeCell ref="G289:H289"/>
    <mergeCell ref="I289:J289"/>
    <mergeCell ref="L289:M289"/>
    <mergeCell ref="N289:P289"/>
    <mergeCell ref="G290:H290"/>
    <mergeCell ref="I290:J290"/>
    <mergeCell ref="L290:M290"/>
    <mergeCell ref="N290:P290"/>
    <mergeCell ref="A306:A307"/>
    <mergeCell ref="B306:B307"/>
    <mergeCell ref="O306:P306"/>
    <mergeCell ref="O307:P307"/>
    <mergeCell ref="A308:A309"/>
    <mergeCell ref="B308:B309"/>
    <mergeCell ref="O308:P308"/>
    <mergeCell ref="O309:P309"/>
    <mergeCell ref="D296:P296"/>
    <mergeCell ref="A302:A303"/>
    <mergeCell ref="B302:B303"/>
    <mergeCell ref="O302:P302"/>
    <mergeCell ref="O303:P303"/>
    <mergeCell ref="A304:A305"/>
    <mergeCell ref="B304:B305"/>
    <mergeCell ref="O304:P304"/>
    <mergeCell ref="O305:P305"/>
    <mergeCell ref="A310:A311"/>
    <mergeCell ref="B310:B311"/>
    <mergeCell ref="O310:P310"/>
    <mergeCell ref="O311:P311"/>
    <mergeCell ref="A314:P314"/>
    <mergeCell ref="B315:P315"/>
    <mergeCell ref="B316:P316"/>
    <mergeCell ref="B317:P317"/>
    <mergeCell ref="B318:P318"/>
    <mergeCell ref="B319:P319"/>
    <mergeCell ref="O312:P312"/>
    <mergeCell ref="B328:K328"/>
    <mergeCell ref="L328:O328"/>
    <mergeCell ref="B330:F330"/>
    <mergeCell ref="H330:P330"/>
    <mergeCell ref="B331:F331"/>
    <mergeCell ref="H331:P331"/>
    <mergeCell ref="B320:P320"/>
    <mergeCell ref="B321:P321"/>
    <mergeCell ref="B322:P322"/>
    <mergeCell ref="B323:P323"/>
    <mergeCell ref="B324:P324"/>
    <mergeCell ref="B326:K326"/>
    <mergeCell ref="L326:O326"/>
    <mergeCell ref="F341:I341"/>
    <mergeCell ref="M341:O341"/>
    <mergeCell ref="F342:I342"/>
    <mergeCell ref="M342:O342"/>
    <mergeCell ref="F337:I337"/>
    <mergeCell ref="M337:O337"/>
    <mergeCell ref="F338:I338"/>
    <mergeCell ref="M338:O338"/>
    <mergeCell ref="F339:I339"/>
    <mergeCell ref="M339:O339"/>
    <mergeCell ref="K333:L349"/>
    <mergeCell ref="M333:O334"/>
    <mergeCell ref="F335:I335"/>
    <mergeCell ref="M335:O335"/>
    <mergeCell ref="F336:I336"/>
    <mergeCell ref="M336:O336"/>
    <mergeCell ref="F346:I346"/>
    <mergeCell ref="M346:O346"/>
    <mergeCell ref="F347:I347"/>
    <mergeCell ref="M347:O347"/>
    <mergeCell ref="F348:I348"/>
    <mergeCell ref="M348:O348"/>
    <mergeCell ref="A354:B354"/>
    <mergeCell ref="C354:P354"/>
    <mergeCell ref="F349:I349"/>
    <mergeCell ref="M349:O349"/>
    <mergeCell ref="G352:H352"/>
    <mergeCell ref="I352:J352"/>
    <mergeCell ref="L352:M352"/>
    <mergeCell ref="N352:P352"/>
    <mergeCell ref="A333:E349"/>
    <mergeCell ref="F333:I334"/>
    <mergeCell ref="J333:J334"/>
    <mergeCell ref="P333:P334"/>
    <mergeCell ref="F343:I343"/>
    <mergeCell ref="M343:O343"/>
    <mergeCell ref="F344:I344"/>
    <mergeCell ref="M344:O344"/>
    <mergeCell ref="F345:I345"/>
    <mergeCell ref="M345:O345"/>
    <mergeCell ref="G353:H353"/>
    <mergeCell ref="I353:J353"/>
    <mergeCell ref="L353:M353"/>
    <mergeCell ref="N353:P353"/>
    <mergeCell ref="F340:I340"/>
    <mergeCell ref="M340:O340"/>
    <mergeCell ref="A367:A368"/>
    <mergeCell ref="B367:B368"/>
    <mergeCell ref="O367:P367"/>
    <mergeCell ref="O368:P368"/>
    <mergeCell ref="A369:A370"/>
    <mergeCell ref="B369:B370"/>
    <mergeCell ref="O369:P369"/>
    <mergeCell ref="O370:P370"/>
    <mergeCell ref="A355:G355"/>
    <mergeCell ref="H355:P355"/>
    <mergeCell ref="A356:G357"/>
    <mergeCell ref="H356:P357"/>
    <mergeCell ref="D359:P359"/>
    <mergeCell ref="A365:A366"/>
    <mergeCell ref="B365:B366"/>
    <mergeCell ref="O365:P365"/>
    <mergeCell ref="O366:P366"/>
    <mergeCell ref="A372:P372"/>
    <mergeCell ref="B373:P373"/>
    <mergeCell ref="B380:P380"/>
    <mergeCell ref="B381:P381"/>
    <mergeCell ref="B382:P382"/>
    <mergeCell ref="B384:K384"/>
    <mergeCell ref="L384:O384"/>
    <mergeCell ref="B386:K386"/>
    <mergeCell ref="L386:O386"/>
    <mergeCell ref="B374:P374"/>
    <mergeCell ref="B375:P375"/>
    <mergeCell ref="B376:P376"/>
    <mergeCell ref="B377:P377"/>
    <mergeCell ref="B378:P378"/>
    <mergeCell ref="B379:P379"/>
    <mergeCell ref="F393:I393"/>
    <mergeCell ref="M393:O393"/>
    <mergeCell ref="F394:I394"/>
    <mergeCell ref="M394:O394"/>
    <mergeCell ref="F395:I395"/>
    <mergeCell ref="M395:O395"/>
    <mergeCell ref="B388:F388"/>
    <mergeCell ref="H388:P388"/>
    <mergeCell ref="B389:F389"/>
    <mergeCell ref="H389:P389"/>
    <mergeCell ref="A391:E407"/>
    <mergeCell ref="F391:I392"/>
    <mergeCell ref="J391:J392"/>
    <mergeCell ref="K391:L407"/>
    <mergeCell ref="M391:O392"/>
    <mergeCell ref="P391:P392"/>
    <mergeCell ref="F399:I399"/>
    <mergeCell ref="M399:O399"/>
    <mergeCell ref="F400:I400"/>
    <mergeCell ref="M400:O400"/>
    <mergeCell ref="F401:I401"/>
    <mergeCell ref="M401:O401"/>
    <mergeCell ref="F396:I396"/>
    <mergeCell ref="M396:O396"/>
    <mergeCell ref="F397:I397"/>
    <mergeCell ref="M397:O397"/>
    <mergeCell ref="F398:I398"/>
    <mergeCell ref="M398:O398"/>
    <mergeCell ref="F405:I405"/>
    <mergeCell ref="M405:O405"/>
    <mergeCell ref="F406:I406"/>
    <mergeCell ref="M406:O406"/>
    <mergeCell ref="F407:I407"/>
    <mergeCell ref="M407:O407"/>
    <mergeCell ref="F402:I402"/>
    <mergeCell ref="M402:O402"/>
    <mergeCell ref="F403:I403"/>
    <mergeCell ref="M403:O403"/>
    <mergeCell ref="F404:I404"/>
    <mergeCell ref="M404:O404"/>
    <mergeCell ref="A412:B412"/>
    <mergeCell ref="C412:P412"/>
    <mergeCell ref="A413:G413"/>
    <mergeCell ref="H413:P413"/>
    <mergeCell ref="A414:G415"/>
    <mergeCell ref="H414:P415"/>
    <mergeCell ref="G410:H410"/>
    <mergeCell ref="I410:J410"/>
    <mergeCell ref="L410:M410"/>
    <mergeCell ref="N410:P410"/>
    <mergeCell ref="G411:H411"/>
    <mergeCell ref="I411:J411"/>
    <mergeCell ref="L411:M411"/>
    <mergeCell ref="N411:P411"/>
    <mergeCell ref="D417:P417"/>
    <mergeCell ref="A423:A424"/>
    <mergeCell ref="B423:B424"/>
    <mergeCell ref="O423:P423"/>
    <mergeCell ref="O424:P424"/>
    <mergeCell ref="A425:A426"/>
    <mergeCell ref="B425:B426"/>
    <mergeCell ref="O425:P425"/>
    <mergeCell ref="O426:P426"/>
    <mergeCell ref="A431:A432"/>
    <mergeCell ref="B431:B432"/>
    <mergeCell ref="O431:P431"/>
    <mergeCell ref="O432:P432"/>
    <mergeCell ref="A427:A428"/>
    <mergeCell ref="B427:B428"/>
    <mergeCell ref="O427:P427"/>
    <mergeCell ref="O428:P428"/>
    <mergeCell ref="A429:A430"/>
    <mergeCell ref="B429:B430"/>
    <mergeCell ref="O429:P429"/>
    <mergeCell ref="O430:P430"/>
    <mergeCell ref="B440:P440"/>
    <mergeCell ref="B441:P441"/>
    <mergeCell ref="B442:P442"/>
    <mergeCell ref="B443:P443"/>
    <mergeCell ref="B444:P444"/>
    <mergeCell ref="A434:P434"/>
    <mergeCell ref="B435:P435"/>
    <mergeCell ref="B436:P436"/>
    <mergeCell ref="B437:P437"/>
    <mergeCell ref="B438:P438"/>
    <mergeCell ref="B439:P439"/>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24"/>
  <sheetViews>
    <sheetView zoomScale="70" zoomScaleNormal="70" workbookViewId="0">
      <selection activeCell="C5" sqref="C5:N5"/>
    </sheetView>
  </sheetViews>
  <sheetFormatPr baseColWidth="10" defaultColWidth="11.42578125" defaultRowHeight="15" x14ac:dyDescent="0.25"/>
  <cols>
    <col min="1" max="1" width="48.7109375" customWidth="1"/>
    <col min="2" max="2" width="11.42578125" customWidth="1"/>
    <col min="3" max="3" width="16.570312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1564</v>
      </c>
      <c r="C8" s="924"/>
      <c r="D8" s="924"/>
      <c r="E8" s="924"/>
      <c r="F8" s="924"/>
      <c r="G8" s="924"/>
      <c r="H8" s="924"/>
      <c r="I8" s="924"/>
      <c r="J8" s="924"/>
      <c r="K8" s="924"/>
      <c r="L8" s="924"/>
      <c r="M8" s="924"/>
      <c r="N8" s="924"/>
      <c r="O8" s="924"/>
      <c r="P8" s="925"/>
    </row>
    <row r="9" spans="1:16" ht="15.75" customHeight="1" x14ac:dyDescent="0.25">
      <c r="A9" s="4" t="s">
        <v>7</v>
      </c>
      <c r="B9" s="923" t="s">
        <v>1565</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45.75" customHeight="1" x14ac:dyDescent="0.25">
      <c r="A11" s="9" t="s">
        <v>9</v>
      </c>
      <c r="B11" s="1394" t="s">
        <v>1566</v>
      </c>
      <c r="C11" s="1395"/>
      <c r="D11" s="1395"/>
      <c r="E11" s="1395"/>
      <c r="F11" s="1395"/>
      <c r="G11" s="1395"/>
      <c r="H11" s="1395"/>
      <c r="I11" s="1395"/>
      <c r="J11" s="1395"/>
      <c r="K11" s="1396"/>
      <c r="L11" s="794" t="s">
        <v>11</v>
      </c>
      <c r="M11" s="794"/>
      <c r="N11" s="794"/>
      <c r="O11" s="794"/>
      <c r="P11" s="10">
        <v>0.3</v>
      </c>
    </row>
    <row r="13" spans="1:16" ht="32.25" customHeight="1" x14ac:dyDescent="0.25">
      <c r="A13" s="11" t="s">
        <v>12</v>
      </c>
      <c r="B13" s="774" t="s">
        <v>1567</v>
      </c>
      <c r="C13" s="1390"/>
      <c r="D13" s="1390"/>
      <c r="E13" s="1390"/>
      <c r="F13" s="1390"/>
      <c r="G13" s="1390"/>
      <c r="H13" s="1390"/>
      <c r="I13" s="1390"/>
      <c r="J13" s="1390"/>
      <c r="K13" s="1390"/>
      <c r="L13" s="774" t="s">
        <v>14</v>
      </c>
      <c r="M13" s="774"/>
      <c r="N13" s="774"/>
      <c r="O13" s="774"/>
      <c r="P13" s="12">
        <v>1</v>
      </c>
    </row>
    <row r="14" spans="1:16" ht="10.5"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419"/>
      <c r="C17" s="419"/>
      <c r="D17" s="17"/>
      <c r="E17" s="17"/>
      <c r="F17" s="17"/>
      <c r="G17" s="17"/>
      <c r="H17" s="17"/>
      <c r="I17" s="17"/>
      <c r="J17" s="17"/>
      <c r="K17" s="17"/>
      <c r="L17" s="18"/>
      <c r="M17" s="18"/>
      <c r="N17" s="18"/>
      <c r="O17" s="18"/>
      <c r="P17" s="19"/>
    </row>
    <row r="18" spans="1:16" ht="25.5" customHeight="1" x14ac:dyDescent="0.25">
      <c r="A18" s="11" t="s">
        <v>20</v>
      </c>
      <c r="B18" s="758"/>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853" t="s">
        <v>1568</v>
      </c>
      <c r="G24" s="871"/>
      <c r="H24" s="871"/>
      <c r="I24" s="872"/>
      <c r="J24" s="395">
        <v>10</v>
      </c>
      <c r="K24" s="770"/>
      <c r="L24" s="764"/>
      <c r="M24" s="745"/>
      <c r="N24" s="745"/>
      <c r="O24" s="745"/>
      <c r="P24" s="22"/>
    </row>
    <row r="25" spans="1:16" ht="15" customHeight="1" x14ac:dyDescent="0.25">
      <c r="A25" s="762"/>
      <c r="B25" s="763"/>
      <c r="C25" s="763"/>
      <c r="D25" s="763"/>
      <c r="E25" s="764"/>
      <c r="F25" s="853" t="s">
        <v>1569</v>
      </c>
      <c r="G25" s="871"/>
      <c r="H25" s="871"/>
      <c r="I25" s="872"/>
      <c r="J25" s="395">
        <v>10</v>
      </c>
      <c r="K25" s="770"/>
      <c r="L25" s="764"/>
      <c r="M25" s="745"/>
      <c r="N25" s="745"/>
      <c r="O25" s="745"/>
      <c r="P25" s="22"/>
    </row>
    <row r="26" spans="1:16" ht="15" customHeight="1" x14ac:dyDescent="0.25">
      <c r="A26" s="762"/>
      <c r="B26" s="763"/>
      <c r="C26" s="763"/>
      <c r="D26" s="763"/>
      <c r="E26" s="764"/>
      <c r="F26" s="853" t="s">
        <v>1570</v>
      </c>
      <c r="G26" s="871"/>
      <c r="H26" s="871"/>
      <c r="I26" s="872"/>
      <c r="J26" s="395">
        <v>10</v>
      </c>
      <c r="K26" s="770"/>
      <c r="L26" s="764"/>
      <c r="M26" s="745"/>
      <c r="N26" s="754"/>
      <c r="O26" s="754"/>
      <c r="P26" s="22"/>
    </row>
    <row r="27" spans="1:16" ht="15" customHeight="1" x14ac:dyDescent="0.25">
      <c r="A27" s="762"/>
      <c r="B27" s="763"/>
      <c r="C27" s="763"/>
      <c r="D27" s="763"/>
      <c r="E27" s="764"/>
      <c r="F27" s="745" t="s">
        <v>1571</v>
      </c>
      <c r="G27" s="745"/>
      <c r="H27" s="745"/>
      <c r="I27" s="745"/>
      <c r="J27" s="410"/>
      <c r="K27" s="770"/>
      <c r="L27" s="764"/>
      <c r="M27" s="745"/>
      <c r="N27" s="745"/>
      <c r="O27" s="745"/>
      <c r="P27" s="22"/>
    </row>
    <row r="28" spans="1:16" ht="15" customHeight="1" x14ac:dyDescent="0.25">
      <c r="A28" s="762"/>
      <c r="B28" s="763"/>
      <c r="C28" s="763"/>
      <c r="D28" s="763"/>
      <c r="E28" s="764"/>
      <c r="F28" s="745"/>
      <c r="G28" s="745"/>
      <c r="H28" s="745"/>
      <c r="I28" s="745"/>
      <c r="J28" s="410"/>
      <c r="K28" s="770"/>
      <c r="L28" s="764"/>
      <c r="M28" s="745"/>
      <c r="N28" s="745"/>
      <c r="O28" s="745"/>
      <c r="P28" s="22"/>
    </row>
    <row r="29" spans="1:16" ht="15" customHeight="1" x14ac:dyDescent="0.25">
      <c r="A29" s="762"/>
      <c r="B29" s="763"/>
      <c r="C29" s="763"/>
      <c r="D29" s="763"/>
      <c r="E29" s="764"/>
      <c r="F29" s="745"/>
      <c r="G29" s="745"/>
      <c r="H29" s="745"/>
      <c r="I29" s="745"/>
      <c r="J29" s="410"/>
      <c r="K29" s="770"/>
      <c r="L29" s="764"/>
      <c r="M29" s="745"/>
      <c r="N29" s="745"/>
      <c r="O29" s="745"/>
      <c r="P29" s="22"/>
    </row>
    <row r="30" spans="1:16" ht="15" customHeight="1" x14ac:dyDescent="0.25">
      <c r="A30" s="762"/>
      <c r="B30" s="763"/>
      <c r="C30" s="763"/>
      <c r="D30" s="763"/>
      <c r="E30" s="764"/>
      <c r="F30" s="745"/>
      <c r="G30" s="745"/>
      <c r="H30" s="745"/>
      <c r="I30" s="745"/>
      <c r="J30" s="410"/>
      <c r="K30" s="770"/>
      <c r="L30" s="764"/>
      <c r="M30" s="745"/>
      <c r="N30" s="745"/>
      <c r="O30" s="745"/>
      <c r="P30" s="22"/>
    </row>
    <row r="31" spans="1:16" ht="15" customHeight="1" x14ac:dyDescent="0.25">
      <c r="A31" s="765"/>
      <c r="B31" s="766"/>
      <c r="C31" s="766"/>
      <c r="D31" s="766"/>
      <c r="E31" s="767"/>
      <c r="F31" s="745"/>
      <c r="G31" s="745"/>
      <c r="H31" s="745"/>
      <c r="I31" s="745"/>
      <c r="J31" s="410"/>
      <c r="K31" s="771"/>
      <c r="L31" s="767"/>
      <c r="M31" s="745"/>
      <c r="N31" s="745"/>
      <c r="O31" s="745"/>
      <c r="P31" s="22"/>
    </row>
    <row r="32" spans="1:16" ht="15.75" x14ac:dyDescent="0.25">
      <c r="A32" s="23"/>
      <c r="B32" s="24"/>
      <c r="C32" s="18"/>
      <c r="D32" s="18"/>
      <c r="E32" s="18"/>
      <c r="F32" s="18"/>
      <c r="G32" s="18"/>
      <c r="H32" s="18"/>
      <c r="I32" s="18"/>
      <c r="J32" s="18"/>
      <c r="K32" s="18"/>
      <c r="L32" s="18"/>
      <c r="M32" s="18"/>
      <c r="N32" s="18"/>
      <c r="O32" s="18"/>
    </row>
    <row r="33" spans="1:16" s="26" customFormat="1" ht="54" customHeight="1" x14ac:dyDescent="0.25">
      <c r="A33" s="25" t="s">
        <v>32</v>
      </c>
      <c r="B33" s="401" t="s">
        <v>33</v>
      </c>
      <c r="C33" s="401" t="s">
        <v>34</v>
      </c>
      <c r="D33" s="401" t="s">
        <v>35</v>
      </c>
      <c r="E33" s="401" t="s">
        <v>36</v>
      </c>
      <c r="F33" s="401" t="s">
        <v>37</v>
      </c>
      <c r="G33" s="746" t="s">
        <v>38</v>
      </c>
      <c r="H33" s="746"/>
      <c r="I33" s="733" t="s">
        <v>39</v>
      </c>
      <c r="J33" s="741"/>
      <c r="K33" s="401" t="s">
        <v>40</v>
      </c>
      <c r="L33" s="746" t="s">
        <v>41</v>
      </c>
      <c r="M33" s="746"/>
      <c r="N33" s="747" t="s">
        <v>42</v>
      </c>
      <c r="O33" s="748"/>
      <c r="P33" s="749"/>
    </row>
    <row r="34" spans="1:16" ht="77.25" customHeight="1" x14ac:dyDescent="0.25">
      <c r="A34" s="143" t="s">
        <v>893</v>
      </c>
      <c r="B34" s="144">
        <v>1</v>
      </c>
      <c r="C34" s="408" t="s">
        <v>1572</v>
      </c>
      <c r="D34" s="406" t="s">
        <v>104</v>
      </c>
      <c r="E34" s="406" t="s">
        <v>46</v>
      </c>
      <c r="F34" s="406" t="s">
        <v>105</v>
      </c>
      <c r="G34" s="891" t="s">
        <v>1573</v>
      </c>
      <c r="H34" s="891"/>
      <c r="I34" s="876" t="s">
        <v>1574</v>
      </c>
      <c r="J34" s="877"/>
      <c r="K34" s="409">
        <v>5</v>
      </c>
      <c r="L34" s="878" t="s">
        <v>450</v>
      </c>
      <c r="M34" s="878"/>
      <c r="N34" s="879" t="s">
        <v>1575</v>
      </c>
      <c r="O34" s="879"/>
      <c r="P34" s="880"/>
    </row>
    <row r="35" spans="1:16" ht="40.5" customHeight="1" x14ac:dyDescent="0.25">
      <c r="A35" s="740" t="s">
        <v>51</v>
      </c>
      <c r="B35" s="741"/>
      <c r="C35" s="816" t="s">
        <v>1576</v>
      </c>
      <c r="D35" s="817"/>
      <c r="E35" s="817"/>
      <c r="F35" s="817"/>
      <c r="G35" s="817"/>
      <c r="H35" s="817"/>
      <c r="I35" s="817"/>
      <c r="J35" s="817"/>
      <c r="K35" s="817"/>
      <c r="L35" s="817"/>
      <c r="M35" s="817"/>
      <c r="N35" s="817"/>
      <c r="O35" s="817"/>
      <c r="P35" s="818"/>
    </row>
    <row r="36" spans="1:16" ht="15.75" x14ac:dyDescent="0.25">
      <c r="A36" s="718" t="s">
        <v>53</v>
      </c>
      <c r="B36" s="719"/>
      <c r="C36" s="719"/>
      <c r="D36" s="719"/>
      <c r="E36" s="719"/>
      <c r="F36" s="719"/>
      <c r="G36" s="720"/>
      <c r="H36" s="721" t="s">
        <v>54</v>
      </c>
      <c r="I36" s="719"/>
      <c r="J36" s="719"/>
      <c r="K36" s="719"/>
      <c r="L36" s="719"/>
      <c r="M36" s="719"/>
      <c r="N36" s="719"/>
      <c r="O36" s="719"/>
      <c r="P36" s="722"/>
    </row>
    <row r="37" spans="1:16" ht="15" customHeight="1" x14ac:dyDescent="0.25">
      <c r="A37" s="723" t="s">
        <v>1577</v>
      </c>
      <c r="B37" s="724"/>
      <c r="C37" s="724"/>
      <c r="D37" s="724"/>
      <c r="E37" s="724"/>
      <c r="F37" s="724"/>
      <c r="G37" s="724"/>
      <c r="H37" s="727" t="s">
        <v>1578</v>
      </c>
      <c r="I37" s="728"/>
      <c r="J37" s="728"/>
      <c r="K37" s="728"/>
      <c r="L37" s="728"/>
      <c r="M37" s="728"/>
      <c r="N37" s="728"/>
      <c r="O37" s="728"/>
      <c r="P37" s="729"/>
    </row>
    <row r="38" spans="1:16" ht="15" customHeight="1" x14ac:dyDescent="0.25">
      <c r="A38" s="725"/>
      <c r="B38" s="726"/>
      <c r="C38" s="726"/>
      <c r="D38" s="726"/>
      <c r="E38" s="726"/>
      <c r="F38" s="726"/>
      <c r="G38" s="726"/>
      <c r="H38" s="730"/>
      <c r="I38" s="731"/>
      <c r="J38" s="731"/>
      <c r="K38" s="731"/>
      <c r="L38" s="731"/>
      <c r="M38" s="731"/>
      <c r="N38" s="731"/>
      <c r="O38" s="731"/>
      <c r="P38" s="732"/>
    </row>
    <row r="39" spans="1:16" ht="21.75" customHeight="1" x14ac:dyDescent="0.25">
      <c r="A39" s="23"/>
      <c r="B39" s="24"/>
      <c r="C39" s="24"/>
      <c r="D39" s="24"/>
      <c r="E39" s="24"/>
      <c r="F39" s="24"/>
      <c r="G39" s="24"/>
      <c r="H39" s="24"/>
      <c r="I39" s="24"/>
      <c r="J39" s="24"/>
      <c r="K39" s="24"/>
      <c r="L39" s="24"/>
      <c r="M39" s="24"/>
      <c r="N39" s="24"/>
      <c r="O39" s="24"/>
      <c r="P39" s="31"/>
    </row>
    <row r="40" spans="1:16" ht="15.75" customHeight="1" x14ac:dyDescent="0.25">
      <c r="A40" s="32"/>
      <c r="B40" s="24"/>
      <c r="C40" s="19"/>
      <c r="D40" s="733" t="s">
        <v>57</v>
      </c>
      <c r="E40" s="734"/>
      <c r="F40" s="734"/>
      <c r="G40" s="734"/>
      <c r="H40" s="734"/>
      <c r="I40" s="734"/>
      <c r="J40" s="734"/>
      <c r="K40" s="734"/>
      <c r="L40" s="734"/>
      <c r="M40" s="734"/>
      <c r="N40" s="734"/>
      <c r="O40" s="734"/>
      <c r="P40" s="735"/>
    </row>
    <row r="41" spans="1:16" ht="15.75" x14ac:dyDescent="0.25">
      <c r="A41" s="23"/>
      <c r="B41" s="24"/>
      <c r="C41" s="24"/>
      <c r="D41" s="401" t="s">
        <v>58</v>
      </c>
      <c r="E41" s="401" t="s">
        <v>59</v>
      </c>
      <c r="F41" s="401" t="s">
        <v>60</v>
      </c>
      <c r="G41" s="401" t="s">
        <v>61</v>
      </c>
      <c r="H41" s="401" t="s">
        <v>62</v>
      </c>
      <c r="I41" s="401" t="s">
        <v>63</v>
      </c>
      <c r="J41" s="401" t="s">
        <v>64</v>
      </c>
      <c r="K41" s="401" t="s">
        <v>65</v>
      </c>
      <c r="L41" s="401" t="s">
        <v>66</v>
      </c>
      <c r="M41" s="401" t="s">
        <v>67</v>
      </c>
      <c r="N41" s="401" t="s">
        <v>68</v>
      </c>
      <c r="O41" s="733" t="s">
        <v>69</v>
      </c>
      <c r="P41" s="735"/>
    </row>
    <row r="42" spans="1:16" ht="15.75" x14ac:dyDescent="0.25">
      <c r="A42" s="709" t="s">
        <v>70</v>
      </c>
      <c r="B42" s="710"/>
      <c r="C42" s="711"/>
      <c r="D42" s="33"/>
      <c r="E42" s="33"/>
      <c r="F42" s="33"/>
      <c r="G42" s="33"/>
      <c r="H42" s="33"/>
      <c r="I42" s="33"/>
      <c r="J42" s="33"/>
      <c r="K42" s="33"/>
      <c r="L42" s="33"/>
      <c r="M42" s="33"/>
      <c r="N42" s="33"/>
      <c r="O42" s="712">
        <v>5</v>
      </c>
      <c r="P42" s="713"/>
    </row>
    <row r="43" spans="1:16" ht="15.75" x14ac:dyDescent="0.25">
      <c r="A43" s="709" t="s">
        <v>71</v>
      </c>
      <c r="B43" s="710"/>
      <c r="C43" s="711"/>
      <c r="D43" s="34"/>
      <c r="E43" s="34"/>
      <c r="F43" s="34"/>
      <c r="G43" s="34"/>
      <c r="H43" s="34"/>
      <c r="I43" s="34"/>
      <c r="J43" s="34"/>
      <c r="K43" s="34"/>
      <c r="L43" s="34"/>
      <c r="M43" s="34"/>
      <c r="N43" s="34"/>
      <c r="O43" s="714"/>
      <c r="P43" s="715"/>
    </row>
    <row r="44" spans="1:16" ht="15.75" x14ac:dyDescent="0.25">
      <c r="A44" s="23"/>
      <c r="B44" s="24"/>
      <c r="C44" s="24"/>
      <c r="D44" s="24"/>
      <c r="E44" s="24"/>
      <c r="F44" s="24"/>
      <c r="G44" s="24"/>
      <c r="H44" s="24"/>
      <c r="I44" s="24"/>
      <c r="J44" s="24"/>
      <c r="K44" s="24"/>
      <c r="L44" s="24"/>
      <c r="M44" s="24"/>
      <c r="N44" s="24"/>
      <c r="O44" s="24"/>
      <c r="P44" s="31"/>
    </row>
    <row r="45" spans="1:16" ht="15.75" x14ac:dyDescent="0.25">
      <c r="A45" s="35" t="s">
        <v>72</v>
      </c>
      <c r="B45" s="35" t="s">
        <v>33</v>
      </c>
      <c r="C45" s="36"/>
      <c r="D45" s="37" t="s">
        <v>58</v>
      </c>
      <c r="E45" s="37" t="s">
        <v>59</v>
      </c>
      <c r="F45" s="37" t="s">
        <v>60</v>
      </c>
      <c r="G45" s="37" t="s">
        <v>61</v>
      </c>
      <c r="H45" s="37" t="s">
        <v>62</v>
      </c>
      <c r="I45" s="37" t="s">
        <v>63</v>
      </c>
      <c r="J45" s="37" t="s">
        <v>64</v>
      </c>
      <c r="K45" s="37" t="s">
        <v>65</v>
      </c>
      <c r="L45" s="37" t="s">
        <v>66</v>
      </c>
      <c r="M45" s="37" t="s">
        <v>67</v>
      </c>
      <c r="N45" s="37" t="s">
        <v>68</v>
      </c>
      <c r="O45" s="716" t="s">
        <v>69</v>
      </c>
      <c r="P45" s="717"/>
    </row>
    <row r="46" spans="1:16" ht="14.1" customHeight="1" x14ac:dyDescent="0.25">
      <c r="A46" s="868" t="s">
        <v>1579</v>
      </c>
      <c r="B46" s="812"/>
      <c r="C46" s="38" t="s">
        <v>70</v>
      </c>
      <c r="D46" s="38"/>
      <c r="E46" s="38">
        <v>50</v>
      </c>
      <c r="F46" s="38">
        <v>100</v>
      </c>
      <c r="G46" s="38"/>
      <c r="H46" s="38"/>
      <c r="I46" s="38"/>
      <c r="J46" s="38"/>
      <c r="K46" s="38"/>
      <c r="L46" s="38"/>
      <c r="M46" s="38"/>
      <c r="N46" s="38"/>
      <c r="O46" s="808"/>
      <c r="P46" s="809"/>
    </row>
    <row r="47" spans="1:16" ht="24.75" customHeight="1" x14ac:dyDescent="0.25">
      <c r="A47" s="869"/>
      <c r="B47" s="812"/>
      <c r="C47" s="40" t="s">
        <v>71</v>
      </c>
      <c r="D47" s="40"/>
      <c r="E47" s="40"/>
      <c r="F47" s="41"/>
      <c r="G47" s="41"/>
      <c r="H47" s="41"/>
      <c r="I47" s="41"/>
      <c r="J47" s="41"/>
      <c r="K47" s="41"/>
      <c r="L47" s="41"/>
      <c r="M47" s="41"/>
      <c r="N47" s="40"/>
      <c r="O47" s="814"/>
      <c r="P47" s="815"/>
    </row>
    <row r="48" spans="1:16" ht="14.1" customHeight="1" x14ac:dyDescent="0.25">
      <c r="A48" s="868" t="s">
        <v>1580</v>
      </c>
      <c r="B48" s="812"/>
      <c r="C48" s="38" t="s">
        <v>70</v>
      </c>
      <c r="D48" s="38"/>
      <c r="E48" s="38">
        <v>10</v>
      </c>
      <c r="F48" s="38">
        <v>20</v>
      </c>
      <c r="G48" s="38">
        <v>30</v>
      </c>
      <c r="H48" s="38">
        <v>40</v>
      </c>
      <c r="I48" s="38">
        <v>50</v>
      </c>
      <c r="J48" s="38">
        <v>60</v>
      </c>
      <c r="K48" s="38">
        <v>70</v>
      </c>
      <c r="L48" s="38">
        <v>80</v>
      </c>
      <c r="M48" s="38">
        <v>90</v>
      </c>
      <c r="N48" s="38">
        <v>100</v>
      </c>
      <c r="O48" s="808"/>
      <c r="P48" s="809"/>
    </row>
    <row r="49" spans="1:16" ht="27.75" customHeight="1" x14ac:dyDescent="0.25">
      <c r="A49" s="869"/>
      <c r="B49" s="812"/>
      <c r="C49" s="40" t="s">
        <v>71</v>
      </c>
      <c r="D49" s="40"/>
      <c r="E49" s="40"/>
      <c r="F49" s="41"/>
      <c r="G49" s="41"/>
      <c r="H49" s="41"/>
      <c r="I49" s="41"/>
      <c r="J49" s="41"/>
      <c r="K49" s="41"/>
      <c r="L49" s="41"/>
      <c r="M49" s="41"/>
      <c r="N49" s="40"/>
      <c r="O49" s="814"/>
      <c r="P49" s="815"/>
    </row>
    <row r="50" spans="1:16" ht="14.1" customHeight="1" x14ac:dyDescent="0.25">
      <c r="A50" s="868" t="s">
        <v>1581</v>
      </c>
      <c r="B50" s="812"/>
      <c r="C50" s="38" t="s">
        <v>70</v>
      </c>
      <c r="D50" s="38"/>
      <c r="E50" s="38"/>
      <c r="F50" s="38">
        <v>20</v>
      </c>
      <c r="G50" s="38">
        <v>30</v>
      </c>
      <c r="H50" s="38">
        <v>40</v>
      </c>
      <c r="I50" s="38">
        <v>50</v>
      </c>
      <c r="J50" s="38">
        <v>60</v>
      </c>
      <c r="K50" s="38">
        <v>70</v>
      </c>
      <c r="L50" s="38">
        <v>80</v>
      </c>
      <c r="M50" s="38">
        <v>90</v>
      </c>
      <c r="N50" s="38">
        <v>100</v>
      </c>
      <c r="O50" s="808"/>
      <c r="P50" s="809"/>
    </row>
    <row r="51" spans="1:16" ht="21" customHeight="1" x14ac:dyDescent="0.25">
      <c r="A51" s="869"/>
      <c r="B51" s="812"/>
      <c r="C51" s="40" t="s">
        <v>71</v>
      </c>
      <c r="D51" s="40"/>
      <c r="E51" s="40"/>
      <c r="F51" s="41"/>
      <c r="G51" s="41"/>
      <c r="H51" s="41"/>
      <c r="I51" s="41"/>
      <c r="J51" s="41"/>
      <c r="K51" s="41"/>
      <c r="L51" s="41"/>
      <c r="M51" s="41"/>
      <c r="N51" s="40"/>
      <c r="O51" s="814"/>
      <c r="P51" s="815"/>
    </row>
    <row r="52" spans="1:16" ht="15.75" thickBot="1" x14ac:dyDescent="0.3">
      <c r="A52" s="44"/>
      <c r="B52" s="21"/>
      <c r="C52" s="21"/>
      <c r="D52" s="21"/>
      <c r="E52" s="21"/>
      <c r="F52" s="21"/>
      <c r="G52" s="21"/>
      <c r="H52" s="21"/>
      <c r="I52" s="21"/>
      <c r="J52" s="21"/>
      <c r="K52" s="21"/>
      <c r="L52" s="21"/>
      <c r="M52" s="21"/>
      <c r="N52" s="21"/>
      <c r="O52" s="21"/>
      <c r="P52" s="45"/>
    </row>
    <row r="53" spans="1:16" ht="21" customHeight="1" x14ac:dyDescent="0.25">
      <c r="A53" s="688" t="s">
        <v>82</v>
      </c>
      <c r="B53" s="689"/>
      <c r="C53" s="689"/>
      <c r="D53" s="689"/>
      <c r="E53" s="689"/>
      <c r="F53" s="689"/>
      <c r="G53" s="689"/>
      <c r="H53" s="689"/>
      <c r="I53" s="689"/>
      <c r="J53" s="689"/>
      <c r="K53" s="689"/>
      <c r="L53" s="689"/>
      <c r="M53" s="689"/>
      <c r="N53" s="689"/>
      <c r="O53" s="689"/>
      <c r="P53" s="690"/>
    </row>
    <row r="54" spans="1:16" ht="15.75" x14ac:dyDescent="0.25">
      <c r="A54" s="46" t="s">
        <v>83</v>
      </c>
      <c r="B54" s="682"/>
      <c r="C54" s="683"/>
      <c r="D54" s="683"/>
      <c r="E54" s="683"/>
      <c r="F54" s="683"/>
      <c r="G54" s="683"/>
      <c r="H54" s="683"/>
      <c r="I54" s="683"/>
      <c r="J54" s="683"/>
      <c r="K54" s="683"/>
      <c r="L54" s="683"/>
      <c r="M54" s="683"/>
      <c r="N54" s="683"/>
      <c r="O54" s="683"/>
      <c r="P54" s="684"/>
    </row>
    <row r="55" spans="1:16" ht="15.75" x14ac:dyDescent="0.25">
      <c r="A55" s="46" t="s">
        <v>84</v>
      </c>
      <c r="B55" s="682"/>
      <c r="C55" s="683"/>
      <c r="D55" s="683"/>
      <c r="E55" s="683"/>
      <c r="F55" s="683"/>
      <c r="G55" s="683"/>
      <c r="H55" s="683"/>
      <c r="I55" s="683"/>
      <c r="J55" s="683"/>
      <c r="K55" s="683"/>
      <c r="L55" s="683"/>
      <c r="M55" s="683"/>
      <c r="N55" s="683"/>
      <c r="O55" s="683"/>
      <c r="P55" s="684"/>
    </row>
    <row r="56" spans="1:16" ht="15.75" x14ac:dyDescent="0.25">
      <c r="A56" s="46" t="s">
        <v>85</v>
      </c>
      <c r="B56" s="682"/>
      <c r="C56" s="683"/>
      <c r="D56" s="683"/>
      <c r="E56" s="683"/>
      <c r="F56" s="683"/>
      <c r="G56" s="683"/>
      <c r="H56" s="683"/>
      <c r="I56" s="683"/>
      <c r="J56" s="683"/>
      <c r="K56" s="683"/>
      <c r="L56" s="683"/>
      <c r="M56" s="683"/>
      <c r="N56" s="683"/>
      <c r="O56" s="683"/>
      <c r="P56" s="684"/>
    </row>
    <row r="57" spans="1:16" ht="15.75" x14ac:dyDescent="0.25">
      <c r="A57" s="46" t="s">
        <v>86</v>
      </c>
      <c r="B57" s="682"/>
      <c r="C57" s="683"/>
      <c r="D57" s="683"/>
      <c r="E57" s="683"/>
      <c r="F57" s="683"/>
      <c r="G57" s="683"/>
      <c r="H57" s="683"/>
      <c r="I57" s="683"/>
      <c r="J57" s="683"/>
      <c r="K57" s="683"/>
      <c r="L57" s="683"/>
      <c r="M57" s="683"/>
      <c r="N57" s="683"/>
      <c r="O57" s="683"/>
      <c r="P57" s="684"/>
    </row>
    <row r="58" spans="1:16" ht="15.75" x14ac:dyDescent="0.25">
      <c r="A58" s="46" t="s">
        <v>87</v>
      </c>
      <c r="B58" s="682"/>
      <c r="C58" s="683"/>
      <c r="D58" s="683"/>
      <c r="E58" s="683"/>
      <c r="F58" s="683"/>
      <c r="G58" s="683"/>
      <c r="H58" s="683"/>
      <c r="I58" s="683"/>
      <c r="J58" s="683"/>
      <c r="K58" s="683"/>
      <c r="L58" s="683"/>
      <c r="M58" s="683"/>
      <c r="N58" s="683"/>
      <c r="O58" s="683"/>
      <c r="P58" s="684"/>
    </row>
    <row r="59" spans="1:16" ht="15.75" x14ac:dyDescent="0.25">
      <c r="A59" s="46" t="s">
        <v>88</v>
      </c>
      <c r="B59" s="682"/>
      <c r="C59" s="683"/>
      <c r="D59" s="683"/>
      <c r="E59" s="683"/>
      <c r="F59" s="683"/>
      <c r="G59" s="683"/>
      <c r="H59" s="683"/>
      <c r="I59" s="683"/>
      <c r="J59" s="683"/>
      <c r="K59" s="683"/>
      <c r="L59" s="683"/>
      <c r="M59" s="683"/>
      <c r="N59" s="683"/>
      <c r="O59" s="683"/>
      <c r="P59" s="684"/>
    </row>
    <row r="60" spans="1:16" ht="15.75" x14ac:dyDescent="0.25">
      <c r="A60" s="46" t="s">
        <v>89</v>
      </c>
      <c r="B60" s="682"/>
      <c r="C60" s="683"/>
      <c r="D60" s="683"/>
      <c r="E60" s="683"/>
      <c r="F60" s="683"/>
      <c r="G60" s="683"/>
      <c r="H60" s="683"/>
      <c r="I60" s="683"/>
      <c r="J60" s="683"/>
      <c r="K60" s="683"/>
      <c r="L60" s="683"/>
      <c r="M60" s="683"/>
      <c r="N60" s="683"/>
      <c r="O60" s="683"/>
      <c r="P60" s="684"/>
    </row>
    <row r="61" spans="1:16" ht="15.75" x14ac:dyDescent="0.25">
      <c r="A61" s="46" t="s">
        <v>90</v>
      </c>
      <c r="B61" s="682"/>
      <c r="C61" s="683"/>
      <c r="D61" s="683"/>
      <c r="E61" s="683"/>
      <c r="F61" s="683"/>
      <c r="G61" s="683"/>
      <c r="H61" s="683"/>
      <c r="I61" s="683"/>
      <c r="J61" s="683"/>
      <c r="K61" s="683"/>
      <c r="L61" s="683"/>
      <c r="M61" s="683"/>
      <c r="N61" s="683"/>
      <c r="O61" s="683"/>
      <c r="P61" s="684"/>
    </row>
    <row r="62" spans="1:16" ht="15.75" x14ac:dyDescent="0.25">
      <c r="A62" s="46" t="s">
        <v>91</v>
      </c>
      <c r="B62" s="682"/>
      <c r="C62" s="683"/>
      <c r="D62" s="683"/>
      <c r="E62" s="683"/>
      <c r="F62" s="683"/>
      <c r="G62" s="683"/>
      <c r="H62" s="683"/>
      <c r="I62" s="683"/>
      <c r="J62" s="683"/>
      <c r="K62" s="683"/>
      <c r="L62" s="683"/>
      <c r="M62" s="683"/>
      <c r="N62" s="683"/>
      <c r="O62" s="683"/>
      <c r="P62" s="684"/>
    </row>
    <row r="63" spans="1:16" ht="16.5" thickBot="1" x14ac:dyDescent="0.3">
      <c r="A63" s="47" t="s">
        <v>92</v>
      </c>
      <c r="B63" s="685"/>
      <c r="C63" s="686"/>
      <c r="D63" s="686"/>
      <c r="E63" s="686"/>
      <c r="F63" s="686"/>
      <c r="G63" s="686"/>
      <c r="H63" s="686"/>
      <c r="I63" s="686"/>
      <c r="J63" s="686"/>
      <c r="K63" s="686"/>
      <c r="L63" s="686"/>
      <c r="M63" s="686"/>
      <c r="N63" s="686"/>
      <c r="O63" s="686"/>
      <c r="P63" s="687"/>
    </row>
    <row r="66" spans="1:16" ht="54" customHeight="1" x14ac:dyDescent="0.25">
      <c r="A66" s="9" t="s">
        <v>9</v>
      </c>
      <c r="B66" s="1394" t="s">
        <v>1582</v>
      </c>
      <c r="C66" s="1395"/>
      <c r="D66" s="1395"/>
      <c r="E66" s="1395"/>
      <c r="F66" s="1395"/>
      <c r="G66" s="1395"/>
      <c r="H66" s="1395"/>
      <c r="I66" s="1395"/>
      <c r="J66" s="1395"/>
      <c r="K66" s="1396"/>
      <c r="L66" s="794" t="s">
        <v>11</v>
      </c>
      <c r="M66" s="794"/>
      <c r="N66" s="794"/>
      <c r="O66" s="794"/>
      <c r="P66" s="10">
        <v>0.3</v>
      </c>
    </row>
    <row r="68" spans="1:16" ht="15.75" customHeight="1" x14ac:dyDescent="0.25">
      <c r="A68" s="11" t="s">
        <v>12</v>
      </c>
      <c r="B68" s="774" t="s">
        <v>1583</v>
      </c>
      <c r="C68" s="1390"/>
      <c r="D68" s="1390"/>
      <c r="E68" s="1390"/>
      <c r="F68" s="1390"/>
      <c r="G68" s="1390"/>
      <c r="H68" s="1390"/>
      <c r="I68" s="1390"/>
      <c r="J68" s="1390"/>
      <c r="K68" s="1390"/>
      <c r="L68" s="774" t="s">
        <v>14</v>
      </c>
      <c r="M68" s="774"/>
      <c r="N68" s="774"/>
      <c r="O68" s="774"/>
      <c r="P68" s="12">
        <v>1</v>
      </c>
    </row>
    <row r="70" spans="1:16" ht="15.75" x14ac:dyDescent="0.25">
      <c r="A70" s="13" t="s">
        <v>15</v>
      </c>
      <c r="B70" s="755"/>
      <c r="C70" s="756"/>
      <c r="D70" s="756"/>
      <c r="E70" s="756"/>
      <c r="F70" s="757"/>
      <c r="G70" s="14" t="s">
        <v>17</v>
      </c>
      <c r="H70" s="755"/>
      <c r="I70" s="756"/>
      <c r="J70" s="756"/>
      <c r="K70" s="756"/>
      <c r="L70" s="756"/>
      <c r="M70" s="756"/>
      <c r="N70" s="756"/>
      <c r="O70" s="756"/>
      <c r="P70" s="757"/>
    </row>
    <row r="71" spans="1:16" ht="15.75" x14ac:dyDescent="0.25">
      <c r="A71" s="13" t="s">
        <v>15</v>
      </c>
      <c r="B71" s="755"/>
      <c r="C71" s="756"/>
      <c r="D71" s="756"/>
      <c r="E71" s="756"/>
      <c r="F71" s="757"/>
      <c r="G71" s="14" t="s">
        <v>17</v>
      </c>
      <c r="H71" s="755"/>
      <c r="I71" s="756"/>
      <c r="J71" s="756"/>
      <c r="K71" s="756"/>
      <c r="L71" s="756"/>
      <c r="M71" s="756"/>
      <c r="N71" s="756"/>
      <c r="O71" s="756"/>
      <c r="P71" s="757"/>
    </row>
    <row r="72" spans="1:16" ht="15.75" x14ac:dyDescent="0.25">
      <c r="A72" s="15"/>
      <c r="B72" s="419"/>
      <c r="C72" s="419"/>
      <c r="D72" s="17"/>
      <c r="E72" s="17"/>
      <c r="F72" s="17"/>
      <c r="G72" s="17"/>
      <c r="H72" s="17"/>
      <c r="I72" s="17"/>
      <c r="J72" s="17"/>
      <c r="K72" s="17"/>
      <c r="L72" s="18"/>
      <c r="M72" s="18"/>
      <c r="N72" s="18"/>
      <c r="O72" s="18"/>
      <c r="P72" s="19"/>
    </row>
    <row r="73" spans="1:16" ht="15.75" x14ac:dyDescent="0.25">
      <c r="A73" s="11" t="s">
        <v>20</v>
      </c>
      <c r="B73" s="758"/>
      <c r="C73" s="758"/>
      <c r="D73" s="758"/>
      <c r="E73" s="758"/>
      <c r="F73" s="758"/>
      <c r="G73" s="758"/>
      <c r="H73" s="758"/>
      <c r="I73" s="758"/>
      <c r="J73" s="758"/>
      <c r="K73" s="758"/>
      <c r="L73" s="758"/>
      <c r="M73" s="758"/>
      <c r="N73" s="758"/>
      <c r="O73" s="758"/>
      <c r="P73" s="758"/>
    </row>
    <row r="75" spans="1:16" ht="15.75" x14ac:dyDescent="0.25">
      <c r="A75" s="20" t="s">
        <v>22</v>
      </c>
      <c r="B75" s="21"/>
      <c r="C75" s="21"/>
      <c r="D75" s="21"/>
      <c r="E75" s="21"/>
      <c r="F75" s="21"/>
      <c r="G75" s="21"/>
      <c r="H75" s="21"/>
      <c r="I75" s="21"/>
      <c r="J75" s="21"/>
      <c r="K75" s="21"/>
      <c r="L75" s="21"/>
      <c r="M75" s="21"/>
      <c r="N75" s="21"/>
      <c r="O75" s="21"/>
    </row>
    <row r="78" spans="1:16" ht="15" customHeight="1" x14ac:dyDescent="0.25">
      <c r="A78" s="881" t="s">
        <v>23</v>
      </c>
      <c r="B78" s="881"/>
      <c r="C78" s="881"/>
      <c r="D78" s="881"/>
      <c r="E78" s="400"/>
      <c r="F78" s="768" t="s">
        <v>24</v>
      </c>
      <c r="G78" s="768"/>
      <c r="H78" s="768"/>
      <c r="I78" s="768"/>
      <c r="J78" s="768" t="s">
        <v>25</v>
      </c>
      <c r="K78" s="769" t="s">
        <v>26</v>
      </c>
      <c r="L78" s="761"/>
      <c r="M78" s="768" t="s">
        <v>27</v>
      </c>
      <c r="N78" s="768"/>
      <c r="O78" s="768"/>
      <c r="P78" s="768" t="s">
        <v>25</v>
      </c>
    </row>
    <row r="79" spans="1:16" ht="15" customHeight="1" x14ac:dyDescent="0.25">
      <c r="A79" s="881"/>
      <c r="B79" s="881"/>
      <c r="C79" s="881"/>
      <c r="D79" s="881"/>
      <c r="E79" s="400"/>
      <c r="F79" s="768"/>
      <c r="G79" s="768"/>
      <c r="H79" s="768"/>
      <c r="I79" s="768"/>
      <c r="J79" s="768"/>
      <c r="K79" s="770"/>
      <c r="L79" s="764"/>
      <c r="M79" s="768"/>
      <c r="N79" s="768"/>
      <c r="O79" s="768"/>
      <c r="P79" s="768"/>
    </row>
    <row r="80" spans="1:16" ht="15" customHeight="1" x14ac:dyDescent="0.25">
      <c r="A80" s="881"/>
      <c r="B80" s="881"/>
      <c r="C80" s="881"/>
      <c r="D80" s="881"/>
      <c r="E80" s="400"/>
      <c r="F80" s="745" t="s">
        <v>1568</v>
      </c>
      <c r="G80" s="745"/>
      <c r="H80" s="745"/>
      <c r="I80" s="745"/>
      <c r="J80" s="395">
        <v>10</v>
      </c>
      <c r="K80" s="770"/>
      <c r="L80" s="764"/>
      <c r="M80" s="745"/>
      <c r="N80" s="745"/>
      <c r="O80" s="745"/>
      <c r="P80" s="410"/>
    </row>
    <row r="81" spans="1:16" ht="15" customHeight="1" x14ac:dyDescent="0.25">
      <c r="A81" s="881"/>
      <c r="B81" s="881"/>
      <c r="C81" s="881"/>
      <c r="D81" s="881"/>
      <c r="E81" s="400"/>
      <c r="F81" s="745" t="s">
        <v>1569</v>
      </c>
      <c r="G81" s="745"/>
      <c r="H81" s="745"/>
      <c r="I81" s="745"/>
      <c r="J81" s="395">
        <v>10</v>
      </c>
      <c r="K81" s="770"/>
      <c r="L81" s="764"/>
      <c r="M81" s="745"/>
      <c r="N81" s="745"/>
      <c r="O81" s="745"/>
      <c r="P81" s="410"/>
    </row>
    <row r="82" spans="1:16" ht="15" customHeight="1" x14ac:dyDescent="0.25">
      <c r="A82" s="881"/>
      <c r="B82" s="881"/>
      <c r="C82" s="881"/>
      <c r="D82" s="881"/>
      <c r="E82" s="400"/>
      <c r="F82" s="745" t="s">
        <v>1570</v>
      </c>
      <c r="G82" s="745"/>
      <c r="H82" s="745"/>
      <c r="I82" s="745"/>
      <c r="J82" s="395">
        <v>10</v>
      </c>
      <c r="K82" s="770"/>
      <c r="L82" s="764"/>
      <c r="M82" s="745"/>
      <c r="N82" s="754"/>
      <c r="O82" s="754"/>
      <c r="P82" s="410"/>
    </row>
    <row r="83" spans="1:16" ht="15" customHeight="1" x14ac:dyDescent="0.25">
      <c r="A83" s="881"/>
      <c r="B83" s="881"/>
      <c r="C83" s="881"/>
      <c r="D83" s="881"/>
      <c r="E83" s="400"/>
      <c r="F83" s="745" t="s">
        <v>1571</v>
      </c>
      <c r="G83" s="745"/>
      <c r="H83" s="745"/>
      <c r="I83" s="745"/>
      <c r="J83" s="395"/>
      <c r="K83" s="770"/>
      <c r="L83" s="764"/>
      <c r="M83" s="745"/>
      <c r="N83" s="745"/>
      <c r="O83" s="745"/>
      <c r="P83" s="410"/>
    </row>
    <row r="84" spans="1:16" ht="15" customHeight="1" x14ac:dyDescent="0.25">
      <c r="A84" s="881"/>
      <c r="B84" s="881"/>
      <c r="C84" s="881"/>
      <c r="D84" s="881"/>
      <c r="E84" s="400"/>
      <c r="F84" s="745"/>
      <c r="G84" s="745"/>
      <c r="H84" s="745"/>
      <c r="I84" s="745"/>
      <c r="J84" s="410"/>
      <c r="K84" s="770"/>
      <c r="L84" s="764"/>
      <c r="M84" s="745"/>
      <c r="N84" s="745"/>
      <c r="O84" s="745"/>
      <c r="P84" s="410"/>
    </row>
    <row r="85" spans="1:16" ht="15" customHeight="1" x14ac:dyDescent="0.25">
      <c r="A85" s="881"/>
      <c r="B85" s="881"/>
      <c r="C85" s="881"/>
      <c r="D85" s="881"/>
      <c r="E85" s="400"/>
      <c r="F85" s="745"/>
      <c r="G85" s="745"/>
      <c r="H85" s="745"/>
      <c r="I85" s="745"/>
      <c r="J85" s="410"/>
      <c r="K85" s="770"/>
      <c r="L85" s="764"/>
      <c r="M85" s="745"/>
      <c r="N85" s="745"/>
      <c r="O85" s="745"/>
      <c r="P85" s="410"/>
    </row>
    <row r="86" spans="1:16" ht="15" customHeight="1" x14ac:dyDescent="0.25">
      <c r="A86" s="881"/>
      <c r="B86" s="881"/>
      <c r="C86" s="881"/>
      <c r="D86" s="881"/>
      <c r="E86" s="400"/>
      <c r="F86" s="745"/>
      <c r="G86" s="745"/>
      <c r="H86" s="745"/>
      <c r="I86" s="745"/>
      <c r="J86" s="410"/>
      <c r="K86" s="770"/>
      <c r="L86" s="764"/>
      <c r="M86" s="745"/>
      <c r="N86" s="745"/>
      <c r="O86" s="745"/>
      <c r="P86" s="410"/>
    </row>
    <row r="87" spans="1:16" ht="15" customHeight="1" x14ac:dyDescent="0.25">
      <c r="A87" s="881"/>
      <c r="B87" s="881"/>
      <c r="C87" s="881"/>
      <c r="D87" s="881"/>
      <c r="E87" s="400"/>
      <c r="F87" s="745"/>
      <c r="G87" s="745"/>
      <c r="H87" s="745"/>
      <c r="I87" s="745"/>
      <c r="J87" s="410"/>
      <c r="K87" s="771"/>
      <c r="L87" s="767"/>
      <c r="M87" s="745"/>
      <c r="N87" s="745"/>
      <c r="O87" s="745"/>
      <c r="P87" s="410"/>
    </row>
    <row r="88" spans="1:16" ht="15.75" x14ac:dyDescent="0.25">
      <c r="A88" s="19"/>
      <c r="B88" s="24"/>
      <c r="C88" s="18"/>
      <c r="D88" s="18"/>
      <c r="E88" s="18"/>
      <c r="F88" s="18"/>
      <c r="G88" s="18"/>
      <c r="H88" s="18"/>
      <c r="I88" s="18"/>
      <c r="J88" s="18"/>
      <c r="K88" s="18"/>
      <c r="L88" s="18"/>
      <c r="M88" s="18"/>
      <c r="N88" s="18"/>
      <c r="O88" s="18"/>
      <c r="P88" s="19"/>
    </row>
    <row r="89" spans="1:16" ht="15.75" x14ac:dyDescent="0.25">
      <c r="A89" s="19"/>
      <c r="B89" s="24"/>
      <c r="C89" s="18"/>
      <c r="D89" s="18"/>
      <c r="E89" s="18"/>
      <c r="F89" s="18"/>
      <c r="G89" s="18"/>
      <c r="H89" s="18"/>
      <c r="I89" s="18"/>
      <c r="J89" s="18"/>
      <c r="K89" s="18"/>
      <c r="L89" s="18"/>
      <c r="M89" s="18"/>
      <c r="N89" s="18"/>
      <c r="O89" s="18"/>
      <c r="P89" s="19"/>
    </row>
    <row r="90" spans="1:16" ht="31.5" customHeight="1" x14ac:dyDescent="0.25">
      <c r="A90" s="48" t="s">
        <v>32</v>
      </c>
      <c r="B90" s="401" t="s">
        <v>33</v>
      </c>
      <c r="C90" s="401" t="s">
        <v>34</v>
      </c>
      <c r="D90" s="401" t="s">
        <v>35</v>
      </c>
      <c r="E90" s="401" t="s">
        <v>36</v>
      </c>
      <c r="F90" s="401" t="s">
        <v>37</v>
      </c>
      <c r="G90" s="746" t="s">
        <v>38</v>
      </c>
      <c r="H90" s="746"/>
      <c r="I90" s="733" t="s">
        <v>39</v>
      </c>
      <c r="J90" s="741"/>
      <c r="K90" s="401" t="s">
        <v>40</v>
      </c>
      <c r="L90" s="746" t="s">
        <v>41</v>
      </c>
      <c r="M90" s="746"/>
      <c r="N90" s="850" t="s">
        <v>42</v>
      </c>
      <c r="O90" s="851"/>
      <c r="P90" s="852"/>
    </row>
    <row r="91" spans="1:16" ht="75.75" customHeight="1" x14ac:dyDescent="0.25">
      <c r="A91" s="143" t="s">
        <v>893</v>
      </c>
      <c r="B91" s="144">
        <v>1</v>
      </c>
      <c r="C91" s="408" t="s">
        <v>1584</v>
      </c>
      <c r="D91" s="406" t="s">
        <v>104</v>
      </c>
      <c r="E91" s="406" t="s">
        <v>46</v>
      </c>
      <c r="F91" s="406" t="s">
        <v>105</v>
      </c>
      <c r="G91" s="891" t="s">
        <v>1573</v>
      </c>
      <c r="H91" s="891"/>
      <c r="I91" s="876" t="s">
        <v>1574</v>
      </c>
      <c r="J91" s="877"/>
      <c r="K91" s="409">
        <v>5</v>
      </c>
      <c r="L91" s="878" t="s">
        <v>450</v>
      </c>
      <c r="M91" s="878"/>
      <c r="N91" s="879" t="s">
        <v>1575</v>
      </c>
      <c r="O91" s="879"/>
      <c r="P91" s="880"/>
    </row>
    <row r="92" spans="1:16" ht="60.75" customHeight="1" x14ac:dyDescent="0.25">
      <c r="A92" s="733" t="s">
        <v>51</v>
      </c>
      <c r="B92" s="741"/>
      <c r="C92" s="1404" t="s">
        <v>1585</v>
      </c>
      <c r="D92" s="1551"/>
      <c r="E92" s="1551"/>
      <c r="F92" s="1551"/>
      <c r="G92" s="1551"/>
      <c r="H92" s="1551"/>
      <c r="I92" s="1551"/>
      <c r="J92" s="1551"/>
      <c r="K92" s="1551"/>
      <c r="L92" s="1551"/>
      <c r="M92" s="1551"/>
      <c r="N92" s="1551"/>
      <c r="O92" s="1551"/>
      <c r="P92" s="1552"/>
    </row>
    <row r="93" spans="1:16" ht="21.75" customHeight="1" x14ac:dyDescent="0.25">
      <c r="A93" s="721" t="s">
        <v>53</v>
      </c>
      <c r="B93" s="719"/>
      <c r="C93" s="719"/>
      <c r="D93" s="719"/>
      <c r="E93" s="719"/>
      <c r="F93" s="719"/>
      <c r="G93" s="720"/>
      <c r="H93" s="721" t="s">
        <v>54</v>
      </c>
      <c r="I93" s="719"/>
      <c r="J93" s="719"/>
      <c r="K93" s="719"/>
      <c r="L93" s="719"/>
      <c r="M93" s="719"/>
      <c r="N93" s="719"/>
      <c r="O93" s="719"/>
      <c r="P93" s="720"/>
    </row>
    <row r="94" spans="1:16" ht="15" customHeight="1" x14ac:dyDescent="0.25">
      <c r="A94" s="723" t="s">
        <v>1577</v>
      </c>
      <c r="B94" s="724"/>
      <c r="C94" s="724"/>
      <c r="D94" s="724"/>
      <c r="E94" s="724"/>
      <c r="F94" s="724"/>
      <c r="G94" s="724"/>
      <c r="H94" s="727" t="s">
        <v>1578</v>
      </c>
      <c r="I94" s="728"/>
      <c r="J94" s="728"/>
      <c r="K94" s="728"/>
      <c r="L94" s="728"/>
      <c r="M94" s="728"/>
      <c r="N94" s="728"/>
      <c r="O94" s="728"/>
      <c r="P94" s="729"/>
    </row>
    <row r="95" spans="1:16" ht="15" customHeight="1" x14ac:dyDescent="0.25">
      <c r="A95" s="725"/>
      <c r="B95" s="726"/>
      <c r="C95" s="726"/>
      <c r="D95" s="726"/>
      <c r="E95" s="726"/>
      <c r="F95" s="726"/>
      <c r="G95" s="726"/>
      <c r="H95" s="730"/>
      <c r="I95" s="731"/>
      <c r="J95" s="731"/>
      <c r="K95" s="731"/>
      <c r="L95" s="731"/>
      <c r="M95" s="731"/>
      <c r="N95" s="731"/>
      <c r="O95" s="731"/>
      <c r="P95" s="732"/>
    </row>
    <row r="96" spans="1:16" ht="15.75" x14ac:dyDescent="0.25">
      <c r="A96" s="5"/>
      <c r="B96" s="6"/>
      <c r="C96" s="24"/>
      <c r="D96" s="24"/>
      <c r="E96" s="24"/>
      <c r="F96" s="24"/>
      <c r="G96" s="24"/>
      <c r="H96" s="24"/>
      <c r="I96" s="24"/>
      <c r="J96" s="24"/>
      <c r="K96" s="24"/>
      <c r="L96" s="24"/>
      <c r="M96" s="24"/>
      <c r="N96" s="24"/>
      <c r="O96" s="24"/>
      <c r="P96" s="5"/>
    </row>
    <row r="97" spans="1:16" ht="15.75" customHeight="1" x14ac:dyDescent="0.25">
      <c r="A97" s="24"/>
      <c r="B97" s="24"/>
      <c r="C97" s="5"/>
      <c r="D97" s="733" t="s">
        <v>57</v>
      </c>
      <c r="E97" s="734"/>
      <c r="F97" s="734"/>
      <c r="G97" s="734"/>
      <c r="H97" s="734"/>
      <c r="I97" s="734"/>
      <c r="J97" s="734"/>
      <c r="K97" s="734"/>
      <c r="L97" s="734"/>
      <c r="M97" s="734"/>
      <c r="N97" s="734"/>
      <c r="O97" s="734"/>
      <c r="P97" s="741"/>
    </row>
    <row r="98" spans="1:16" ht="15.75" x14ac:dyDescent="0.25">
      <c r="A98" s="5"/>
      <c r="B98" s="6"/>
      <c r="C98" s="24"/>
      <c r="D98" s="401" t="s">
        <v>58</v>
      </c>
      <c r="E98" s="401" t="s">
        <v>59</v>
      </c>
      <c r="F98" s="401" t="s">
        <v>60</v>
      </c>
      <c r="G98" s="401" t="s">
        <v>61</v>
      </c>
      <c r="H98" s="401" t="s">
        <v>62</v>
      </c>
      <c r="I98" s="401" t="s">
        <v>63</v>
      </c>
      <c r="J98" s="401" t="s">
        <v>64</v>
      </c>
      <c r="K98" s="401" t="s">
        <v>65</v>
      </c>
      <c r="L98" s="401" t="s">
        <v>66</v>
      </c>
      <c r="M98" s="401" t="s">
        <v>67</v>
      </c>
      <c r="N98" s="401" t="s">
        <v>68</v>
      </c>
      <c r="O98" s="733" t="s">
        <v>69</v>
      </c>
      <c r="P98" s="741"/>
    </row>
    <row r="99" spans="1:16" ht="15.75" x14ac:dyDescent="0.25">
      <c r="A99" s="887" t="s">
        <v>70</v>
      </c>
      <c r="B99" s="1385"/>
      <c r="C99" s="1386"/>
      <c r="D99" s="52"/>
      <c r="E99" s="52"/>
      <c r="F99" s="52"/>
      <c r="G99" s="52"/>
      <c r="H99" s="52"/>
      <c r="I99" s="52"/>
      <c r="J99" s="52"/>
      <c r="K99" s="52"/>
      <c r="L99" s="52"/>
      <c r="M99" s="52"/>
      <c r="N99" s="52"/>
      <c r="O99" s="887">
        <v>5</v>
      </c>
      <c r="P99" s="1386"/>
    </row>
    <row r="100" spans="1:16" ht="15.75" x14ac:dyDescent="0.25">
      <c r="A100" s="887" t="s">
        <v>71</v>
      </c>
      <c r="B100" s="1385"/>
      <c r="C100" s="1386"/>
      <c r="D100" s="53"/>
      <c r="E100" s="53"/>
      <c r="F100" s="53"/>
      <c r="G100" s="53"/>
      <c r="H100" s="53"/>
      <c r="I100" s="53"/>
      <c r="J100" s="53"/>
      <c r="K100" s="53"/>
      <c r="L100" s="53"/>
      <c r="M100" s="53"/>
      <c r="N100" s="53"/>
      <c r="O100" s="899"/>
      <c r="P100" s="1116"/>
    </row>
    <row r="101" spans="1:16" ht="15.75" x14ac:dyDescent="0.25">
      <c r="A101" s="5"/>
      <c r="B101" s="6"/>
      <c r="C101" s="24"/>
      <c r="D101" s="24"/>
      <c r="E101" s="24"/>
      <c r="F101" s="24"/>
      <c r="G101" s="24"/>
      <c r="H101" s="24"/>
      <c r="I101" s="24"/>
      <c r="J101" s="24"/>
      <c r="K101" s="24"/>
      <c r="L101" s="24"/>
      <c r="M101" s="24"/>
      <c r="N101" s="24"/>
      <c r="O101" s="24"/>
      <c r="P101" s="5"/>
    </row>
    <row r="102" spans="1:16" ht="15.75" x14ac:dyDescent="0.25">
      <c r="A102" s="5"/>
      <c r="B102" s="6"/>
      <c r="C102" s="7"/>
      <c r="D102" s="7"/>
      <c r="E102" s="7"/>
      <c r="F102" s="7"/>
      <c r="G102" s="7"/>
      <c r="H102" s="7"/>
      <c r="I102" s="7"/>
      <c r="J102" s="7"/>
      <c r="K102" s="7"/>
      <c r="L102" s="7"/>
      <c r="M102" s="8"/>
      <c r="N102" s="8"/>
      <c r="O102" s="8"/>
      <c r="P102" s="5"/>
    </row>
    <row r="103" spans="1:16" ht="15.75" x14ac:dyDescent="0.25">
      <c r="A103" s="35" t="s">
        <v>72</v>
      </c>
      <c r="B103" s="35" t="s">
        <v>33</v>
      </c>
      <c r="C103" s="36"/>
      <c r="D103" s="37" t="s">
        <v>58</v>
      </c>
      <c r="E103" s="37" t="s">
        <v>59</v>
      </c>
      <c r="F103" s="37" t="s">
        <v>60</v>
      </c>
      <c r="G103" s="37" t="s">
        <v>61</v>
      </c>
      <c r="H103" s="37" t="s">
        <v>62</v>
      </c>
      <c r="I103" s="37" t="s">
        <v>63</v>
      </c>
      <c r="J103" s="37" t="s">
        <v>64</v>
      </c>
      <c r="K103" s="37" t="s">
        <v>65</v>
      </c>
      <c r="L103" s="37" t="s">
        <v>66</v>
      </c>
      <c r="M103" s="37" t="s">
        <v>67</v>
      </c>
      <c r="N103" s="37" t="s">
        <v>68</v>
      </c>
      <c r="O103" s="716" t="s">
        <v>69</v>
      </c>
      <c r="P103" s="845"/>
    </row>
    <row r="104" spans="1:16" ht="15.75" customHeight="1" x14ac:dyDescent="0.25">
      <c r="A104" s="883" t="s">
        <v>1586</v>
      </c>
      <c r="B104" s="812"/>
      <c r="C104" s="38" t="s">
        <v>70</v>
      </c>
      <c r="D104" s="38"/>
      <c r="E104" s="38">
        <v>50</v>
      </c>
      <c r="F104" s="38">
        <v>100</v>
      </c>
      <c r="G104" s="38"/>
      <c r="H104" s="38"/>
      <c r="I104" s="38"/>
      <c r="J104" s="38"/>
      <c r="K104" s="38"/>
      <c r="L104" s="38"/>
      <c r="M104" s="38"/>
      <c r="N104" s="38"/>
      <c r="O104" s="808"/>
      <c r="P104" s="809"/>
    </row>
    <row r="105" spans="1:16" ht="15.75" x14ac:dyDescent="0.25">
      <c r="A105" s="884"/>
      <c r="B105" s="812"/>
      <c r="C105" s="40" t="s">
        <v>71</v>
      </c>
      <c r="D105" s="40"/>
      <c r="E105" s="40"/>
      <c r="F105" s="41"/>
      <c r="G105" s="41"/>
      <c r="H105" s="41"/>
      <c r="I105" s="41"/>
      <c r="J105" s="41"/>
      <c r="K105" s="41"/>
      <c r="L105" s="41"/>
      <c r="M105" s="41"/>
      <c r="N105" s="40"/>
      <c r="O105" s="814"/>
      <c r="P105" s="815"/>
    </row>
    <row r="106" spans="1:16" ht="15.75" x14ac:dyDescent="0.25">
      <c r="A106" s="883" t="s">
        <v>1587</v>
      </c>
      <c r="B106" s="812"/>
      <c r="C106" s="38" t="s">
        <v>70</v>
      </c>
      <c r="D106" s="38"/>
      <c r="E106" s="38">
        <v>10</v>
      </c>
      <c r="F106" s="38">
        <v>20</v>
      </c>
      <c r="G106" s="38">
        <v>30</v>
      </c>
      <c r="H106" s="38">
        <v>40</v>
      </c>
      <c r="I106" s="38">
        <v>50</v>
      </c>
      <c r="J106" s="38">
        <v>60</v>
      </c>
      <c r="K106" s="38">
        <v>70</v>
      </c>
      <c r="L106" s="38">
        <v>80</v>
      </c>
      <c r="M106" s="38">
        <v>90</v>
      </c>
      <c r="N106" s="38">
        <v>100</v>
      </c>
      <c r="O106" s="808"/>
      <c r="P106" s="809"/>
    </row>
    <row r="107" spans="1:16" ht="15.75" x14ac:dyDescent="0.25">
      <c r="A107" s="884"/>
      <c r="B107" s="812"/>
      <c r="C107" s="40" t="s">
        <v>71</v>
      </c>
      <c r="D107" s="40"/>
      <c r="E107" s="40"/>
      <c r="F107" s="41"/>
      <c r="G107" s="41"/>
      <c r="H107" s="41"/>
      <c r="I107" s="41"/>
      <c r="J107" s="41"/>
      <c r="K107" s="41"/>
      <c r="L107" s="41"/>
      <c r="M107" s="41"/>
      <c r="N107" s="40"/>
      <c r="O107" s="814"/>
      <c r="P107" s="815"/>
    </row>
    <row r="108" spans="1:16" ht="15.75" customHeight="1" x14ac:dyDescent="0.25">
      <c r="A108" s="883" t="s">
        <v>1588</v>
      </c>
      <c r="B108" s="812"/>
      <c r="C108" s="38" t="s">
        <v>70</v>
      </c>
      <c r="D108" s="38"/>
      <c r="E108" s="38"/>
      <c r="F108" s="38">
        <v>20</v>
      </c>
      <c r="G108" s="38">
        <v>30</v>
      </c>
      <c r="H108" s="38">
        <v>40</v>
      </c>
      <c r="I108" s="38">
        <v>50</v>
      </c>
      <c r="J108" s="38">
        <v>60</v>
      </c>
      <c r="K108" s="38">
        <v>70</v>
      </c>
      <c r="L108" s="38">
        <v>80</v>
      </c>
      <c r="M108" s="38">
        <v>90</v>
      </c>
      <c r="N108" s="38">
        <v>100</v>
      </c>
      <c r="O108" s="808"/>
      <c r="P108" s="809"/>
    </row>
    <row r="109" spans="1:16" ht="15.75" x14ac:dyDescent="0.25">
      <c r="A109" s="884"/>
      <c r="B109" s="812"/>
      <c r="C109" s="40" t="s">
        <v>71</v>
      </c>
      <c r="D109" s="40"/>
      <c r="E109" s="40"/>
      <c r="F109" s="41"/>
      <c r="G109" s="41"/>
      <c r="H109" s="41"/>
      <c r="I109" s="41"/>
      <c r="J109" s="41"/>
      <c r="K109" s="41"/>
      <c r="L109" s="41"/>
      <c r="M109" s="41"/>
      <c r="N109" s="40"/>
      <c r="O109" s="814"/>
      <c r="P109" s="815"/>
    </row>
    <row r="110" spans="1:16" ht="15.75" thickBot="1" x14ac:dyDescent="0.3"/>
    <row r="111" spans="1:16" ht="15.75" x14ac:dyDescent="0.25">
      <c r="A111" s="1397" t="s">
        <v>82</v>
      </c>
      <c r="B111" s="689"/>
      <c r="C111" s="689"/>
      <c r="D111" s="689"/>
      <c r="E111" s="689"/>
      <c r="F111" s="689"/>
      <c r="G111" s="689"/>
      <c r="H111" s="689"/>
      <c r="I111" s="689"/>
      <c r="J111" s="689"/>
      <c r="K111" s="689"/>
      <c r="L111" s="689"/>
      <c r="M111" s="689"/>
      <c r="N111" s="689"/>
      <c r="O111" s="689"/>
      <c r="P111" s="690"/>
    </row>
    <row r="112" spans="1:16" ht="15.75" x14ac:dyDescent="0.25">
      <c r="A112" s="49" t="s">
        <v>83</v>
      </c>
      <c r="B112" s="682"/>
      <c r="C112" s="683"/>
      <c r="D112" s="683"/>
      <c r="E112" s="683"/>
      <c r="F112" s="683"/>
      <c r="G112" s="683"/>
      <c r="H112" s="683"/>
      <c r="I112" s="683"/>
      <c r="J112" s="683"/>
      <c r="K112" s="683"/>
      <c r="L112" s="683"/>
      <c r="M112" s="683"/>
      <c r="N112" s="683"/>
      <c r="O112" s="683"/>
      <c r="P112" s="737"/>
    </row>
    <row r="113" spans="1:16" ht="15.75" x14ac:dyDescent="0.25">
      <c r="A113" s="49" t="s">
        <v>84</v>
      </c>
      <c r="B113" s="682"/>
      <c r="C113" s="683"/>
      <c r="D113" s="683"/>
      <c r="E113" s="683"/>
      <c r="F113" s="683"/>
      <c r="G113" s="683"/>
      <c r="H113" s="683"/>
      <c r="I113" s="683"/>
      <c r="J113" s="683"/>
      <c r="K113" s="683"/>
      <c r="L113" s="683"/>
      <c r="M113" s="683"/>
      <c r="N113" s="683"/>
      <c r="O113" s="683"/>
      <c r="P113" s="737"/>
    </row>
    <row r="114" spans="1:16" ht="15.75" x14ac:dyDescent="0.25">
      <c r="A114" s="49" t="s">
        <v>85</v>
      </c>
      <c r="B114" s="682"/>
      <c r="C114" s="683"/>
      <c r="D114" s="683"/>
      <c r="E114" s="683"/>
      <c r="F114" s="683"/>
      <c r="G114" s="683"/>
      <c r="H114" s="683"/>
      <c r="I114" s="683"/>
      <c r="J114" s="683"/>
      <c r="K114" s="683"/>
      <c r="L114" s="683"/>
      <c r="M114" s="683"/>
      <c r="N114" s="683"/>
      <c r="O114" s="683"/>
      <c r="P114" s="737"/>
    </row>
    <row r="115" spans="1:16" ht="15.75" x14ac:dyDescent="0.25">
      <c r="A115" s="49" t="s">
        <v>86</v>
      </c>
      <c r="B115" s="682"/>
      <c r="C115" s="683"/>
      <c r="D115" s="683"/>
      <c r="E115" s="683"/>
      <c r="F115" s="683"/>
      <c r="G115" s="683"/>
      <c r="H115" s="683"/>
      <c r="I115" s="683"/>
      <c r="J115" s="683"/>
      <c r="K115" s="683"/>
      <c r="L115" s="683"/>
      <c r="M115" s="683"/>
      <c r="N115" s="683"/>
      <c r="O115" s="683"/>
      <c r="P115" s="737"/>
    </row>
    <row r="116" spans="1:16" ht="15.75" x14ac:dyDescent="0.25">
      <c r="A116" s="49" t="s">
        <v>87</v>
      </c>
      <c r="B116" s="682"/>
      <c r="C116" s="683"/>
      <c r="D116" s="683"/>
      <c r="E116" s="683"/>
      <c r="F116" s="683"/>
      <c r="G116" s="683"/>
      <c r="H116" s="683"/>
      <c r="I116" s="683"/>
      <c r="J116" s="683"/>
      <c r="K116" s="683"/>
      <c r="L116" s="683"/>
      <c r="M116" s="683"/>
      <c r="N116" s="683"/>
      <c r="O116" s="683"/>
      <c r="P116" s="737"/>
    </row>
    <row r="117" spans="1:16" ht="15.75" x14ac:dyDescent="0.25">
      <c r="A117" s="49" t="s">
        <v>88</v>
      </c>
      <c r="B117" s="682"/>
      <c r="C117" s="683"/>
      <c r="D117" s="683"/>
      <c r="E117" s="683"/>
      <c r="F117" s="683"/>
      <c r="G117" s="683"/>
      <c r="H117" s="683"/>
      <c r="I117" s="683"/>
      <c r="J117" s="683"/>
      <c r="K117" s="683"/>
      <c r="L117" s="683"/>
      <c r="M117" s="683"/>
      <c r="N117" s="683"/>
      <c r="O117" s="683"/>
      <c r="P117" s="737"/>
    </row>
    <row r="118" spans="1:16" ht="15.75" x14ac:dyDescent="0.25">
      <c r="A118" s="49" t="s">
        <v>89</v>
      </c>
      <c r="B118" s="682"/>
      <c r="C118" s="683"/>
      <c r="D118" s="683"/>
      <c r="E118" s="683"/>
      <c r="F118" s="683"/>
      <c r="G118" s="683"/>
      <c r="H118" s="683"/>
      <c r="I118" s="683"/>
      <c r="J118" s="683"/>
      <c r="K118" s="683"/>
      <c r="L118" s="683"/>
      <c r="M118" s="683"/>
      <c r="N118" s="683"/>
      <c r="O118" s="683"/>
      <c r="P118" s="737"/>
    </row>
    <row r="119" spans="1:16" ht="15.75" x14ac:dyDescent="0.25">
      <c r="A119" s="49" t="s">
        <v>90</v>
      </c>
      <c r="B119" s="682"/>
      <c r="C119" s="683"/>
      <c r="D119" s="683"/>
      <c r="E119" s="683"/>
      <c r="F119" s="683"/>
      <c r="G119" s="683"/>
      <c r="H119" s="683"/>
      <c r="I119" s="683"/>
      <c r="J119" s="683"/>
      <c r="K119" s="683"/>
      <c r="L119" s="683"/>
      <c r="M119" s="683"/>
      <c r="N119" s="683"/>
      <c r="O119" s="683"/>
      <c r="P119" s="737"/>
    </row>
    <row r="120" spans="1:16" ht="15.75" x14ac:dyDescent="0.25">
      <c r="A120" s="49" t="s">
        <v>91</v>
      </c>
      <c r="B120" s="682"/>
      <c r="C120" s="683"/>
      <c r="D120" s="683"/>
      <c r="E120" s="683"/>
      <c r="F120" s="683"/>
      <c r="G120" s="683"/>
      <c r="H120" s="683"/>
      <c r="I120" s="683"/>
      <c r="J120" s="683"/>
      <c r="K120" s="683"/>
      <c r="L120" s="683"/>
      <c r="M120" s="683"/>
      <c r="N120" s="683"/>
      <c r="O120" s="683"/>
      <c r="P120" s="737"/>
    </row>
    <row r="121" spans="1:16" ht="15.75" x14ac:dyDescent="0.25">
      <c r="A121" s="49" t="s">
        <v>92</v>
      </c>
      <c r="B121" s="682"/>
      <c r="C121" s="683"/>
      <c r="D121" s="683"/>
      <c r="E121" s="683"/>
      <c r="F121" s="683"/>
      <c r="G121" s="683"/>
      <c r="H121" s="683"/>
      <c r="I121" s="683"/>
      <c r="J121" s="683"/>
      <c r="K121" s="683"/>
      <c r="L121" s="683"/>
      <c r="M121" s="683"/>
      <c r="N121" s="683"/>
      <c r="O121" s="683"/>
      <c r="P121" s="737"/>
    </row>
    <row r="123" spans="1:16" ht="36" customHeight="1" x14ac:dyDescent="0.25">
      <c r="A123" s="9" t="s">
        <v>9</v>
      </c>
      <c r="B123" s="1394" t="s">
        <v>1589</v>
      </c>
      <c r="C123" s="1395"/>
      <c r="D123" s="1395"/>
      <c r="E123" s="1395"/>
      <c r="F123" s="1395"/>
      <c r="G123" s="1395"/>
      <c r="H123" s="1395"/>
      <c r="I123" s="1395"/>
      <c r="J123" s="1395"/>
      <c r="K123" s="1396"/>
      <c r="L123" s="794" t="s">
        <v>11</v>
      </c>
      <c r="M123" s="794"/>
      <c r="N123" s="794"/>
      <c r="O123" s="794"/>
      <c r="P123" s="10">
        <v>0.3</v>
      </c>
    </row>
    <row r="125" spans="1:16" ht="27.75" customHeight="1" x14ac:dyDescent="0.25">
      <c r="A125" s="11" t="s">
        <v>94</v>
      </c>
      <c r="B125" s="774" t="s">
        <v>1590</v>
      </c>
      <c r="C125" s="1390"/>
      <c r="D125" s="1390"/>
      <c r="E125" s="1390"/>
      <c r="F125" s="1390"/>
      <c r="G125" s="1390"/>
      <c r="H125" s="1390"/>
      <c r="I125" s="1390"/>
      <c r="J125" s="1390"/>
      <c r="K125" s="1390"/>
      <c r="L125" s="774" t="s">
        <v>14</v>
      </c>
      <c r="M125" s="774"/>
      <c r="N125" s="774"/>
      <c r="O125" s="774"/>
      <c r="P125" s="12">
        <v>1</v>
      </c>
    </row>
    <row r="126" spans="1:16" ht="15.75" x14ac:dyDescent="0.25">
      <c r="B126" s="24"/>
      <c r="C126" s="18"/>
      <c r="D126" s="18"/>
      <c r="E126" s="18"/>
      <c r="F126" s="18"/>
      <c r="G126" s="18"/>
      <c r="H126" s="18"/>
      <c r="I126" s="18"/>
      <c r="J126" s="18"/>
      <c r="K126" s="18"/>
      <c r="L126" s="18"/>
      <c r="M126" s="18"/>
      <c r="N126" s="18"/>
      <c r="O126" s="18"/>
      <c r="P126" s="19"/>
    </row>
    <row r="127" spans="1:16" ht="15.75" x14ac:dyDescent="0.25">
      <c r="A127" s="13" t="s">
        <v>15</v>
      </c>
      <c r="B127" s="755"/>
      <c r="C127" s="756"/>
      <c r="D127" s="756"/>
      <c r="E127" s="756"/>
      <c r="F127" s="757"/>
      <c r="G127" s="14" t="s">
        <v>17</v>
      </c>
      <c r="H127" s="755"/>
      <c r="I127" s="756"/>
      <c r="J127" s="756"/>
      <c r="K127" s="756"/>
      <c r="L127" s="756"/>
      <c r="M127" s="756"/>
      <c r="N127" s="756"/>
      <c r="O127" s="756"/>
      <c r="P127" s="757"/>
    </row>
    <row r="128" spans="1:16" ht="15.75" x14ac:dyDescent="0.25">
      <c r="A128" s="13" t="s">
        <v>15</v>
      </c>
      <c r="B128" s="755"/>
      <c r="C128" s="756"/>
      <c r="D128" s="756"/>
      <c r="E128" s="756"/>
      <c r="F128" s="757"/>
      <c r="G128" s="14" t="s">
        <v>17</v>
      </c>
      <c r="H128" s="755"/>
      <c r="I128" s="756"/>
      <c r="J128" s="756"/>
      <c r="K128" s="756"/>
      <c r="L128" s="756"/>
      <c r="M128" s="756"/>
      <c r="N128" s="756"/>
      <c r="O128" s="756"/>
      <c r="P128" s="757"/>
    </row>
    <row r="129" spans="1:16" ht="15.75" x14ac:dyDescent="0.25">
      <c r="A129" s="20" t="s">
        <v>22</v>
      </c>
      <c r="B129" s="21"/>
      <c r="C129" s="21"/>
      <c r="D129" s="21"/>
      <c r="E129" s="21"/>
      <c r="F129" s="21"/>
      <c r="G129" s="21"/>
      <c r="H129" s="21"/>
      <c r="I129" s="21"/>
      <c r="J129" s="21"/>
      <c r="K129" s="21"/>
      <c r="L129" s="21"/>
      <c r="M129" s="21"/>
      <c r="N129" s="21"/>
      <c r="O129" s="21"/>
    </row>
    <row r="130" spans="1:16" ht="15.75" x14ac:dyDescent="0.25">
      <c r="A130" s="20"/>
      <c r="B130" s="21"/>
      <c r="C130" s="21"/>
      <c r="D130" s="21"/>
      <c r="E130" s="21"/>
      <c r="F130" s="21"/>
      <c r="G130" s="21"/>
      <c r="H130" s="21"/>
      <c r="I130" s="21"/>
      <c r="J130" s="21"/>
      <c r="K130" s="21"/>
      <c r="L130" s="21"/>
      <c r="M130" s="21"/>
      <c r="N130" s="21"/>
      <c r="O130" s="21"/>
    </row>
    <row r="131" spans="1:16" ht="15.75" x14ac:dyDescent="0.25">
      <c r="A131" s="1123" t="s">
        <v>23</v>
      </c>
      <c r="B131" s="881"/>
      <c r="C131" s="881"/>
      <c r="D131" s="881"/>
      <c r="E131" s="400"/>
      <c r="F131" s="768" t="s">
        <v>24</v>
      </c>
      <c r="G131" s="768"/>
      <c r="H131" s="768"/>
      <c r="I131" s="768"/>
      <c r="J131" s="768" t="s">
        <v>25</v>
      </c>
      <c r="K131" s="769" t="s">
        <v>26</v>
      </c>
      <c r="L131" s="761"/>
      <c r="M131" s="768" t="s">
        <v>27</v>
      </c>
      <c r="N131" s="768"/>
      <c r="O131" s="768"/>
      <c r="P131" s="772" t="s">
        <v>25</v>
      </c>
    </row>
    <row r="132" spans="1:16" ht="15.75" x14ac:dyDescent="0.25">
      <c r="A132" s="1123"/>
      <c r="B132" s="881"/>
      <c r="C132" s="881"/>
      <c r="D132" s="881"/>
      <c r="E132" s="400"/>
      <c r="F132" s="768"/>
      <c r="G132" s="768"/>
      <c r="H132" s="768"/>
      <c r="I132" s="768"/>
      <c r="J132" s="768"/>
      <c r="K132" s="770"/>
      <c r="L132" s="764"/>
      <c r="M132" s="768"/>
      <c r="N132" s="768"/>
      <c r="O132" s="768"/>
      <c r="P132" s="772"/>
    </row>
    <row r="133" spans="1:16" ht="15.75" x14ac:dyDescent="0.25">
      <c r="A133" s="1123"/>
      <c r="B133" s="881"/>
      <c r="C133" s="881"/>
      <c r="D133" s="881"/>
      <c r="E133" s="400"/>
      <c r="F133" s="745" t="s">
        <v>1568</v>
      </c>
      <c r="G133" s="745"/>
      <c r="H133" s="745"/>
      <c r="I133" s="745"/>
      <c r="J133" s="395">
        <v>10</v>
      </c>
      <c r="K133" s="770"/>
      <c r="L133" s="764"/>
      <c r="M133" s="745"/>
      <c r="N133" s="745"/>
      <c r="O133" s="745"/>
      <c r="P133" s="22"/>
    </row>
    <row r="134" spans="1:16" ht="15.75" x14ac:dyDescent="0.25">
      <c r="A134" s="1123"/>
      <c r="B134" s="881"/>
      <c r="C134" s="881"/>
      <c r="D134" s="881"/>
      <c r="E134" s="400"/>
      <c r="F134" s="745" t="s">
        <v>1569</v>
      </c>
      <c r="G134" s="745"/>
      <c r="H134" s="745"/>
      <c r="I134" s="745"/>
      <c r="J134" s="395">
        <v>10</v>
      </c>
      <c r="K134" s="770"/>
      <c r="L134" s="764"/>
      <c r="M134" s="745"/>
      <c r="N134" s="745"/>
      <c r="O134" s="745"/>
      <c r="P134" s="22"/>
    </row>
    <row r="135" spans="1:16" ht="15.75" x14ac:dyDescent="0.25">
      <c r="A135" s="1123"/>
      <c r="B135" s="881"/>
      <c r="C135" s="881"/>
      <c r="D135" s="881"/>
      <c r="E135" s="400"/>
      <c r="F135" s="745" t="s">
        <v>1570</v>
      </c>
      <c r="G135" s="745"/>
      <c r="H135" s="745"/>
      <c r="I135" s="745"/>
      <c r="J135" s="395">
        <v>10</v>
      </c>
      <c r="K135" s="770"/>
      <c r="L135" s="764"/>
      <c r="M135" s="745"/>
      <c r="N135" s="754"/>
      <c r="O135" s="754"/>
      <c r="P135" s="22"/>
    </row>
    <row r="136" spans="1:16" ht="15.75" x14ac:dyDescent="0.25">
      <c r="A136" s="1123"/>
      <c r="B136" s="881"/>
      <c r="C136" s="881"/>
      <c r="D136" s="881"/>
      <c r="E136" s="400"/>
      <c r="F136" s="745" t="s">
        <v>1571</v>
      </c>
      <c r="G136" s="745"/>
      <c r="H136" s="745"/>
      <c r="I136" s="745"/>
      <c r="J136" s="410"/>
      <c r="K136" s="770"/>
      <c r="L136" s="764"/>
      <c r="M136" s="745"/>
      <c r="N136" s="745"/>
      <c r="O136" s="745"/>
      <c r="P136" s="22"/>
    </row>
    <row r="137" spans="1:16" ht="15.75" x14ac:dyDescent="0.25">
      <c r="A137" s="1123"/>
      <c r="B137" s="881"/>
      <c r="C137" s="881"/>
      <c r="D137" s="881"/>
      <c r="E137" s="400"/>
      <c r="F137" s="745"/>
      <c r="G137" s="745"/>
      <c r="H137" s="745"/>
      <c r="I137" s="745"/>
      <c r="J137" s="410"/>
      <c r="K137" s="770"/>
      <c r="L137" s="764"/>
      <c r="M137" s="745"/>
      <c r="N137" s="745"/>
      <c r="O137" s="745"/>
      <c r="P137" s="22"/>
    </row>
    <row r="138" spans="1:16" ht="15.75" x14ac:dyDescent="0.25">
      <c r="A138" s="1123"/>
      <c r="B138" s="881"/>
      <c r="C138" s="881"/>
      <c r="D138" s="881"/>
      <c r="E138" s="400"/>
      <c r="F138" s="745"/>
      <c r="G138" s="745"/>
      <c r="H138" s="745"/>
      <c r="I138" s="745"/>
      <c r="J138" s="410"/>
      <c r="K138" s="770"/>
      <c r="L138" s="764"/>
      <c r="M138" s="745"/>
      <c r="N138" s="745"/>
      <c r="O138" s="745"/>
      <c r="P138" s="22"/>
    </row>
    <row r="139" spans="1:16" ht="15.75" x14ac:dyDescent="0.25">
      <c r="A139" s="1123"/>
      <c r="B139" s="881"/>
      <c r="C139" s="881"/>
      <c r="D139" s="881"/>
      <c r="E139" s="400"/>
      <c r="F139" s="745"/>
      <c r="G139" s="745"/>
      <c r="H139" s="745"/>
      <c r="I139" s="745"/>
      <c r="J139" s="410"/>
      <c r="K139" s="770"/>
      <c r="L139" s="764"/>
      <c r="M139" s="745"/>
      <c r="N139" s="745"/>
      <c r="O139" s="745"/>
      <c r="P139" s="22"/>
    </row>
    <row r="140" spans="1:16" ht="15.75" x14ac:dyDescent="0.25">
      <c r="A140" s="1123"/>
      <c r="B140" s="881"/>
      <c r="C140" s="881"/>
      <c r="D140" s="881"/>
      <c r="E140" s="400"/>
      <c r="F140" s="745"/>
      <c r="G140" s="745"/>
      <c r="H140" s="745"/>
      <c r="I140" s="745"/>
      <c r="J140" s="410"/>
      <c r="K140" s="771"/>
      <c r="L140" s="767"/>
      <c r="M140" s="745"/>
      <c r="N140" s="745"/>
      <c r="O140" s="745"/>
      <c r="P140" s="22"/>
    </row>
    <row r="141" spans="1:16" ht="15.75" x14ac:dyDescent="0.25">
      <c r="A141" s="23"/>
      <c r="B141" s="24"/>
      <c r="C141" s="18"/>
      <c r="D141" s="18"/>
      <c r="E141" s="18"/>
      <c r="F141" s="18"/>
      <c r="G141" s="18"/>
      <c r="H141" s="18"/>
      <c r="I141" s="18"/>
      <c r="J141" s="18"/>
      <c r="K141" s="18"/>
      <c r="L141" s="18"/>
      <c r="M141" s="18"/>
      <c r="N141" s="18"/>
      <c r="O141" s="18"/>
    </row>
    <row r="142" spans="1:16" ht="61.5" customHeight="1" x14ac:dyDescent="0.25">
      <c r="A142" s="25" t="s">
        <v>32</v>
      </c>
      <c r="B142" s="401" t="s">
        <v>33</v>
      </c>
      <c r="C142" s="401" t="s">
        <v>34</v>
      </c>
      <c r="D142" s="401" t="s">
        <v>35</v>
      </c>
      <c r="E142" s="401" t="s">
        <v>36</v>
      </c>
      <c r="F142" s="401" t="s">
        <v>37</v>
      </c>
      <c r="G142" s="746" t="s">
        <v>38</v>
      </c>
      <c r="H142" s="746"/>
      <c r="I142" s="733" t="s">
        <v>39</v>
      </c>
      <c r="J142" s="741"/>
      <c r="K142" s="401" t="s">
        <v>40</v>
      </c>
      <c r="L142" s="746" t="s">
        <v>41</v>
      </c>
      <c r="M142" s="746"/>
      <c r="N142" s="850" t="s">
        <v>42</v>
      </c>
      <c r="O142" s="851"/>
      <c r="P142" s="852"/>
    </row>
    <row r="143" spans="1:16" ht="87.75" customHeight="1" x14ac:dyDescent="0.25">
      <c r="A143" s="287" t="s">
        <v>893</v>
      </c>
      <c r="B143" s="144">
        <v>1</v>
      </c>
      <c r="C143" s="283" t="s">
        <v>1591</v>
      </c>
      <c r="D143" s="402" t="s">
        <v>104</v>
      </c>
      <c r="E143" s="402" t="s">
        <v>46</v>
      </c>
      <c r="F143" s="402" t="s">
        <v>105</v>
      </c>
      <c r="G143" s="800" t="s">
        <v>1573</v>
      </c>
      <c r="H143" s="800"/>
      <c r="I143" s="876" t="s">
        <v>1574</v>
      </c>
      <c r="J143" s="877"/>
      <c r="K143" s="409">
        <v>5</v>
      </c>
      <c r="L143" s="878" t="s">
        <v>450</v>
      </c>
      <c r="M143" s="878"/>
      <c r="N143" s="879" t="s">
        <v>1575</v>
      </c>
      <c r="O143" s="879"/>
      <c r="P143" s="880"/>
    </row>
    <row r="144" spans="1:16" ht="33.75" customHeight="1" x14ac:dyDescent="0.25">
      <c r="A144" s="733" t="s">
        <v>51</v>
      </c>
      <c r="B144" s="741"/>
      <c r="C144" s="847" t="s">
        <v>1592</v>
      </c>
      <c r="D144" s="848"/>
      <c r="E144" s="848"/>
      <c r="F144" s="848"/>
      <c r="G144" s="848"/>
      <c r="H144" s="848"/>
      <c r="I144" s="848"/>
      <c r="J144" s="848"/>
      <c r="K144" s="848"/>
      <c r="L144" s="848"/>
      <c r="M144" s="848"/>
      <c r="N144" s="848"/>
      <c r="O144" s="848"/>
      <c r="P144" s="849"/>
    </row>
    <row r="145" spans="1:16" ht="15.75" x14ac:dyDescent="0.25">
      <c r="A145" s="718" t="s">
        <v>53</v>
      </c>
      <c r="B145" s="719"/>
      <c r="C145" s="719"/>
      <c r="D145" s="719"/>
      <c r="E145" s="719"/>
      <c r="F145" s="719"/>
      <c r="G145" s="720"/>
      <c r="H145" s="721" t="s">
        <v>54</v>
      </c>
      <c r="I145" s="719"/>
      <c r="J145" s="719"/>
      <c r="K145" s="719"/>
      <c r="L145" s="719"/>
      <c r="M145" s="719"/>
      <c r="N145" s="719"/>
      <c r="O145" s="719"/>
      <c r="P145" s="722"/>
    </row>
    <row r="146" spans="1:16" ht="15" customHeight="1" x14ac:dyDescent="0.25">
      <c r="A146" s="723" t="s">
        <v>1577</v>
      </c>
      <c r="B146" s="724"/>
      <c r="C146" s="724"/>
      <c r="D146" s="724"/>
      <c r="E146" s="724"/>
      <c r="F146" s="724"/>
      <c r="G146" s="724"/>
      <c r="H146" s="727" t="s">
        <v>1578</v>
      </c>
      <c r="I146" s="728"/>
      <c r="J146" s="728"/>
      <c r="K146" s="728"/>
      <c r="L146" s="728"/>
      <c r="M146" s="728"/>
      <c r="N146" s="728"/>
      <c r="O146" s="728"/>
      <c r="P146" s="729"/>
    </row>
    <row r="147" spans="1:16" ht="15" customHeight="1" x14ac:dyDescent="0.25">
      <c r="A147" s="725"/>
      <c r="B147" s="726"/>
      <c r="C147" s="726"/>
      <c r="D147" s="726"/>
      <c r="E147" s="726"/>
      <c r="F147" s="726"/>
      <c r="G147" s="726"/>
      <c r="H147" s="730"/>
      <c r="I147" s="731"/>
      <c r="J147" s="731"/>
      <c r="K147" s="731"/>
      <c r="L147" s="731"/>
      <c r="M147" s="731"/>
      <c r="N147" s="731"/>
      <c r="O147" s="731"/>
      <c r="P147" s="732"/>
    </row>
    <row r="148" spans="1:16" ht="22.5" customHeight="1" x14ac:dyDescent="0.25">
      <c r="A148" s="23"/>
      <c r="B148" s="24"/>
      <c r="C148" s="24"/>
      <c r="D148" s="24"/>
      <c r="E148" s="24"/>
      <c r="F148" s="24"/>
      <c r="G148" s="24"/>
      <c r="H148" s="24"/>
      <c r="I148" s="24"/>
      <c r="J148" s="24"/>
      <c r="K148" s="24"/>
      <c r="L148" s="24"/>
      <c r="M148" s="24"/>
      <c r="N148" s="24"/>
      <c r="O148" s="24"/>
      <c r="P148" s="31"/>
    </row>
    <row r="149" spans="1:16" ht="15.75" x14ac:dyDescent="0.25">
      <c r="A149" s="32"/>
      <c r="B149" s="24"/>
      <c r="C149" s="19"/>
      <c r="D149" s="733" t="s">
        <v>57</v>
      </c>
      <c r="E149" s="734"/>
      <c r="F149" s="734"/>
      <c r="G149" s="734"/>
      <c r="H149" s="734"/>
      <c r="I149" s="734"/>
      <c r="J149" s="734"/>
      <c r="K149" s="734"/>
      <c r="L149" s="734"/>
      <c r="M149" s="734"/>
      <c r="N149" s="734"/>
      <c r="O149" s="734"/>
      <c r="P149" s="735"/>
    </row>
    <row r="150" spans="1:16" ht="15.75" x14ac:dyDescent="0.25">
      <c r="A150" s="23"/>
      <c r="B150" s="24"/>
      <c r="C150" s="24"/>
      <c r="D150" s="401" t="s">
        <v>58</v>
      </c>
      <c r="E150" s="401" t="s">
        <v>1593</v>
      </c>
      <c r="F150" s="401" t="s">
        <v>1594</v>
      </c>
      <c r="G150" s="401" t="s">
        <v>1595</v>
      </c>
      <c r="H150" s="401" t="s">
        <v>1596</v>
      </c>
      <c r="I150" s="401" t="s">
        <v>1597</v>
      </c>
      <c r="J150" s="401" t="s">
        <v>1598</v>
      </c>
      <c r="K150" s="401" t="s">
        <v>1599</v>
      </c>
      <c r="L150" s="401" t="s">
        <v>1600</v>
      </c>
      <c r="M150" s="401" t="s">
        <v>1601</v>
      </c>
      <c r="N150" s="401" t="s">
        <v>1602</v>
      </c>
      <c r="O150" s="733" t="s">
        <v>1603</v>
      </c>
      <c r="P150" s="741"/>
    </row>
    <row r="151" spans="1:16" ht="15.75" x14ac:dyDescent="0.25">
      <c r="A151" s="1384" t="s">
        <v>70</v>
      </c>
      <c r="B151" s="1385"/>
      <c r="C151" s="1386"/>
      <c r="D151" s="52"/>
      <c r="E151" s="52"/>
      <c r="F151" s="52"/>
      <c r="G151" s="52"/>
      <c r="H151" s="52"/>
      <c r="I151" s="52"/>
      <c r="J151" s="52"/>
      <c r="K151" s="52"/>
      <c r="L151" s="52"/>
      <c r="M151" s="52"/>
      <c r="N151" s="52"/>
      <c r="O151" s="887">
        <v>5</v>
      </c>
      <c r="P151" s="888"/>
    </row>
    <row r="152" spans="1:16" ht="15.75" x14ac:dyDescent="0.25">
      <c r="A152" s="1384" t="s">
        <v>71</v>
      </c>
      <c r="B152" s="1385"/>
      <c r="C152" s="1386"/>
      <c r="D152" s="53"/>
      <c r="E152" s="53"/>
      <c r="F152" s="53"/>
      <c r="G152" s="53"/>
      <c r="H152" s="53"/>
      <c r="I152" s="53"/>
      <c r="J152" s="53"/>
      <c r="K152" s="53"/>
      <c r="L152" s="53"/>
      <c r="M152" s="53"/>
      <c r="N152" s="53"/>
      <c r="O152" s="899"/>
      <c r="P152" s="900"/>
    </row>
    <row r="153" spans="1:16" ht="15.75" x14ac:dyDescent="0.25">
      <c r="A153" s="23"/>
      <c r="B153" s="24"/>
      <c r="C153" s="24"/>
      <c r="D153" s="24"/>
      <c r="E153" s="24"/>
      <c r="F153" s="24"/>
      <c r="G153" s="24"/>
      <c r="H153" s="24"/>
      <c r="I153" s="24"/>
      <c r="J153" s="24"/>
      <c r="K153" s="24"/>
      <c r="L153" s="24"/>
      <c r="M153" s="24"/>
      <c r="N153" s="24"/>
      <c r="O153" s="24"/>
      <c r="P153" s="31"/>
    </row>
    <row r="154" spans="1:16" ht="15.75" x14ac:dyDescent="0.25">
      <c r="A154" s="35" t="s">
        <v>72</v>
      </c>
      <c r="B154" s="35" t="s">
        <v>33</v>
      </c>
      <c r="C154" s="36"/>
      <c r="D154" s="37" t="s">
        <v>58</v>
      </c>
      <c r="E154" s="37" t="s">
        <v>1593</v>
      </c>
      <c r="F154" s="37" t="s">
        <v>1594</v>
      </c>
      <c r="G154" s="37" t="s">
        <v>1595</v>
      </c>
      <c r="H154" s="37" t="s">
        <v>1596</v>
      </c>
      <c r="I154" s="37" t="s">
        <v>1597</v>
      </c>
      <c r="J154" s="37" t="s">
        <v>1598</v>
      </c>
      <c r="K154" s="37" t="s">
        <v>1599</v>
      </c>
      <c r="L154" s="37" t="s">
        <v>1600</v>
      </c>
      <c r="M154" s="37" t="s">
        <v>1601</v>
      </c>
      <c r="N154" s="37" t="s">
        <v>1602</v>
      </c>
      <c r="O154" s="716" t="s">
        <v>1603</v>
      </c>
      <c r="P154" s="845"/>
    </row>
    <row r="155" spans="1:16" ht="15.75" x14ac:dyDescent="0.25">
      <c r="A155" s="883" t="s">
        <v>1604</v>
      </c>
      <c r="B155" s="812"/>
      <c r="C155" s="38" t="s">
        <v>70</v>
      </c>
      <c r="D155" s="38"/>
      <c r="E155" s="38">
        <v>20</v>
      </c>
      <c r="F155" s="38">
        <v>50</v>
      </c>
      <c r="G155" s="38">
        <v>100</v>
      </c>
      <c r="H155" s="38"/>
      <c r="I155" s="38"/>
      <c r="J155" s="38"/>
      <c r="K155" s="38"/>
      <c r="L155" s="38"/>
      <c r="M155" s="38"/>
      <c r="N155" s="38"/>
      <c r="O155" s="808"/>
      <c r="P155" s="809"/>
    </row>
    <row r="156" spans="1:16" ht="15.75" x14ac:dyDescent="0.25">
      <c r="A156" s="884"/>
      <c r="B156" s="812"/>
      <c r="C156" s="40" t="s">
        <v>71</v>
      </c>
      <c r="D156" s="40"/>
      <c r="E156" s="40"/>
      <c r="F156" s="41"/>
      <c r="G156" s="41"/>
      <c r="H156" s="41"/>
      <c r="I156" s="41"/>
      <c r="J156" s="41"/>
      <c r="K156" s="41"/>
      <c r="L156" s="41"/>
      <c r="M156" s="41"/>
      <c r="N156" s="40"/>
      <c r="O156" s="814"/>
      <c r="P156" s="815"/>
    </row>
    <row r="157" spans="1:16" ht="15.75" x14ac:dyDescent="0.25">
      <c r="A157" s="868" t="s">
        <v>1605</v>
      </c>
      <c r="B157" s="812"/>
      <c r="C157" s="38" t="s">
        <v>70</v>
      </c>
      <c r="D157" s="38"/>
      <c r="E157" s="38"/>
      <c r="F157" s="38"/>
      <c r="G157" s="38">
        <v>20</v>
      </c>
      <c r="H157" s="38">
        <v>40</v>
      </c>
      <c r="I157" s="38">
        <v>60</v>
      </c>
      <c r="J157" s="38">
        <v>100</v>
      </c>
      <c r="K157" s="38"/>
      <c r="L157" s="38"/>
      <c r="M157" s="38"/>
      <c r="N157" s="38"/>
      <c r="O157" s="808"/>
      <c r="P157" s="809"/>
    </row>
    <row r="158" spans="1:16" ht="15.75" x14ac:dyDescent="0.25">
      <c r="A158" s="869"/>
      <c r="B158" s="812"/>
      <c r="C158" s="40" t="s">
        <v>71</v>
      </c>
      <c r="D158" s="40"/>
      <c r="E158" s="40"/>
      <c r="F158" s="41"/>
      <c r="G158" s="41"/>
      <c r="H158" s="41"/>
      <c r="I158" s="41"/>
      <c r="J158" s="41"/>
      <c r="K158" s="41"/>
      <c r="L158" s="41"/>
      <c r="M158" s="41"/>
      <c r="N158" s="40"/>
      <c r="O158" s="814"/>
      <c r="P158" s="815"/>
    </row>
    <row r="159" spans="1:16" ht="15.75" x14ac:dyDescent="0.25">
      <c r="A159" s="868" t="s">
        <v>1606</v>
      </c>
      <c r="B159" s="812"/>
      <c r="C159" s="38" t="s">
        <v>70</v>
      </c>
      <c r="D159" s="38"/>
      <c r="E159" s="38"/>
      <c r="F159" s="38"/>
      <c r="G159" s="38">
        <v>20</v>
      </c>
      <c r="H159" s="38">
        <v>30</v>
      </c>
      <c r="I159" s="38">
        <v>40</v>
      </c>
      <c r="J159" s="38">
        <v>50</v>
      </c>
      <c r="K159" s="38">
        <v>60</v>
      </c>
      <c r="L159" s="38">
        <v>70</v>
      </c>
      <c r="M159" s="38">
        <v>80</v>
      </c>
      <c r="N159" s="38">
        <v>90</v>
      </c>
      <c r="O159" s="808">
        <v>100</v>
      </c>
      <c r="P159" s="809"/>
    </row>
    <row r="160" spans="1:16" ht="15.75" x14ac:dyDescent="0.25">
      <c r="A160" s="869"/>
      <c r="B160" s="812"/>
      <c r="C160" s="40" t="s">
        <v>71</v>
      </c>
      <c r="D160" s="40"/>
      <c r="E160" s="40"/>
      <c r="F160" s="41"/>
      <c r="G160" s="41"/>
      <c r="H160" s="41"/>
      <c r="I160" s="41"/>
      <c r="J160" s="41"/>
      <c r="K160" s="41"/>
      <c r="L160" s="41"/>
      <c r="M160" s="41"/>
      <c r="N160" s="40"/>
      <c r="O160" s="814"/>
      <c r="P160" s="815"/>
    </row>
    <row r="161" spans="1:16" ht="15.75" thickBot="1" x14ac:dyDescent="0.3">
      <c r="A161" s="44"/>
      <c r="B161" s="21"/>
      <c r="C161" s="21"/>
      <c r="D161" s="21"/>
      <c r="E161" s="21"/>
      <c r="F161" s="21"/>
      <c r="G161" s="21"/>
      <c r="H161" s="21"/>
      <c r="I161" s="21"/>
      <c r="J161" s="21"/>
      <c r="K161" s="21"/>
      <c r="L161" s="21"/>
      <c r="M161" s="21"/>
      <c r="N161" s="21"/>
      <c r="O161" s="21"/>
      <c r="P161" s="45"/>
    </row>
    <row r="162" spans="1:16" ht="15.75" x14ac:dyDescent="0.25">
      <c r="A162" s="688" t="s">
        <v>82</v>
      </c>
      <c r="B162" s="689"/>
      <c r="C162" s="689"/>
      <c r="D162" s="689"/>
      <c r="E162" s="689"/>
      <c r="F162" s="689"/>
      <c r="G162" s="689"/>
      <c r="H162" s="689"/>
      <c r="I162" s="689"/>
      <c r="J162" s="689"/>
      <c r="K162" s="689"/>
      <c r="L162" s="689"/>
      <c r="M162" s="689"/>
      <c r="N162" s="689"/>
      <c r="O162" s="689"/>
      <c r="P162" s="690"/>
    </row>
    <row r="163" spans="1:16" ht="15.75" x14ac:dyDescent="0.25">
      <c r="A163" s="46" t="s">
        <v>83</v>
      </c>
      <c r="B163" s="682"/>
      <c r="C163" s="683"/>
      <c r="D163" s="683"/>
      <c r="E163" s="683"/>
      <c r="F163" s="683"/>
      <c r="G163" s="683"/>
      <c r="H163" s="683"/>
      <c r="I163" s="683"/>
      <c r="J163" s="683"/>
      <c r="K163" s="683"/>
      <c r="L163" s="683"/>
      <c r="M163" s="683"/>
      <c r="N163" s="683"/>
      <c r="O163" s="683"/>
      <c r="P163" s="684"/>
    </row>
    <row r="164" spans="1:16" ht="15.75" x14ac:dyDescent="0.25">
      <c r="A164" s="46" t="s">
        <v>84</v>
      </c>
      <c r="B164" s="682"/>
      <c r="C164" s="683"/>
      <c r="D164" s="683"/>
      <c r="E164" s="683"/>
      <c r="F164" s="683"/>
      <c r="G164" s="683"/>
      <c r="H164" s="683"/>
      <c r="I164" s="683"/>
      <c r="J164" s="683"/>
      <c r="K164" s="683"/>
      <c r="L164" s="683"/>
      <c r="M164" s="683"/>
      <c r="N164" s="683"/>
      <c r="O164" s="683"/>
      <c r="P164" s="684"/>
    </row>
    <row r="165" spans="1:16" ht="15.75" x14ac:dyDescent="0.25">
      <c r="A165" s="46" t="s">
        <v>85</v>
      </c>
      <c r="B165" s="682"/>
      <c r="C165" s="683"/>
      <c r="D165" s="683"/>
      <c r="E165" s="683"/>
      <c r="F165" s="683"/>
      <c r="G165" s="683"/>
      <c r="H165" s="683"/>
      <c r="I165" s="683"/>
      <c r="J165" s="683"/>
      <c r="K165" s="683"/>
      <c r="L165" s="683"/>
      <c r="M165" s="683"/>
      <c r="N165" s="683"/>
      <c r="O165" s="683"/>
      <c r="P165" s="684"/>
    </row>
    <row r="166" spans="1:16" ht="15.75" x14ac:dyDescent="0.25">
      <c r="A166" s="46" t="s">
        <v>86</v>
      </c>
      <c r="B166" s="682"/>
      <c r="C166" s="683"/>
      <c r="D166" s="683"/>
      <c r="E166" s="683"/>
      <c r="F166" s="683"/>
      <c r="G166" s="683"/>
      <c r="H166" s="683"/>
      <c r="I166" s="683"/>
      <c r="J166" s="683"/>
      <c r="K166" s="683"/>
      <c r="L166" s="683"/>
      <c r="M166" s="683"/>
      <c r="N166" s="683"/>
      <c r="O166" s="683"/>
      <c r="P166" s="684"/>
    </row>
    <row r="167" spans="1:16" ht="15.75" x14ac:dyDescent="0.25">
      <c r="A167" s="46" t="s">
        <v>87</v>
      </c>
      <c r="B167" s="682"/>
      <c r="C167" s="683"/>
      <c r="D167" s="683"/>
      <c r="E167" s="683"/>
      <c r="F167" s="683"/>
      <c r="G167" s="683"/>
      <c r="H167" s="683"/>
      <c r="I167" s="683"/>
      <c r="J167" s="683"/>
      <c r="K167" s="683"/>
      <c r="L167" s="683"/>
      <c r="M167" s="683"/>
      <c r="N167" s="683"/>
      <c r="O167" s="683"/>
      <c r="P167" s="684"/>
    </row>
    <row r="168" spans="1:16" ht="15.75" x14ac:dyDescent="0.25">
      <c r="A168" s="46" t="s">
        <v>88</v>
      </c>
      <c r="B168" s="682"/>
      <c r="C168" s="683"/>
      <c r="D168" s="683"/>
      <c r="E168" s="683"/>
      <c r="F168" s="683"/>
      <c r="G168" s="683"/>
      <c r="H168" s="683"/>
      <c r="I168" s="683"/>
      <c r="J168" s="683"/>
      <c r="K168" s="683"/>
      <c r="L168" s="683"/>
      <c r="M168" s="683"/>
      <c r="N168" s="683"/>
      <c r="O168" s="683"/>
      <c r="P168" s="684"/>
    </row>
    <row r="169" spans="1:16" ht="15.75" x14ac:dyDescent="0.25">
      <c r="A169" s="46" t="s">
        <v>89</v>
      </c>
      <c r="B169" s="682"/>
      <c r="C169" s="683"/>
      <c r="D169" s="683"/>
      <c r="E169" s="683"/>
      <c r="F169" s="683"/>
      <c r="G169" s="683"/>
      <c r="H169" s="683"/>
      <c r="I169" s="683"/>
      <c r="J169" s="683"/>
      <c r="K169" s="683"/>
      <c r="L169" s="683"/>
      <c r="M169" s="683"/>
      <c r="N169" s="683"/>
      <c r="O169" s="683"/>
      <c r="P169" s="684"/>
    </row>
    <row r="170" spans="1:16" ht="15.75" x14ac:dyDescent="0.25">
      <c r="A170" s="46" t="s">
        <v>90</v>
      </c>
      <c r="B170" s="682"/>
      <c r="C170" s="683"/>
      <c r="D170" s="683"/>
      <c r="E170" s="683"/>
      <c r="F170" s="683"/>
      <c r="G170" s="683"/>
      <c r="H170" s="683"/>
      <c r="I170" s="683"/>
      <c r="J170" s="683"/>
      <c r="K170" s="683"/>
      <c r="L170" s="683"/>
      <c r="M170" s="683"/>
      <c r="N170" s="683"/>
      <c r="O170" s="683"/>
      <c r="P170" s="684"/>
    </row>
    <row r="171" spans="1:16" ht="15.75" x14ac:dyDescent="0.25">
      <c r="A171" s="46" t="s">
        <v>91</v>
      </c>
      <c r="B171" s="682"/>
      <c r="C171" s="683"/>
      <c r="D171" s="683"/>
      <c r="E171" s="683"/>
      <c r="F171" s="683"/>
      <c r="G171" s="683"/>
      <c r="H171" s="683"/>
      <c r="I171" s="683"/>
      <c r="J171" s="683"/>
      <c r="K171" s="683"/>
      <c r="L171" s="683"/>
      <c r="M171" s="683"/>
      <c r="N171" s="683"/>
      <c r="O171" s="683"/>
      <c r="P171" s="684"/>
    </row>
    <row r="172" spans="1:16" ht="16.5" thickBot="1" x14ac:dyDescent="0.3">
      <c r="A172" s="47" t="s">
        <v>92</v>
      </c>
      <c r="B172" s="685"/>
      <c r="C172" s="686"/>
      <c r="D172" s="686"/>
      <c r="E172" s="686"/>
      <c r="F172" s="686"/>
      <c r="G172" s="686"/>
      <c r="H172" s="686"/>
      <c r="I172" s="686"/>
      <c r="J172" s="686"/>
      <c r="K172" s="686"/>
      <c r="L172" s="686"/>
      <c r="M172" s="686"/>
      <c r="N172" s="686"/>
      <c r="O172" s="686"/>
      <c r="P172" s="687"/>
    </row>
    <row r="175" spans="1:16" ht="44.25" customHeight="1" x14ac:dyDescent="0.25">
      <c r="A175" s="9" t="s">
        <v>9</v>
      </c>
      <c r="B175" s="1394" t="s">
        <v>1607</v>
      </c>
      <c r="C175" s="1395"/>
      <c r="D175" s="1395"/>
      <c r="E175" s="1395"/>
      <c r="F175" s="1395"/>
      <c r="G175" s="1395"/>
      <c r="H175" s="1395"/>
      <c r="I175" s="1395"/>
      <c r="J175" s="1395"/>
      <c r="K175" s="1396"/>
      <c r="L175" s="794" t="s">
        <v>11</v>
      </c>
      <c r="M175" s="794"/>
      <c r="N175" s="794"/>
      <c r="O175" s="794"/>
      <c r="P175" s="10">
        <v>0.1</v>
      </c>
    </row>
    <row r="177" spans="1:16" ht="24" customHeight="1" x14ac:dyDescent="0.25">
      <c r="A177" s="11" t="s">
        <v>94</v>
      </c>
      <c r="B177" s="774" t="s">
        <v>1608</v>
      </c>
      <c r="C177" s="1390"/>
      <c r="D177" s="1390"/>
      <c r="E177" s="1390"/>
      <c r="F177" s="1390"/>
      <c r="G177" s="1390"/>
      <c r="H177" s="1390"/>
      <c r="I177" s="1390"/>
      <c r="J177" s="1390"/>
      <c r="K177" s="1390"/>
      <c r="L177" s="774" t="s">
        <v>14</v>
      </c>
      <c r="M177" s="774"/>
      <c r="N177" s="774"/>
      <c r="O177" s="774"/>
      <c r="P177" s="12">
        <v>1</v>
      </c>
    </row>
    <row r="178" spans="1:16" ht="15.75" x14ac:dyDescent="0.25">
      <c r="B178" s="24"/>
      <c r="C178" s="18"/>
      <c r="D178" s="18"/>
      <c r="E178" s="18"/>
      <c r="F178" s="18"/>
      <c r="G178" s="18"/>
      <c r="H178" s="18"/>
      <c r="I178" s="18"/>
      <c r="J178" s="18"/>
      <c r="K178" s="18"/>
      <c r="L178" s="18"/>
      <c r="M178" s="18"/>
      <c r="N178" s="18"/>
      <c r="O178" s="18"/>
      <c r="P178" s="19"/>
    </row>
    <row r="179" spans="1:16" ht="15.75" x14ac:dyDescent="0.25">
      <c r="A179" s="13" t="s">
        <v>15</v>
      </c>
      <c r="B179" s="755"/>
      <c r="C179" s="756"/>
      <c r="D179" s="756"/>
      <c r="E179" s="756"/>
      <c r="F179" s="757"/>
      <c r="G179" s="14" t="s">
        <v>17</v>
      </c>
      <c r="H179" s="755"/>
      <c r="I179" s="756"/>
      <c r="J179" s="756"/>
      <c r="K179" s="756"/>
      <c r="L179" s="756"/>
      <c r="M179" s="756"/>
      <c r="N179" s="756"/>
      <c r="O179" s="756"/>
      <c r="P179" s="757"/>
    </row>
    <row r="180" spans="1:16" ht="15.75" x14ac:dyDescent="0.25">
      <c r="A180" s="13" t="s">
        <v>15</v>
      </c>
      <c r="B180" s="755"/>
      <c r="C180" s="756"/>
      <c r="D180" s="756"/>
      <c r="E180" s="756"/>
      <c r="F180" s="757"/>
      <c r="G180" s="14" t="s">
        <v>17</v>
      </c>
      <c r="H180" s="755"/>
      <c r="I180" s="756"/>
      <c r="J180" s="756"/>
      <c r="K180" s="756"/>
      <c r="L180" s="756"/>
      <c r="M180" s="756"/>
      <c r="N180" s="756"/>
      <c r="O180" s="756"/>
      <c r="P180" s="757"/>
    </row>
    <row r="181" spans="1:16" ht="15.75" x14ac:dyDescent="0.25">
      <c r="A181" s="20" t="s">
        <v>22</v>
      </c>
      <c r="B181" s="21"/>
      <c r="C181" s="21"/>
      <c r="D181" s="21"/>
      <c r="E181" s="21"/>
      <c r="F181" s="21"/>
      <c r="G181" s="21"/>
      <c r="H181" s="21"/>
      <c r="I181" s="21"/>
      <c r="J181" s="21"/>
      <c r="K181" s="21"/>
      <c r="L181" s="21"/>
      <c r="M181" s="21"/>
      <c r="N181" s="21"/>
      <c r="O181" s="21"/>
    </row>
    <row r="182" spans="1:16" ht="15.75" x14ac:dyDescent="0.25">
      <c r="A182" s="20"/>
      <c r="B182" s="21"/>
      <c r="C182" s="21"/>
      <c r="D182" s="21"/>
      <c r="E182" s="21"/>
      <c r="F182" s="21"/>
      <c r="G182" s="21"/>
      <c r="H182" s="21"/>
      <c r="I182" s="21"/>
      <c r="J182" s="21"/>
      <c r="K182" s="21"/>
      <c r="L182" s="21"/>
      <c r="M182" s="21"/>
      <c r="N182" s="21"/>
      <c r="O182" s="21"/>
    </row>
    <row r="183" spans="1:16" ht="15.75" x14ac:dyDescent="0.25">
      <c r="A183" s="1123" t="s">
        <v>23</v>
      </c>
      <c r="B183" s="881"/>
      <c r="C183" s="881"/>
      <c r="D183" s="881"/>
      <c r="E183" s="400"/>
      <c r="F183" s="768" t="s">
        <v>24</v>
      </c>
      <c r="G183" s="768"/>
      <c r="H183" s="768"/>
      <c r="I183" s="768"/>
      <c r="J183" s="768" t="s">
        <v>25</v>
      </c>
      <c r="K183" s="769" t="s">
        <v>26</v>
      </c>
      <c r="L183" s="761"/>
      <c r="M183" s="768" t="s">
        <v>27</v>
      </c>
      <c r="N183" s="768"/>
      <c r="O183" s="768"/>
      <c r="P183" s="772" t="s">
        <v>25</v>
      </c>
    </row>
    <row r="184" spans="1:16" ht="15.75" x14ac:dyDescent="0.25">
      <c r="A184" s="1123"/>
      <c r="B184" s="881"/>
      <c r="C184" s="881"/>
      <c r="D184" s="881"/>
      <c r="E184" s="400"/>
      <c r="F184" s="768"/>
      <c r="G184" s="768"/>
      <c r="H184" s="768"/>
      <c r="I184" s="768"/>
      <c r="J184" s="768"/>
      <c r="K184" s="770"/>
      <c r="L184" s="764"/>
      <c r="M184" s="768"/>
      <c r="N184" s="768"/>
      <c r="O184" s="768"/>
      <c r="P184" s="772"/>
    </row>
    <row r="185" spans="1:16" ht="15.75" x14ac:dyDescent="0.25">
      <c r="A185" s="1123"/>
      <c r="B185" s="881"/>
      <c r="C185" s="881"/>
      <c r="D185" s="881"/>
      <c r="E185" s="400"/>
      <c r="F185" s="745" t="s">
        <v>1571</v>
      </c>
      <c r="G185" s="745"/>
      <c r="H185" s="745"/>
      <c r="I185" s="745"/>
      <c r="J185" s="395"/>
      <c r="K185" s="770"/>
      <c r="L185" s="764"/>
      <c r="M185" s="745"/>
      <c r="N185" s="745"/>
      <c r="O185" s="745"/>
      <c r="P185" s="22"/>
    </row>
    <row r="186" spans="1:16" ht="15.75" x14ac:dyDescent="0.25">
      <c r="A186" s="1123"/>
      <c r="B186" s="881"/>
      <c r="C186" s="881"/>
      <c r="D186" s="881"/>
      <c r="E186" s="400"/>
      <c r="F186" s="745"/>
      <c r="G186" s="745"/>
      <c r="H186" s="745"/>
      <c r="I186" s="745"/>
      <c r="J186" s="395"/>
      <c r="K186" s="770"/>
      <c r="L186" s="764"/>
      <c r="M186" s="745"/>
      <c r="N186" s="745"/>
      <c r="O186" s="745"/>
      <c r="P186" s="22"/>
    </row>
    <row r="187" spans="1:16" ht="15.75" x14ac:dyDescent="0.25">
      <c r="A187" s="1123"/>
      <c r="B187" s="881"/>
      <c r="C187" s="881"/>
      <c r="D187" s="881"/>
      <c r="E187" s="400"/>
      <c r="F187" s="745"/>
      <c r="G187" s="745"/>
      <c r="H187" s="745"/>
      <c r="I187" s="745"/>
      <c r="J187" s="395"/>
      <c r="K187" s="770"/>
      <c r="L187" s="764"/>
      <c r="M187" s="745"/>
      <c r="N187" s="754"/>
      <c r="O187" s="754"/>
      <c r="P187" s="22"/>
    </row>
    <row r="188" spans="1:16" ht="15.75" x14ac:dyDescent="0.25">
      <c r="A188" s="1123"/>
      <c r="B188" s="881"/>
      <c r="C188" s="881"/>
      <c r="D188" s="881"/>
      <c r="E188" s="400"/>
      <c r="F188" s="745"/>
      <c r="G188" s="745"/>
      <c r="H188" s="745"/>
      <c r="I188" s="745"/>
      <c r="J188" s="410"/>
      <c r="K188" s="770"/>
      <c r="L188" s="764"/>
      <c r="M188" s="745"/>
      <c r="N188" s="745"/>
      <c r="O188" s="745"/>
      <c r="P188" s="22"/>
    </row>
    <row r="189" spans="1:16" ht="15.75" x14ac:dyDescent="0.25">
      <c r="A189" s="1123"/>
      <c r="B189" s="881"/>
      <c r="C189" s="881"/>
      <c r="D189" s="881"/>
      <c r="E189" s="400"/>
      <c r="F189" s="745"/>
      <c r="G189" s="745"/>
      <c r="H189" s="745"/>
      <c r="I189" s="745"/>
      <c r="J189" s="410"/>
      <c r="K189" s="770"/>
      <c r="L189" s="764"/>
      <c r="M189" s="745"/>
      <c r="N189" s="745"/>
      <c r="O189" s="745"/>
      <c r="P189" s="22"/>
    </row>
    <row r="190" spans="1:16" ht="15.75" x14ac:dyDescent="0.25">
      <c r="A190" s="1123"/>
      <c r="B190" s="881"/>
      <c r="C190" s="881"/>
      <c r="D190" s="881"/>
      <c r="E190" s="400"/>
      <c r="F190" s="745"/>
      <c r="G190" s="745"/>
      <c r="H190" s="745"/>
      <c r="I190" s="745"/>
      <c r="J190" s="410"/>
      <c r="K190" s="770"/>
      <c r="L190" s="764"/>
      <c r="M190" s="745"/>
      <c r="N190" s="745"/>
      <c r="O190" s="745"/>
      <c r="P190" s="22"/>
    </row>
    <row r="191" spans="1:16" ht="15.75" x14ac:dyDescent="0.25">
      <c r="A191" s="1123"/>
      <c r="B191" s="881"/>
      <c r="C191" s="881"/>
      <c r="D191" s="881"/>
      <c r="E191" s="400"/>
      <c r="F191" s="745"/>
      <c r="G191" s="745"/>
      <c r="H191" s="745"/>
      <c r="I191" s="745"/>
      <c r="J191" s="410"/>
      <c r="K191" s="770"/>
      <c r="L191" s="764"/>
      <c r="M191" s="745"/>
      <c r="N191" s="745"/>
      <c r="O191" s="745"/>
      <c r="P191" s="22"/>
    </row>
    <row r="192" spans="1:16" ht="15.75" x14ac:dyDescent="0.25">
      <c r="A192" s="1123"/>
      <c r="B192" s="881"/>
      <c r="C192" s="881"/>
      <c r="D192" s="881"/>
      <c r="E192" s="400"/>
      <c r="F192" s="745"/>
      <c r="G192" s="745"/>
      <c r="H192" s="745"/>
      <c r="I192" s="745"/>
      <c r="J192" s="410"/>
      <c r="K192" s="771"/>
      <c r="L192" s="767"/>
      <c r="M192" s="745"/>
      <c r="N192" s="745"/>
      <c r="O192" s="745"/>
      <c r="P192" s="22"/>
    </row>
    <row r="193" spans="1:16" ht="15.75" x14ac:dyDescent="0.25">
      <c r="A193" s="23"/>
      <c r="B193" s="24"/>
      <c r="C193" s="18"/>
      <c r="D193" s="18"/>
      <c r="E193" s="18"/>
      <c r="F193" s="18"/>
      <c r="G193" s="18"/>
      <c r="H193" s="18"/>
      <c r="I193" s="18"/>
      <c r="J193" s="18"/>
      <c r="K193" s="18"/>
      <c r="L193" s="18"/>
      <c r="M193" s="18"/>
      <c r="N193" s="18"/>
      <c r="O193" s="18"/>
    </row>
    <row r="194" spans="1:16" ht="47.25" x14ac:dyDescent="0.25">
      <c r="A194" s="25" t="s">
        <v>32</v>
      </c>
      <c r="B194" s="401" t="s">
        <v>33</v>
      </c>
      <c r="C194" s="401" t="s">
        <v>34</v>
      </c>
      <c r="D194" s="401" t="s">
        <v>35</v>
      </c>
      <c r="E194" s="401" t="s">
        <v>36</v>
      </c>
      <c r="F194" s="401" t="s">
        <v>37</v>
      </c>
      <c r="G194" s="746" t="s">
        <v>38</v>
      </c>
      <c r="H194" s="746"/>
      <c r="I194" s="733" t="s">
        <v>39</v>
      </c>
      <c r="J194" s="741"/>
      <c r="K194" s="401" t="s">
        <v>40</v>
      </c>
      <c r="L194" s="746" t="s">
        <v>41</v>
      </c>
      <c r="M194" s="746"/>
      <c r="N194" s="850" t="s">
        <v>42</v>
      </c>
      <c r="O194" s="851"/>
      <c r="P194" s="852"/>
    </row>
    <row r="195" spans="1:16" ht="86.25" customHeight="1" x14ac:dyDescent="0.25">
      <c r="A195" s="287" t="s">
        <v>893</v>
      </c>
      <c r="B195" s="144">
        <v>1</v>
      </c>
      <c r="C195" s="283" t="s">
        <v>1609</v>
      </c>
      <c r="D195" s="402" t="s">
        <v>104</v>
      </c>
      <c r="E195" s="402" t="s">
        <v>47</v>
      </c>
      <c r="F195" s="402" t="s">
        <v>105</v>
      </c>
      <c r="G195" s="800" t="s">
        <v>1610</v>
      </c>
      <c r="H195" s="800"/>
      <c r="I195" s="876" t="s">
        <v>1611</v>
      </c>
      <c r="J195" s="877"/>
      <c r="K195" s="409" t="s">
        <v>1612</v>
      </c>
      <c r="L195" s="878" t="s">
        <v>634</v>
      </c>
      <c r="M195" s="878"/>
      <c r="N195" s="879" t="s">
        <v>1575</v>
      </c>
      <c r="O195" s="879"/>
      <c r="P195" s="880"/>
    </row>
    <row r="196" spans="1:16" ht="37.5" customHeight="1" x14ac:dyDescent="0.25">
      <c r="A196" s="733" t="s">
        <v>51</v>
      </c>
      <c r="B196" s="741"/>
      <c r="C196" s="847" t="s">
        <v>1613</v>
      </c>
      <c r="D196" s="848"/>
      <c r="E196" s="848"/>
      <c r="F196" s="848"/>
      <c r="G196" s="848"/>
      <c r="H196" s="848"/>
      <c r="I196" s="848"/>
      <c r="J196" s="848"/>
      <c r="K196" s="848"/>
      <c r="L196" s="848"/>
      <c r="M196" s="848"/>
      <c r="N196" s="848"/>
      <c r="O196" s="848"/>
      <c r="P196" s="849"/>
    </row>
    <row r="197" spans="1:16" ht="15.75" x14ac:dyDescent="0.25">
      <c r="A197" s="718" t="s">
        <v>53</v>
      </c>
      <c r="B197" s="719"/>
      <c r="C197" s="719"/>
      <c r="D197" s="719"/>
      <c r="E197" s="719"/>
      <c r="F197" s="719"/>
      <c r="G197" s="720"/>
      <c r="H197" s="721" t="s">
        <v>54</v>
      </c>
      <c r="I197" s="719"/>
      <c r="J197" s="719"/>
      <c r="K197" s="719"/>
      <c r="L197" s="719"/>
      <c r="M197" s="719"/>
      <c r="N197" s="719"/>
      <c r="O197" s="719"/>
      <c r="P197" s="722"/>
    </row>
    <row r="198" spans="1:16" x14ac:dyDescent="0.25">
      <c r="A198" s="723" t="s">
        <v>1577</v>
      </c>
      <c r="B198" s="724"/>
      <c r="C198" s="724"/>
      <c r="D198" s="724"/>
      <c r="E198" s="724"/>
      <c r="F198" s="724"/>
      <c r="G198" s="724"/>
      <c r="H198" s="727" t="s">
        <v>1578</v>
      </c>
      <c r="I198" s="728"/>
      <c r="J198" s="728"/>
      <c r="K198" s="728"/>
      <c r="L198" s="728"/>
      <c r="M198" s="728"/>
      <c r="N198" s="728"/>
      <c r="O198" s="728"/>
      <c r="P198" s="729"/>
    </row>
    <row r="199" spans="1:16" x14ac:dyDescent="0.25">
      <c r="A199" s="725"/>
      <c r="B199" s="726"/>
      <c r="C199" s="726"/>
      <c r="D199" s="726"/>
      <c r="E199" s="726"/>
      <c r="F199" s="726"/>
      <c r="G199" s="726"/>
      <c r="H199" s="730"/>
      <c r="I199" s="731"/>
      <c r="J199" s="731"/>
      <c r="K199" s="731"/>
      <c r="L199" s="731"/>
      <c r="M199" s="731"/>
      <c r="N199" s="731"/>
      <c r="O199" s="731"/>
      <c r="P199" s="732"/>
    </row>
    <row r="200" spans="1:16" ht="15.75" x14ac:dyDescent="0.25">
      <c r="A200" s="23"/>
      <c r="B200" s="24"/>
      <c r="C200" s="24"/>
      <c r="D200" s="24"/>
      <c r="E200" s="24"/>
      <c r="F200" s="24"/>
      <c r="G200" s="24"/>
      <c r="H200" s="24"/>
      <c r="I200" s="24"/>
      <c r="J200" s="24"/>
      <c r="K200" s="24"/>
      <c r="L200" s="24"/>
      <c r="M200" s="24"/>
      <c r="N200" s="24"/>
      <c r="O200" s="24"/>
      <c r="P200" s="31"/>
    </row>
    <row r="201" spans="1:16" ht="15.75" x14ac:dyDescent="0.25">
      <c r="A201" s="32"/>
      <c r="B201" s="24"/>
      <c r="C201" s="19"/>
      <c r="D201" s="733" t="s">
        <v>57</v>
      </c>
      <c r="E201" s="734"/>
      <c r="F201" s="734"/>
      <c r="G201" s="734"/>
      <c r="H201" s="734"/>
      <c r="I201" s="734"/>
      <c r="J201" s="734"/>
      <c r="K201" s="734"/>
      <c r="L201" s="734"/>
      <c r="M201" s="734"/>
      <c r="N201" s="734"/>
      <c r="O201" s="734"/>
      <c r="P201" s="735"/>
    </row>
    <row r="202" spans="1:16" ht="15.75" x14ac:dyDescent="0.25">
      <c r="A202" s="23"/>
      <c r="B202" s="24"/>
      <c r="C202" s="24"/>
      <c r="D202" s="401" t="s">
        <v>58</v>
      </c>
      <c r="E202" s="401" t="s">
        <v>1593</v>
      </c>
      <c r="F202" s="401" t="s">
        <v>1594</v>
      </c>
      <c r="G202" s="401" t="s">
        <v>1595</v>
      </c>
      <c r="H202" s="401" t="s">
        <v>1596</v>
      </c>
      <c r="I202" s="401" t="s">
        <v>1597</v>
      </c>
      <c r="J202" s="401" t="s">
        <v>1598</v>
      </c>
      <c r="K202" s="401" t="s">
        <v>1599</v>
      </c>
      <c r="L202" s="401" t="s">
        <v>1600</v>
      </c>
      <c r="M202" s="401" t="s">
        <v>1601</v>
      </c>
      <c r="N202" s="401" t="s">
        <v>1602</v>
      </c>
      <c r="O202" s="733" t="s">
        <v>1603</v>
      </c>
      <c r="P202" s="741"/>
    </row>
    <row r="203" spans="1:16" ht="15.75" x14ac:dyDescent="0.25">
      <c r="A203" s="1384" t="s">
        <v>70</v>
      </c>
      <c r="B203" s="1385"/>
      <c r="C203" s="1386"/>
      <c r="D203" s="52"/>
      <c r="E203" s="52"/>
      <c r="F203" s="52" t="s">
        <v>1614</v>
      </c>
      <c r="G203" s="52"/>
      <c r="H203" s="52"/>
      <c r="I203" s="52" t="s">
        <v>1614</v>
      </c>
      <c r="J203" s="52"/>
      <c r="K203" s="52"/>
      <c r="L203" s="52" t="s">
        <v>1614</v>
      </c>
      <c r="M203" s="52"/>
      <c r="N203" s="52"/>
      <c r="O203" s="887" t="s">
        <v>1614</v>
      </c>
      <c r="P203" s="888"/>
    </row>
    <row r="204" spans="1:16" ht="15.75" x14ac:dyDescent="0.25">
      <c r="A204" s="1384" t="s">
        <v>71</v>
      </c>
      <c r="B204" s="1385"/>
      <c r="C204" s="1386"/>
      <c r="D204" s="53"/>
      <c r="E204" s="53"/>
      <c r="F204" s="53"/>
      <c r="G204" s="53"/>
      <c r="H204" s="53"/>
      <c r="I204" s="53"/>
      <c r="J204" s="53"/>
      <c r="K204" s="53"/>
      <c r="L204" s="53"/>
      <c r="M204" s="53"/>
      <c r="N204" s="53"/>
      <c r="O204" s="899"/>
      <c r="P204" s="900"/>
    </row>
    <row r="205" spans="1:16" ht="15.75" x14ac:dyDescent="0.25">
      <c r="A205" s="23"/>
      <c r="B205" s="24"/>
      <c r="C205" s="24"/>
      <c r="D205" s="24"/>
      <c r="E205" s="24"/>
      <c r="F205" s="24"/>
      <c r="G205" s="24"/>
      <c r="H205" s="24"/>
      <c r="I205" s="24"/>
      <c r="J205" s="24"/>
      <c r="K205" s="24"/>
      <c r="L205" s="24"/>
      <c r="M205" s="24"/>
      <c r="N205" s="24"/>
      <c r="O205" s="24"/>
      <c r="P205" s="31"/>
    </row>
    <row r="206" spans="1:16" ht="15.75" x14ac:dyDescent="0.25">
      <c r="A206" s="35" t="s">
        <v>72</v>
      </c>
      <c r="B206" s="35" t="s">
        <v>33</v>
      </c>
      <c r="C206" s="36"/>
      <c r="D206" s="37" t="s">
        <v>58</v>
      </c>
      <c r="E206" s="37" t="s">
        <v>1593</v>
      </c>
      <c r="F206" s="37" t="s">
        <v>1594</v>
      </c>
      <c r="G206" s="37" t="s">
        <v>1595</v>
      </c>
      <c r="H206" s="37" t="s">
        <v>1596</v>
      </c>
      <c r="I206" s="37" t="s">
        <v>1597</v>
      </c>
      <c r="J206" s="37" t="s">
        <v>1598</v>
      </c>
      <c r="K206" s="37" t="s">
        <v>1599</v>
      </c>
      <c r="L206" s="37" t="s">
        <v>1600</v>
      </c>
      <c r="M206" s="37" t="s">
        <v>1601</v>
      </c>
      <c r="N206" s="37" t="s">
        <v>1602</v>
      </c>
      <c r="O206" s="716" t="s">
        <v>1603</v>
      </c>
      <c r="P206" s="845"/>
    </row>
    <row r="207" spans="1:16" ht="15.75" x14ac:dyDescent="0.25">
      <c r="A207" s="883" t="s">
        <v>1615</v>
      </c>
      <c r="B207" s="812"/>
      <c r="C207" s="38" t="s">
        <v>70</v>
      </c>
      <c r="D207" s="38"/>
      <c r="E207" s="38">
        <v>20</v>
      </c>
      <c r="F207" s="38">
        <v>50</v>
      </c>
      <c r="G207" s="38">
        <v>100</v>
      </c>
      <c r="H207" s="38"/>
      <c r="I207" s="38"/>
      <c r="J207" s="38"/>
      <c r="K207" s="38"/>
      <c r="L207" s="38"/>
      <c r="M207" s="38"/>
      <c r="N207" s="38"/>
      <c r="O207" s="808"/>
      <c r="P207" s="809"/>
    </row>
    <row r="208" spans="1:16" ht="41.25" customHeight="1" x14ac:dyDescent="0.25">
      <c r="A208" s="884"/>
      <c r="B208" s="812"/>
      <c r="C208" s="40" t="s">
        <v>71</v>
      </c>
      <c r="D208" s="40"/>
      <c r="E208" s="40"/>
      <c r="F208" s="41"/>
      <c r="G208" s="41"/>
      <c r="H208" s="41"/>
      <c r="I208" s="41"/>
      <c r="J208" s="41"/>
      <c r="K208" s="41"/>
      <c r="L208" s="41"/>
      <c r="M208" s="41"/>
      <c r="N208" s="40"/>
      <c r="O208" s="814"/>
      <c r="P208" s="815"/>
    </row>
    <row r="209" spans="1:16" ht="15.75" x14ac:dyDescent="0.25">
      <c r="A209" s="868" t="s">
        <v>1616</v>
      </c>
      <c r="B209" s="812"/>
      <c r="C209" s="38" t="s">
        <v>70</v>
      </c>
      <c r="D209" s="38"/>
      <c r="E209" s="38"/>
      <c r="F209" s="38"/>
      <c r="G209" s="38">
        <v>20</v>
      </c>
      <c r="H209" s="38">
        <v>40</v>
      </c>
      <c r="I209" s="38">
        <v>50</v>
      </c>
      <c r="J209" s="38">
        <v>60</v>
      </c>
      <c r="K209" s="38">
        <v>70</v>
      </c>
      <c r="L209" s="38">
        <v>80</v>
      </c>
      <c r="M209" s="38">
        <v>90</v>
      </c>
      <c r="N209" s="38">
        <v>100</v>
      </c>
      <c r="O209" s="808"/>
      <c r="P209" s="809"/>
    </row>
    <row r="210" spans="1:16" ht="58.5" customHeight="1" x14ac:dyDescent="0.25">
      <c r="A210" s="869"/>
      <c r="B210" s="812"/>
      <c r="C210" s="40" t="s">
        <v>71</v>
      </c>
      <c r="D210" s="40"/>
      <c r="E210" s="40"/>
      <c r="F210" s="41"/>
      <c r="G210" s="41"/>
      <c r="H210" s="41"/>
      <c r="I210" s="41"/>
      <c r="J210" s="41"/>
      <c r="K210" s="41"/>
      <c r="L210" s="41"/>
      <c r="M210" s="41"/>
      <c r="N210" s="40"/>
      <c r="O210" s="814"/>
      <c r="P210" s="815"/>
    </row>
    <row r="211" spans="1:16" ht="15.75" x14ac:dyDescent="0.25">
      <c r="A211" s="868" t="s">
        <v>1617</v>
      </c>
      <c r="B211" s="812"/>
      <c r="C211" s="38" t="s">
        <v>70</v>
      </c>
      <c r="D211" s="38"/>
      <c r="E211" s="38"/>
      <c r="F211" s="38"/>
      <c r="G211" s="38">
        <v>20</v>
      </c>
      <c r="H211" s="38">
        <v>30</v>
      </c>
      <c r="I211" s="38">
        <v>40</v>
      </c>
      <c r="J211" s="38">
        <v>50</v>
      </c>
      <c r="K211" s="38">
        <v>60</v>
      </c>
      <c r="L211" s="38">
        <v>70</v>
      </c>
      <c r="M211" s="38">
        <v>80</v>
      </c>
      <c r="N211" s="38">
        <v>90</v>
      </c>
      <c r="O211" s="808">
        <v>100</v>
      </c>
      <c r="P211" s="809"/>
    </row>
    <row r="212" spans="1:16" ht="23.25" customHeight="1" x14ac:dyDescent="0.25">
      <c r="A212" s="869"/>
      <c r="B212" s="812"/>
      <c r="C212" s="40" t="s">
        <v>71</v>
      </c>
      <c r="D212" s="40"/>
      <c r="E212" s="40"/>
      <c r="F212" s="41"/>
      <c r="G212" s="41"/>
      <c r="H212" s="41"/>
      <c r="I212" s="41"/>
      <c r="J212" s="41"/>
      <c r="K212" s="41"/>
      <c r="L212" s="41"/>
      <c r="M212" s="41"/>
      <c r="N212" s="40"/>
      <c r="O212" s="814"/>
      <c r="P212" s="815"/>
    </row>
    <row r="213" spans="1:16" ht="15.75" thickBot="1" x14ac:dyDescent="0.3">
      <c r="A213" s="44"/>
      <c r="B213" s="21"/>
      <c r="C213" s="21"/>
      <c r="D213" s="21"/>
      <c r="E213" s="21"/>
      <c r="F213" s="21"/>
      <c r="G213" s="21"/>
      <c r="H213" s="21"/>
      <c r="I213" s="21"/>
      <c r="J213" s="21"/>
      <c r="K213" s="21"/>
      <c r="L213" s="21"/>
      <c r="M213" s="21"/>
      <c r="N213" s="21"/>
      <c r="O213" s="21"/>
      <c r="P213" s="45"/>
    </row>
    <row r="214" spans="1:16" ht="15.75" x14ac:dyDescent="0.25">
      <c r="A214" s="688" t="s">
        <v>82</v>
      </c>
      <c r="B214" s="689"/>
      <c r="C214" s="689"/>
      <c r="D214" s="689"/>
      <c r="E214" s="689"/>
      <c r="F214" s="689"/>
      <c r="G214" s="689"/>
      <c r="H214" s="689"/>
      <c r="I214" s="689"/>
      <c r="J214" s="689"/>
      <c r="K214" s="689"/>
      <c r="L214" s="689"/>
      <c r="M214" s="689"/>
      <c r="N214" s="689"/>
      <c r="O214" s="689"/>
      <c r="P214" s="690"/>
    </row>
    <row r="215" spans="1:16" ht="15.75" x14ac:dyDescent="0.25">
      <c r="A215" s="46" t="s">
        <v>83</v>
      </c>
      <c r="B215" s="682"/>
      <c r="C215" s="683"/>
      <c r="D215" s="683"/>
      <c r="E215" s="683"/>
      <c r="F215" s="683"/>
      <c r="G215" s="683"/>
      <c r="H215" s="683"/>
      <c r="I215" s="683"/>
      <c r="J215" s="683"/>
      <c r="K215" s="683"/>
      <c r="L215" s="683"/>
      <c r="M215" s="683"/>
      <c r="N215" s="683"/>
      <c r="O215" s="683"/>
      <c r="P215" s="684"/>
    </row>
    <row r="216" spans="1:16" ht="15.75" x14ac:dyDescent="0.25">
      <c r="A216" s="46" t="s">
        <v>84</v>
      </c>
      <c r="B216" s="682"/>
      <c r="C216" s="683"/>
      <c r="D216" s="683"/>
      <c r="E216" s="683"/>
      <c r="F216" s="683"/>
      <c r="G216" s="683"/>
      <c r="H216" s="683"/>
      <c r="I216" s="683"/>
      <c r="J216" s="683"/>
      <c r="K216" s="683"/>
      <c r="L216" s="683"/>
      <c r="M216" s="683"/>
      <c r="N216" s="683"/>
      <c r="O216" s="683"/>
      <c r="P216" s="684"/>
    </row>
    <row r="217" spans="1:16" ht="15.75" x14ac:dyDescent="0.25">
      <c r="A217" s="46" t="s">
        <v>85</v>
      </c>
      <c r="B217" s="682"/>
      <c r="C217" s="683"/>
      <c r="D217" s="683"/>
      <c r="E217" s="683"/>
      <c r="F217" s="683"/>
      <c r="G217" s="683"/>
      <c r="H217" s="683"/>
      <c r="I217" s="683"/>
      <c r="J217" s="683"/>
      <c r="K217" s="683"/>
      <c r="L217" s="683"/>
      <c r="M217" s="683"/>
      <c r="N217" s="683"/>
      <c r="O217" s="683"/>
      <c r="P217" s="684"/>
    </row>
    <row r="218" spans="1:16" ht="15.75" x14ac:dyDescent="0.25">
      <c r="A218" s="46" t="s">
        <v>86</v>
      </c>
      <c r="B218" s="682"/>
      <c r="C218" s="683"/>
      <c r="D218" s="683"/>
      <c r="E218" s="683"/>
      <c r="F218" s="683"/>
      <c r="G218" s="683"/>
      <c r="H218" s="683"/>
      <c r="I218" s="683"/>
      <c r="J218" s="683"/>
      <c r="K218" s="683"/>
      <c r="L218" s="683"/>
      <c r="M218" s="683"/>
      <c r="N218" s="683"/>
      <c r="O218" s="683"/>
      <c r="P218" s="684"/>
    </row>
    <row r="219" spans="1:16" ht="15.75" x14ac:dyDescent="0.25">
      <c r="A219" s="46" t="s">
        <v>87</v>
      </c>
      <c r="B219" s="682"/>
      <c r="C219" s="683"/>
      <c r="D219" s="683"/>
      <c r="E219" s="683"/>
      <c r="F219" s="683"/>
      <c r="G219" s="683"/>
      <c r="H219" s="683"/>
      <c r="I219" s="683"/>
      <c r="J219" s="683"/>
      <c r="K219" s="683"/>
      <c r="L219" s="683"/>
      <c r="M219" s="683"/>
      <c r="N219" s="683"/>
      <c r="O219" s="683"/>
      <c r="P219" s="684"/>
    </row>
    <row r="220" spans="1:16" ht="15.75" x14ac:dyDescent="0.25">
      <c r="A220" s="46" t="s">
        <v>88</v>
      </c>
      <c r="B220" s="682"/>
      <c r="C220" s="683"/>
      <c r="D220" s="683"/>
      <c r="E220" s="683"/>
      <c r="F220" s="683"/>
      <c r="G220" s="683"/>
      <c r="H220" s="683"/>
      <c r="I220" s="683"/>
      <c r="J220" s="683"/>
      <c r="K220" s="683"/>
      <c r="L220" s="683"/>
      <c r="M220" s="683"/>
      <c r="N220" s="683"/>
      <c r="O220" s="683"/>
      <c r="P220" s="684"/>
    </row>
    <row r="221" spans="1:16" ht="15.75" x14ac:dyDescent="0.25">
      <c r="A221" s="46" t="s">
        <v>89</v>
      </c>
      <c r="B221" s="682"/>
      <c r="C221" s="683"/>
      <c r="D221" s="683"/>
      <c r="E221" s="683"/>
      <c r="F221" s="683"/>
      <c r="G221" s="683"/>
      <c r="H221" s="683"/>
      <c r="I221" s="683"/>
      <c r="J221" s="683"/>
      <c r="K221" s="683"/>
      <c r="L221" s="683"/>
      <c r="M221" s="683"/>
      <c r="N221" s="683"/>
      <c r="O221" s="683"/>
      <c r="P221" s="684"/>
    </row>
    <row r="222" spans="1:16" ht="15.75" x14ac:dyDescent="0.25">
      <c r="A222" s="46" t="s">
        <v>90</v>
      </c>
      <c r="B222" s="682"/>
      <c r="C222" s="683"/>
      <c r="D222" s="683"/>
      <c r="E222" s="683"/>
      <c r="F222" s="683"/>
      <c r="G222" s="683"/>
      <c r="H222" s="683"/>
      <c r="I222" s="683"/>
      <c r="J222" s="683"/>
      <c r="K222" s="683"/>
      <c r="L222" s="683"/>
      <c r="M222" s="683"/>
      <c r="N222" s="683"/>
      <c r="O222" s="683"/>
      <c r="P222" s="684"/>
    </row>
    <row r="223" spans="1:16" ht="15.75" x14ac:dyDescent="0.25">
      <c r="A223" s="46" t="s">
        <v>91</v>
      </c>
      <c r="B223" s="682"/>
      <c r="C223" s="683"/>
      <c r="D223" s="683"/>
      <c r="E223" s="683"/>
      <c r="F223" s="683"/>
      <c r="G223" s="683"/>
      <c r="H223" s="683"/>
      <c r="I223" s="683"/>
      <c r="J223" s="683"/>
      <c r="K223" s="683"/>
      <c r="L223" s="683"/>
      <c r="M223" s="683"/>
      <c r="N223" s="683"/>
      <c r="O223" s="683"/>
      <c r="P223" s="684"/>
    </row>
    <row r="224" spans="1:16" ht="16.5" thickBot="1" x14ac:dyDescent="0.3">
      <c r="A224" s="47" t="s">
        <v>92</v>
      </c>
      <c r="B224" s="685"/>
      <c r="C224" s="686"/>
      <c r="D224" s="686"/>
      <c r="E224" s="686"/>
      <c r="F224" s="686"/>
      <c r="G224" s="686"/>
      <c r="H224" s="686"/>
      <c r="I224" s="686"/>
      <c r="J224" s="686"/>
      <c r="K224" s="686"/>
      <c r="L224" s="686"/>
      <c r="M224" s="686"/>
      <c r="N224" s="686"/>
      <c r="O224" s="686"/>
      <c r="P224" s="687"/>
    </row>
  </sheetData>
  <mergeCells count="306">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G33:H33"/>
    <mergeCell ref="I33:J33"/>
    <mergeCell ref="L33:M33"/>
    <mergeCell ref="N33:P33"/>
    <mergeCell ref="F27:I27"/>
    <mergeCell ref="M27:O27"/>
    <mergeCell ref="F28:I28"/>
    <mergeCell ref="M28:O28"/>
    <mergeCell ref="F29:I29"/>
    <mergeCell ref="M29:O29"/>
    <mergeCell ref="A36:G36"/>
    <mergeCell ref="H36:P36"/>
    <mergeCell ref="A37:G38"/>
    <mergeCell ref="H37:P38"/>
    <mergeCell ref="D40:P40"/>
    <mergeCell ref="O41:P41"/>
    <mergeCell ref="G34:H34"/>
    <mergeCell ref="I34:J34"/>
    <mergeCell ref="L34:M34"/>
    <mergeCell ref="N34:P34"/>
    <mergeCell ref="A35:B35"/>
    <mergeCell ref="C35:P35"/>
    <mergeCell ref="A42:C42"/>
    <mergeCell ref="O42:P42"/>
    <mergeCell ref="A43:C43"/>
    <mergeCell ref="O43:P43"/>
    <mergeCell ref="O45:P45"/>
    <mergeCell ref="A46:A47"/>
    <mergeCell ref="B46:B47"/>
    <mergeCell ref="O46:P46"/>
    <mergeCell ref="O47:P47"/>
    <mergeCell ref="A53:P53"/>
    <mergeCell ref="B54:P54"/>
    <mergeCell ref="B55:P55"/>
    <mergeCell ref="B56:P56"/>
    <mergeCell ref="B57:P57"/>
    <mergeCell ref="B58:P58"/>
    <mergeCell ref="A48:A49"/>
    <mergeCell ref="B48:B49"/>
    <mergeCell ref="O48:P48"/>
    <mergeCell ref="O49:P49"/>
    <mergeCell ref="A50:A51"/>
    <mergeCell ref="B50:B51"/>
    <mergeCell ref="O50:P50"/>
    <mergeCell ref="O51:P51"/>
    <mergeCell ref="B68:K68"/>
    <mergeCell ref="L68:O68"/>
    <mergeCell ref="B70:F70"/>
    <mergeCell ref="H70:P70"/>
    <mergeCell ref="B71:F71"/>
    <mergeCell ref="H71:P71"/>
    <mergeCell ref="B59:P59"/>
    <mergeCell ref="B60:P60"/>
    <mergeCell ref="B61:P61"/>
    <mergeCell ref="B62:P62"/>
    <mergeCell ref="B63:P63"/>
    <mergeCell ref="B66:K66"/>
    <mergeCell ref="L66:O66"/>
    <mergeCell ref="M81:O81"/>
    <mergeCell ref="F82:I82"/>
    <mergeCell ref="M82:O82"/>
    <mergeCell ref="F83:I83"/>
    <mergeCell ref="M83:O83"/>
    <mergeCell ref="F84:I84"/>
    <mergeCell ref="M84:O84"/>
    <mergeCell ref="B73:P73"/>
    <mergeCell ref="A78:D87"/>
    <mergeCell ref="F78:I79"/>
    <mergeCell ref="J78:J79"/>
    <mergeCell ref="K78:L87"/>
    <mergeCell ref="M78:O79"/>
    <mergeCell ref="P78:P79"/>
    <mergeCell ref="F80:I80"/>
    <mergeCell ref="M80:O80"/>
    <mergeCell ref="F81:I81"/>
    <mergeCell ref="G90:H90"/>
    <mergeCell ref="I90:J90"/>
    <mergeCell ref="L90:M90"/>
    <mergeCell ref="N90:P90"/>
    <mergeCell ref="G91:H91"/>
    <mergeCell ref="I91:J91"/>
    <mergeCell ref="L91:M91"/>
    <mergeCell ref="N91:P91"/>
    <mergeCell ref="F85:I85"/>
    <mergeCell ref="M85:O85"/>
    <mergeCell ref="F86:I86"/>
    <mergeCell ref="M86:O86"/>
    <mergeCell ref="F87:I87"/>
    <mergeCell ref="M87:O87"/>
    <mergeCell ref="D97:P97"/>
    <mergeCell ref="O98:P98"/>
    <mergeCell ref="A99:C99"/>
    <mergeCell ref="O99:P99"/>
    <mergeCell ref="A100:C100"/>
    <mergeCell ref="O100:P100"/>
    <mergeCell ref="A92:B92"/>
    <mergeCell ref="C92:P92"/>
    <mergeCell ref="A93:G93"/>
    <mergeCell ref="H93:P93"/>
    <mergeCell ref="A94:G95"/>
    <mergeCell ref="H94:P95"/>
    <mergeCell ref="A108:A109"/>
    <mergeCell ref="B108:B109"/>
    <mergeCell ref="O108:P108"/>
    <mergeCell ref="O109:P109"/>
    <mergeCell ref="A111:P111"/>
    <mergeCell ref="B112:P112"/>
    <mergeCell ref="O103:P103"/>
    <mergeCell ref="A104:A105"/>
    <mergeCell ref="B104:B105"/>
    <mergeCell ref="O104:P104"/>
    <mergeCell ref="O105:P105"/>
    <mergeCell ref="A106:A107"/>
    <mergeCell ref="B106:B107"/>
    <mergeCell ref="O106:P106"/>
    <mergeCell ref="O107:P107"/>
    <mergeCell ref="B119:P119"/>
    <mergeCell ref="B120:P120"/>
    <mergeCell ref="B121:P121"/>
    <mergeCell ref="B123:K123"/>
    <mergeCell ref="L123:O123"/>
    <mergeCell ref="B125:K125"/>
    <mergeCell ref="L125:O125"/>
    <mergeCell ref="B113:P113"/>
    <mergeCell ref="B114:P114"/>
    <mergeCell ref="B115:P115"/>
    <mergeCell ref="B116:P116"/>
    <mergeCell ref="B117:P117"/>
    <mergeCell ref="B118:P118"/>
    <mergeCell ref="F133:I133"/>
    <mergeCell ref="M133:O133"/>
    <mergeCell ref="F134:I134"/>
    <mergeCell ref="M134:O134"/>
    <mergeCell ref="F135:I135"/>
    <mergeCell ref="M135:O135"/>
    <mergeCell ref="B127:F127"/>
    <mergeCell ref="H127:P127"/>
    <mergeCell ref="B128:F128"/>
    <mergeCell ref="H128:P128"/>
    <mergeCell ref="A131:D140"/>
    <mergeCell ref="F131:I132"/>
    <mergeCell ref="J131:J132"/>
    <mergeCell ref="K131:L140"/>
    <mergeCell ref="M131:O132"/>
    <mergeCell ref="P131:P132"/>
    <mergeCell ref="F139:I139"/>
    <mergeCell ref="M139:O139"/>
    <mergeCell ref="F140:I140"/>
    <mergeCell ref="M140:O140"/>
    <mergeCell ref="G142:H142"/>
    <mergeCell ref="I142:J142"/>
    <mergeCell ref="L142:M142"/>
    <mergeCell ref="N142:P142"/>
    <mergeCell ref="F136:I136"/>
    <mergeCell ref="M136:O136"/>
    <mergeCell ref="F137:I137"/>
    <mergeCell ref="M137:O137"/>
    <mergeCell ref="F138:I138"/>
    <mergeCell ref="M138:O138"/>
    <mergeCell ref="A145:G145"/>
    <mergeCell ref="H145:P145"/>
    <mergeCell ref="A146:G147"/>
    <mergeCell ref="H146:P147"/>
    <mergeCell ref="D149:P149"/>
    <mergeCell ref="O150:P150"/>
    <mergeCell ref="G143:H143"/>
    <mergeCell ref="I143:J143"/>
    <mergeCell ref="L143:M143"/>
    <mergeCell ref="N143:P143"/>
    <mergeCell ref="A144:B144"/>
    <mergeCell ref="C144:P144"/>
    <mergeCell ref="A157:A158"/>
    <mergeCell ref="B157:B158"/>
    <mergeCell ref="O157:P157"/>
    <mergeCell ref="O158:P158"/>
    <mergeCell ref="A159:A160"/>
    <mergeCell ref="B159:B160"/>
    <mergeCell ref="O159:P159"/>
    <mergeCell ref="O160:P160"/>
    <mergeCell ref="A151:C151"/>
    <mergeCell ref="O151:P151"/>
    <mergeCell ref="A152:C152"/>
    <mergeCell ref="O152:P152"/>
    <mergeCell ref="O154:P154"/>
    <mergeCell ref="A155:A156"/>
    <mergeCell ref="B155:B156"/>
    <mergeCell ref="O155:P155"/>
    <mergeCell ref="O156:P156"/>
    <mergeCell ref="B168:P168"/>
    <mergeCell ref="B169:P169"/>
    <mergeCell ref="B170:P170"/>
    <mergeCell ref="B171:P171"/>
    <mergeCell ref="B172:P172"/>
    <mergeCell ref="B175:K175"/>
    <mergeCell ref="L175:O175"/>
    <mergeCell ref="A162:P162"/>
    <mergeCell ref="B163:P163"/>
    <mergeCell ref="B164:P164"/>
    <mergeCell ref="B165:P165"/>
    <mergeCell ref="B166:P166"/>
    <mergeCell ref="B167:P167"/>
    <mergeCell ref="P183:P184"/>
    <mergeCell ref="F185:I185"/>
    <mergeCell ref="M185:O185"/>
    <mergeCell ref="F186:I186"/>
    <mergeCell ref="M186:O186"/>
    <mergeCell ref="B177:K177"/>
    <mergeCell ref="L177:O177"/>
    <mergeCell ref="B179:F179"/>
    <mergeCell ref="H179:P179"/>
    <mergeCell ref="B180:F180"/>
    <mergeCell ref="H180:P180"/>
    <mergeCell ref="F187:I187"/>
    <mergeCell ref="M187:O187"/>
    <mergeCell ref="F188:I188"/>
    <mergeCell ref="M188:O188"/>
    <mergeCell ref="F189:I189"/>
    <mergeCell ref="M189:O189"/>
    <mergeCell ref="A183:D192"/>
    <mergeCell ref="F183:I184"/>
    <mergeCell ref="J183:J184"/>
    <mergeCell ref="K183:L192"/>
    <mergeCell ref="M183:O184"/>
    <mergeCell ref="G194:H194"/>
    <mergeCell ref="I194:J194"/>
    <mergeCell ref="L194:M194"/>
    <mergeCell ref="N194:P194"/>
    <mergeCell ref="G195:H195"/>
    <mergeCell ref="I195:J195"/>
    <mergeCell ref="L195:M195"/>
    <mergeCell ref="N195:P195"/>
    <mergeCell ref="F190:I190"/>
    <mergeCell ref="M190:O190"/>
    <mergeCell ref="F191:I191"/>
    <mergeCell ref="M191:O191"/>
    <mergeCell ref="F192:I192"/>
    <mergeCell ref="M192:O192"/>
    <mergeCell ref="D201:P201"/>
    <mergeCell ref="O202:P202"/>
    <mergeCell ref="A203:C203"/>
    <mergeCell ref="O203:P203"/>
    <mergeCell ref="A204:C204"/>
    <mergeCell ref="O204:P204"/>
    <mergeCell ref="A196:B196"/>
    <mergeCell ref="C196:P196"/>
    <mergeCell ref="A197:G197"/>
    <mergeCell ref="H197:P197"/>
    <mergeCell ref="A198:G199"/>
    <mergeCell ref="H198:P199"/>
    <mergeCell ref="A211:A212"/>
    <mergeCell ref="B211:B212"/>
    <mergeCell ref="O211:P211"/>
    <mergeCell ref="O212:P212"/>
    <mergeCell ref="A214:P214"/>
    <mergeCell ref="B215:P215"/>
    <mergeCell ref="O206:P206"/>
    <mergeCell ref="A207:A208"/>
    <mergeCell ref="B207:B208"/>
    <mergeCell ref="O207:P207"/>
    <mergeCell ref="O208:P208"/>
    <mergeCell ref="A209:A210"/>
    <mergeCell ref="B209:B210"/>
    <mergeCell ref="O209:P209"/>
    <mergeCell ref="O210:P210"/>
    <mergeCell ref="B222:P222"/>
    <mergeCell ref="B223:P223"/>
    <mergeCell ref="B224:P224"/>
    <mergeCell ref="B216:P216"/>
    <mergeCell ref="B217:P217"/>
    <mergeCell ref="B218:P218"/>
    <mergeCell ref="B219:P219"/>
    <mergeCell ref="B220:P220"/>
    <mergeCell ref="B221:P221"/>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581"/>
  <sheetViews>
    <sheetView zoomScale="70" zoomScaleNormal="70" workbookViewId="0">
      <selection activeCell="A35" sqref="A35"/>
    </sheetView>
  </sheetViews>
  <sheetFormatPr baseColWidth="10" defaultColWidth="11.42578125" defaultRowHeight="15" x14ac:dyDescent="0.25"/>
  <cols>
    <col min="1" max="1" width="48.7109375" customWidth="1"/>
    <col min="2" max="2" width="11.42578125" customWidth="1"/>
    <col min="3" max="3" width="19.710937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203</v>
      </c>
      <c r="C8" s="924"/>
      <c r="D8" s="924"/>
      <c r="E8" s="924"/>
      <c r="F8" s="924"/>
      <c r="G8" s="924"/>
      <c r="H8" s="924"/>
      <c r="I8" s="924"/>
      <c r="J8" s="924"/>
      <c r="K8" s="924"/>
      <c r="L8" s="924"/>
      <c r="M8" s="924"/>
      <c r="N8" s="924"/>
      <c r="O8" s="924"/>
      <c r="P8" s="925"/>
    </row>
    <row r="9" spans="1:16" ht="15.75" customHeight="1" x14ac:dyDescent="0.25">
      <c r="A9" s="4" t="s">
        <v>7</v>
      </c>
      <c r="B9" s="923" t="s">
        <v>1171</v>
      </c>
      <c r="C9" s="924"/>
      <c r="D9" s="924"/>
      <c r="E9" s="924"/>
      <c r="F9" s="924"/>
      <c r="G9" s="924"/>
      <c r="H9" s="924"/>
      <c r="I9" s="924"/>
      <c r="J9" s="924"/>
      <c r="K9" s="924"/>
      <c r="L9" s="924"/>
      <c r="M9" s="924"/>
      <c r="N9" s="924"/>
      <c r="O9" s="924"/>
      <c r="P9" s="925"/>
    </row>
    <row r="10" spans="1:16" ht="15.75" customHeight="1" x14ac:dyDescent="0.25">
      <c r="A10" s="139"/>
      <c r="B10" s="140"/>
      <c r="C10" s="140"/>
      <c r="D10" s="140"/>
      <c r="E10" s="140"/>
      <c r="F10" s="140"/>
      <c r="G10" s="140"/>
      <c r="H10" s="140"/>
      <c r="I10" s="140"/>
      <c r="J10" s="140"/>
      <c r="K10" s="140"/>
      <c r="L10" s="140"/>
      <c r="M10" s="140"/>
      <c r="N10" s="140"/>
      <c r="O10" s="140"/>
      <c r="P10" s="140"/>
    </row>
    <row r="11" spans="1:16" ht="15.75" customHeight="1" x14ac:dyDescent="0.25">
      <c r="A11" s="139"/>
      <c r="B11" s="140"/>
      <c r="C11" s="140"/>
      <c r="D11" s="140"/>
      <c r="E11" s="140"/>
      <c r="F11" s="140"/>
      <c r="G11" s="140"/>
      <c r="H11" s="140"/>
      <c r="I11" s="140"/>
      <c r="J11" s="140"/>
      <c r="K11" s="140"/>
      <c r="L11" s="140"/>
      <c r="M11" s="140"/>
      <c r="N11" s="140"/>
      <c r="O11" s="140"/>
      <c r="P11" s="140"/>
    </row>
    <row r="12" spans="1:16" ht="30" customHeight="1" x14ac:dyDescent="0.25">
      <c r="A12" s="9" t="s">
        <v>9</v>
      </c>
      <c r="B12" s="791" t="s">
        <v>211</v>
      </c>
      <c r="C12" s="792"/>
      <c r="D12" s="792"/>
      <c r="E12" s="792"/>
      <c r="F12" s="792"/>
      <c r="G12" s="792"/>
      <c r="H12" s="792"/>
      <c r="I12" s="792"/>
      <c r="J12" s="792"/>
      <c r="K12" s="793"/>
      <c r="L12" s="794" t="s">
        <v>11</v>
      </c>
      <c r="M12" s="794"/>
      <c r="N12" s="794"/>
      <c r="O12" s="794"/>
      <c r="P12" s="10">
        <v>0.2</v>
      </c>
    </row>
    <row r="14" spans="1:16" ht="32.25" customHeight="1" x14ac:dyDescent="0.25">
      <c r="A14" s="11" t="s">
        <v>12</v>
      </c>
      <c r="B14" s="758" t="s">
        <v>212</v>
      </c>
      <c r="C14" s="773"/>
      <c r="D14" s="773"/>
      <c r="E14" s="773"/>
      <c r="F14" s="773"/>
      <c r="G14" s="773"/>
      <c r="H14" s="773"/>
      <c r="I14" s="773"/>
      <c r="J14" s="773"/>
      <c r="K14" s="773"/>
      <c r="L14" s="774" t="s">
        <v>14</v>
      </c>
      <c r="M14" s="774"/>
      <c r="N14" s="774"/>
      <c r="O14" s="774"/>
      <c r="P14" s="12">
        <v>1</v>
      </c>
    </row>
    <row r="15" spans="1:16" ht="12" customHeight="1" x14ac:dyDescent="0.25"/>
    <row r="16" spans="1:16" ht="15.75" x14ac:dyDescent="0.25">
      <c r="A16" s="13" t="s">
        <v>15</v>
      </c>
      <c r="B16" s="755" t="s">
        <v>213</v>
      </c>
      <c r="C16" s="756"/>
      <c r="D16" s="756"/>
      <c r="E16" s="756"/>
      <c r="F16" s="757"/>
      <c r="G16" s="14" t="s">
        <v>17</v>
      </c>
      <c r="H16" s="1548">
        <v>256020000</v>
      </c>
      <c r="I16" s="1549"/>
      <c r="J16" s="1549"/>
      <c r="K16" s="1549"/>
      <c r="L16" s="1549"/>
      <c r="M16" s="1549"/>
      <c r="N16" s="1549"/>
      <c r="O16" s="1549"/>
      <c r="P16" s="1550"/>
    </row>
    <row r="17" spans="1:16" ht="15.75" x14ac:dyDescent="0.25">
      <c r="A17" s="13" t="s">
        <v>15</v>
      </c>
      <c r="B17" s="755"/>
      <c r="C17" s="756"/>
      <c r="D17" s="756"/>
      <c r="E17" s="756"/>
      <c r="F17" s="757"/>
      <c r="G17" s="14" t="s">
        <v>17</v>
      </c>
      <c r="H17" s="755"/>
      <c r="I17" s="756"/>
      <c r="J17" s="756"/>
      <c r="K17" s="756"/>
      <c r="L17" s="756"/>
      <c r="M17" s="756"/>
      <c r="N17" s="756"/>
      <c r="O17" s="756"/>
      <c r="P17" s="757"/>
    </row>
    <row r="18" spans="1:16" ht="15.75" x14ac:dyDescent="0.25">
      <c r="A18" s="15"/>
      <c r="B18" s="419"/>
      <c r="C18" s="419"/>
      <c r="D18" s="17"/>
      <c r="E18" s="17"/>
      <c r="F18" s="17"/>
      <c r="G18" s="17"/>
      <c r="H18" s="17"/>
      <c r="I18" s="17"/>
      <c r="J18" s="17"/>
      <c r="K18" s="17"/>
      <c r="L18" s="18"/>
      <c r="M18" s="18"/>
      <c r="N18" s="18"/>
      <c r="O18" s="18"/>
      <c r="P18" s="19"/>
    </row>
    <row r="19" spans="1:16" ht="25.5" customHeight="1" x14ac:dyDescent="0.25">
      <c r="A19" s="11" t="s">
        <v>20</v>
      </c>
      <c r="B19" s="758"/>
      <c r="C19" s="758"/>
      <c r="D19" s="758"/>
      <c r="E19" s="758"/>
      <c r="F19" s="758"/>
      <c r="G19" s="758"/>
      <c r="H19" s="758"/>
      <c r="I19" s="758"/>
      <c r="J19" s="758"/>
      <c r="K19" s="758"/>
      <c r="L19" s="758"/>
      <c r="M19" s="758"/>
      <c r="N19" s="758"/>
      <c r="O19" s="758"/>
      <c r="P19" s="758"/>
    </row>
    <row r="20" spans="1:16" ht="7.5" customHeight="1" x14ac:dyDescent="0.25"/>
    <row r="21" spans="1:16" ht="23.25" customHeight="1" x14ac:dyDescent="0.25">
      <c r="A21" s="20" t="s">
        <v>22</v>
      </c>
      <c r="B21" s="21"/>
      <c r="C21" s="21"/>
      <c r="D21" s="21"/>
      <c r="E21" s="21"/>
      <c r="F21" s="21"/>
      <c r="G21" s="21"/>
      <c r="H21" s="21"/>
      <c r="I21" s="21"/>
      <c r="J21" s="21"/>
      <c r="K21" s="21"/>
      <c r="L21" s="21"/>
      <c r="M21" s="21"/>
      <c r="N21" s="21"/>
      <c r="O21" s="21"/>
    </row>
    <row r="22" spans="1:16" ht="20.25" customHeight="1" x14ac:dyDescent="0.25">
      <c r="A22" s="20"/>
      <c r="B22" s="21"/>
      <c r="C22" s="21"/>
      <c r="D22" s="21"/>
      <c r="E22" s="21"/>
      <c r="F22" s="21"/>
      <c r="G22" s="21"/>
      <c r="H22" s="21"/>
      <c r="I22" s="21"/>
      <c r="J22" s="21"/>
      <c r="K22" s="21"/>
      <c r="L22" s="21"/>
      <c r="M22" s="21"/>
      <c r="N22" s="21"/>
      <c r="O22" s="21"/>
    </row>
    <row r="23" spans="1:16" ht="15" customHeight="1" x14ac:dyDescent="0.25">
      <c r="A23" s="759" t="s">
        <v>23</v>
      </c>
      <c r="B23" s="760"/>
      <c r="C23" s="760"/>
      <c r="D23" s="760"/>
      <c r="E23" s="761"/>
      <c r="F23" s="768" t="s">
        <v>24</v>
      </c>
      <c r="G23" s="768"/>
      <c r="H23" s="768"/>
      <c r="I23" s="768"/>
      <c r="J23" s="768" t="s">
        <v>25</v>
      </c>
      <c r="K23" s="769" t="s">
        <v>26</v>
      </c>
      <c r="L23" s="761"/>
      <c r="M23" s="768" t="s">
        <v>27</v>
      </c>
      <c r="N23" s="768"/>
      <c r="O23" s="768"/>
      <c r="P23" s="772" t="s">
        <v>25</v>
      </c>
    </row>
    <row r="24" spans="1:16" ht="15" customHeight="1" x14ac:dyDescent="0.25">
      <c r="A24" s="762"/>
      <c r="B24" s="763"/>
      <c r="C24" s="763"/>
      <c r="D24" s="763"/>
      <c r="E24" s="764"/>
      <c r="F24" s="768"/>
      <c r="G24" s="768"/>
      <c r="H24" s="768"/>
      <c r="I24" s="768"/>
      <c r="J24" s="768"/>
      <c r="K24" s="770"/>
      <c r="L24" s="764"/>
      <c r="M24" s="768"/>
      <c r="N24" s="768"/>
      <c r="O24" s="768"/>
      <c r="P24" s="772"/>
    </row>
    <row r="25" spans="1:16" ht="15" customHeight="1" x14ac:dyDescent="0.25">
      <c r="A25" s="762"/>
      <c r="B25" s="763"/>
      <c r="C25" s="763"/>
      <c r="D25" s="763"/>
      <c r="E25" s="764"/>
      <c r="F25" s="1602" t="s">
        <v>204</v>
      </c>
      <c r="G25" s="1603"/>
      <c r="H25" s="1603"/>
      <c r="I25" s="1604"/>
      <c r="J25" s="141">
        <v>10</v>
      </c>
      <c r="K25" s="770"/>
      <c r="L25" s="764"/>
      <c r="M25" s="1598" t="s">
        <v>214</v>
      </c>
      <c r="N25" s="1598"/>
      <c r="O25" s="1598"/>
      <c r="P25" s="414">
        <v>50</v>
      </c>
    </row>
    <row r="26" spans="1:16" ht="15" customHeight="1" x14ac:dyDescent="0.25">
      <c r="A26" s="762"/>
      <c r="B26" s="763"/>
      <c r="C26" s="763"/>
      <c r="D26" s="763"/>
      <c r="E26" s="764"/>
      <c r="F26" s="1599" t="s">
        <v>205</v>
      </c>
      <c r="G26" s="1600"/>
      <c r="H26" s="1600"/>
      <c r="I26" s="1601"/>
      <c r="J26" s="142">
        <v>20</v>
      </c>
      <c r="K26" s="770"/>
      <c r="L26" s="764"/>
      <c r="M26" s="1598" t="s">
        <v>215</v>
      </c>
      <c r="N26" s="1598"/>
      <c r="O26" s="1598"/>
      <c r="P26" s="414">
        <v>50</v>
      </c>
    </row>
    <row r="27" spans="1:16" ht="15" customHeight="1" x14ac:dyDescent="0.25">
      <c r="A27" s="762"/>
      <c r="B27" s="763"/>
      <c r="C27" s="763"/>
      <c r="D27" s="763"/>
      <c r="E27" s="764"/>
      <c r="F27" s="745" t="s">
        <v>216</v>
      </c>
      <c r="G27" s="745"/>
      <c r="H27" s="745"/>
      <c r="I27" s="745"/>
      <c r="J27" s="410">
        <v>20</v>
      </c>
      <c r="K27" s="770"/>
      <c r="L27" s="764"/>
      <c r="M27" s="1598" t="s">
        <v>217</v>
      </c>
      <c r="N27" s="1598"/>
      <c r="O27" s="1598"/>
      <c r="P27" s="414">
        <v>50</v>
      </c>
    </row>
    <row r="28" spans="1:16" ht="15" customHeight="1" x14ac:dyDescent="0.25">
      <c r="A28" s="762"/>
      <c r="B28" s="763"/>
      <c r="C28" s="763"/>
      <c r="D28" s="763"/>
      <c r="E28" s="764"/>
      <c r="F28" s="745"/>
      <c r="G28" s="745"/>
      <c r="H28" s="745"/>
      <c r="I28" s="745"/>
      <c r="J28" s="410"/>
      <c r="K28" s="770"/>
      <c r="L28" s="764"/>
      <c r="M28" s="1598" t="s">
        <v>218</v>
      </c>
      <c r="N28" s="1598"/>
      <c r="O28" s="1598"/>
      <c r="P28" s="414">
        <v>50</v>
      </c>
    </row>
    <row r="29" spans="1:16" ht="15" customHeight="1" x14ac:dyDescent="0.25">
      <c r="A29" s="762"/>
      <c r="B29" s="763"/>
      <c r="C29" s="763"/>
      <c r="D29" s="763"/>
      <c r="E29" s="764"/>
      <c r="F29" s="745"/>
      <c r="G29" s="745"/>
      <c r="H29" s="745"/>
      <c r="I29" s="745"/>
      <c r="J29" s="410"/>
      <c r="K29" s="770"/>
      <c r="L29" s="764"/>
      <c r="M29" s="745"/>
      <c r="N29" s="745"/>
      <c r="O29" s="745"/>
      <c r="P29" s="22"/>
    </row>
    <row r="30" spans="1:16" ht="15" customHeight="1" x14ac:dyDescent="0.25">
      <c r="A30" s="762"/>
      <c r="B30" s="763"/>
      <c r="C30" s="763"/>
      <c r="D30" s="763"/>
      <c r="E30" s="764"/>
      <c r="F30" s="745"/>
      <c r="G30" s="745"/>
      <c r="H30" s="745"/>
      <c r="I30" s="745"/>
      <c r="J30" s="410"/>
      <c r="K30" s="770"/>
      <c r="L30" s="764"/>
      <c r="M30" s="745"/>
      <c r="N30" s="745"/>
      <c r="O30" s="745"/>
      <c r="P30" s="22"/>
    </row>
    <row r="31" spans="1:16" ht="15" customHeight="1" x14ac:dyDescent="0.25">
      <c r="A31" s="762"/>
      <c r="B31" s="763"/>
      <c r="C31" s="763"/>
      <c r="D31" s="763"/>
      <c r="E31" s="764"/>
      <c r="F31" s="745"/>
      <c r="G31" s="745"/>
      <c r="H31" s="745"/>
      <c r="I31" s="745"/>
      <c r="J31" s="410"/>
      <c r="K31" s="770"/>
      <c r="L31" s="764"/>
      <c r="M31" s="745"/>
      <c r="N31" s="745"/>
      <c r="O31" s="745"/>
      <c r="P31" s="22"/>
    </row>
    <row r="32" spans="1:16" ht="15" customHeight="1" x14ac:dyDescent="0.25">
      <c r="A32" s="765"/>
      <c r="B32" s="766"/>
      <c r="C32" s="766"/>
      <c r="D32" s="766"/>
      <c r="E32" s="767"/>
      <c r="F32" s="745"/>
      <c r="G32" s="745"/>
      <c r="H32" s="745"/>
      <c r="I32" s="745"/>
      <c r="J32" s="410"/>
      <c r="K32" s="771"/>
      <c r="L32" s="767"/>
      <c r="M32" s="745"/>
      <c r="N32" s="745"/>
      <c r="O32" s="745"/>
      <c r="P32" s="22"/>
    </row>
    <row r="33" spans="1:16" ht="15.75" x14ac:dyDescent="0.25">
      <c r="A33" s="23"/>
      <c r="B33" s="24"/>
      <c r="C33" s="18"/>
      <c r="D33" s="18"/>
      <c r="E33" s="18"/>
      <c r="F33" s="18"/>
      <c r="G33" s="18"/>
      <c r="H33" s="18"/>
      <c r="I33" s="18"/>
      <c r="J33" s="18"/>
      <c r="K33" s="18"/>
      <c r="L33" s="18"/>
      <c r="M33" s="18"/>
      <c r="N33" s="18"/>
      <c r="O33" s="18"/>
    </row>
    <row r="34" spans="1:16" s="26" customFormat="1" ht="31.5" customHeight="1" x14ac:dyDescent="0.25">
      <c r="A34" s="25" t="s">
        <v>32</v>
      </c>
      <c r="B34" s="401" t="s">
        <v>33</v>
      </c>
      <c r="C34" s="401" t="s">
        <v>34</v>
      </c>
      <c r="D34" s="401" t="s">
        <v>35</v>
      </c>
      <c r="E34" s="401" t="s">
        <v>36</v>
      </c>
      <c r="F34" s="401" t="s">
        <v>37</v>
      </c>
      <c r="G34" s="746" t="s">
        <v>38</v>
      </c>
      <c r="H34" s="746"/>
      <c r="I34" s="733" t="s">
        <v>39</v>
      </c>
      <c r="J34" s="741"/>
      <c r="K34" s="401" t="s">
        <v>40</v>
      </c>
      <c r="L34" s="746" t="s">
        <v>41</v>
      </c>
      <c r="M34" s="746"/>
      <c r="N34" s="747" t="s">
        <v>42</v>
      </c>
      <c r="O34" s="748"/>
      <c r="P34" s="749"/>
    </row>
    <row r="35" spans="1:16" ht="61.5" customHeight="1" x14ac:dyDescent="0.25">
      <c r="A35" s="143" t="s">
        <v>1849</v>
      </c>
      <c r="B35" s="144">
        <v>0.5</v>
      </c>
      <c r="C35" s="408" t="s">
        <v>220</v>
      </c>
      <c r="D35" s="406" t="s">
        <v>104</v>
      </c>
      <c r="E35" s="406" t="s">
        <v>46</v>
      </c>
      <c r="F35" s="406" t="s">
        <v>105</v>
      </c>
      <c r="G35" s="874" t="s">
        <v>206</v>
      </c>
      <c r="H35" s="875"/>
      <c r="I35" s="876" t="s">
        <v>207</v>
      </c>
      <c r="J35" s="877"/>
      <c r="K35" s="29">
        <v>1</v>
      </c>
      <c r="L35" s="878" t="s">
        <v>228</v>
      </c>
      <c r="M35" s="878"/>
      <c r="N35" s="879" t="s">
        <v>209</v>
      </c>
      <c r="O35" s="879"/>
      <c r="P35" s="880"/>
    </row>
    <row r="36" spans="1:16" ht="40.5" customHeight="1" x14ac:dyDescent="0.25">
      <c r="A36" s="740" t="s">
        <v>51</v>
      </c>
      <c r="B36" s="741"/>
      <c r="C36" s="742" t="s">
        <v>221</v>
      </c>
      <c r="D36" s="743"/>
      <c r="E36" s="743"/>
      <c r="F36" s="743"/>
      <c r="G36" s="743"/>
      <c r="H36" s="743"/>
      <c r="I36" s="743"/>
      <c r="J36" s="743"/>
      <c r="K36" s="743"/>
      <c r="L36" s="743"/>
      <c r="M36" s="743"/>
      <c r="N36" s="743"/>
      <c r="O36" s="743"/>
      <c r="P36" s="744"/>
    </row>
    <row r="37" spans="1:16" ht="15.75" x14ac:dyDescent="0.25">
      <c r="A37" s="718" t="s">
        <v>53</v>
      </c>
      <c r="B37" s="719"/>
      <c r="C37" s="719"/>
      <c r="D37" s="719"/>
      <c r="E37" s="719"/>
      <c r="F37" s="719"/>
      <c r="G37" s="720"/>
      <c r="H37" s="721" t="s">
        <v>54</v>
      </c>
      <c r="I37" s="719"/>
      <c r="J37" s="719"/>
      <c r="K37" s="719"/>
      <c r="L37" s="719"/>
      <c r="M37" s="719"/>
      <c r="N37" s="719"/>
      <c r="O37" s="719"/>
      <c r="P37" s="722"/>
    </row>
    <row r="38" spans="1:16" ht="15" customHeight="1" x14ac:dyDescent="0.25">
      <c r="A38" s="723" t="s">
        <v>222</v>
      </c>
      <c r="B38" s="724"/>
      <c r="C38" s="724"/>
      <c r="D38" s="724"/>
      <c r="E38" s="724"/>
      <c r="F38" s="724"/>
      <c r="G38" s="724"/>
      <c r="H38" s="727" t="s">
        <v>210</v>
      </c>
      <c r="I38" s="728"/>
      <c r="J38" s="728"/>
      <c r="K38" s="728"/>
      <c r="L38" s="728"/>
      <c r="M38" s="728"/>
      <c r="N38" s="728"/>
      <c r="O38" s="728"/>
      <c r="P38" s="729"/>
    </row>
    <row r="39" spans="1:16" ht="15" customHeight="1" x14ac:dyDescent="0.25">
      <c r="A39" s="725"/>
      <c r="B39" s="726"/>
      <c r="C39" s="726"/>
      <c r="D39" s="726"/>
      <c r="E39" s="726"/>
      <c r="F39" s="726"/>
      <c r="G39" s="726"/>
      <c r="H39" s="730"/>
      <c r="I39" s="731"/>
      <c r="J39" s="731"/>
      <c r="K39" s="731"/>
      <c r="L39" s="731"/>
      <c r="M39" s="731"/>
      <c r="N39" s="731"/>
      <c r="O39" s="731"/>
      <c r="P39" s="732"/>
    </row>
    <row r="40" spans="1:16" ht="21.75" customHeight="1" x14ac:dyDescent="0.25">
      <c r="A40" s="23"/>
      <c r="B40" s="24"/>
      <c r="C40" s="24"/>
      <c r="D40" s="24"/>
      <c r="E40" s="24"/>
      <c r="F40" s="24"/>
      <c r="G40" s="24"/>
      <c r="H40" s="24"/>
      <c r="I40" s="24"/>
      <c r="J40" s="24"/>
      <c r="K40" s="24"/>
      <c r="L40" s="24"/>
      <c r="M40" s="24"/>
      <c r="N40" s="24"/>
      <c r="O40" s="24"/>
      <c r="P40" s="31"/>
    </row>
    <row r="41" spans="1:16" ht="15.75" customHeight="1" x14ac:dyDescent="0.25">
      <c r="A41" s="32"/>
      <c r="B41" s="24"/>
      <c r="C41" s="19"/>
      <c r="D41" s="733" t="s">
        <v>57</v>
      </c>
      <c r="E41" s="734"/>
      <c r="F41" s="734"/>
      <c r="G41" s="734"/>
      <c r="H41" s="734"/>
      <c r="I41" s="734"/>
      <c r="J41" s="734"/>
      <c r="K41" s="734"/>
      <c r="L41" s="734"/>
      <c r="M41" s="734"/>
      <c r="N41" s="734"/>
      <c r="O41" s="734"/>
      <c r="P41" s="735"/>
    </row>
    <row r="42" spans="1:16" ht="15.75" x14ac:dyDescent="0.25">
      <c r="A42" s="23"/>
      <c r="B42" s="24"/>
      <c r="C42" s="24"/>
      <c r="D42" s="401" t="s">
        <v>58</v>
      </c>
      <c r="E42" s="401" t="s">
        <v>59</v>
      </c>
      <c r="F42" s="401" t="s">
        <v>60</v>
      </c>
      <c r="G42" s="401" t="s">
        <v>61</v>
      </c>
      <c r="H42" s="401" t="s">
        <v>62</v>
      </c>
      <c r="I42" s="401" t="s">
        <v>63</v>
      </c>
      <c r="J42" s="401" t="s">
        <v>64</v>
      </c>
      <c r="K42" s="401" t="s">
        <v>65</v>
      </c>
      <c r="L42" s="401" t="s">
        <v>66</v>
      </c>
      <c r="M42" s="401" t="s">
        <v>67</v>
      </c>
      <c r="N42" s="401" t="s">
        <v>68</v>
      </c>
      <c r="O42" s="733" t="s">
        <v>69</v>
      </c>
      <c r="P42" s="735"/>
    </row>
    <row r="43" spans="1:16" ht="15.75" x14ac:dyDescent="0.25">
      <c r="A43" s="709" t="s">
        <v>70</v>
      </c>
      <c r="B43" s="710"/>
      <c r="C43" s="711"/>
      <c r="D43" s="33"/>
      <c r="E43" s="33">
        <v>10</v>
      </c>
      <c r="F43" s="33">
        <v>20</v>
      </c>
      <c r="G43" s="33">
        <v>30</v>
      </c>
      <c r="H43" s="33">
        <v>40</v>
      </c>
      <c r="I43" s="33">
        <v>50</v>
      </c>
      <c r="J43" s="33">
        <v>60</v>
      </c>
      <c r="K43" s="33">
        <v>70</v>
      </c>
      <c r="L43" s="33">
        <v>80</v>
      </c>
      <c r="M43" s="33">
        <v>90</v>
      </c>
      <c r="N43" s="33">
        <v>100</v>
      </c>
      <c r="O43" s="712"/>
      <c r="P43" s="713"/>
    </row>
    <row r="44" spans="1:16" ht="15.75" x14ac:dyDescent="0.25">
      <c r="A44" s="709" t="s">
        <v>71</v>
      </c>
      <c r="B44" s="710"/>
      <c r="C44" s="711"/>
      <c r="D44" s="34"/>
      <c r="E44" s="34"/>
      <c r="F44" s="34"/>
      <c r="G44" s="34"/>
      <c r="H44" s="34"/>
      <c r="I44" s="34"/>
      <c r="J44" s="34"/>
      <c r="K44" s="34"/>
      <c r="L44" s="34"/>
      <c r="M44" s="34"/>
      <c r="N44" s="34"/>
      <c r="O44" s="714"/>
      <c r="P44" s="715"/>
    </row>
    <row r="45" spans="1:16" ht="15.75" x14ac:dyDescent="0.25">
      <c r="A45" s="23"/>
      <c r="B45" s="24"/>
      <c r="C45" s="24"/>
      <c r="D45" s="24"/>
      <c r="E45" s="24"/>
      <c r="F45" s="24"/>
      <c r="G45" s="24"/>
      <c r="H45" s="24"/>
      <c r="I45" s="24"/>
      <c r="J45" s="24"/>
      <c r="K45" s="24"/>
      <c r="L45" s="24"/>
      <c r="M45" s="24"/>
      <c r="N45" s="24"/>
      <c r="O45" s="24"/>
      <c r="P45" s="31"/>
    </row>
    <row r="46" spans="1:16" ht="15.75" thickBot="1" x14ac:dyDescent="0.3">
      <c r="A46" s="44"/>
      <c r="B46" s="21"/>
      <c r="C46" s="21"/>
      <c r="D46" s="21"/>
      <c r="E46" s="21"/>
      <c r="F46" s="21"/>
      <c r="G46" s="21"/>
      <c r="H46" s="21"/>
      <c r="I46" s="21"/>
      <c r="J46" s="21"/>
      <c r="K46" s="21"/>
      <c r="L46" s="21"/>
      <c r="M46" s="21"/>
      <c r="N46" s="21"/>
      <c r="O46" s="21"/>
      <c r="P46" s="45"/>
    </row>
    <row r="47" spans="1:16" ht="21" customHeight="1" x14ac:dyDescent="0.25">
      <c r="A47" s="688" t="s">
        <v>82</v>
      </c>
      <c r="B47" s="689"/>
      <c r="C47" s="689"/>
      <c r="D47" s="689"/>
      <c r="E47" s="689"/>
      <c r="F47" s="689"/>
      <c r="G47" s="689"/>
      <c r="H47" s="689"/>
      <c r="I47" s="689"/>
      <c r="J47" s="689"/>
      <c r="K47" s="689"/>
      <c r="L47" s="689"/>
      <c r="M47" s="689"/>
      <c r="N47" s="689"/>
      <c r="O47" s="689"/>
      <c r="P47" s="690"/>
    </row>
    <row r="48" spans="1:16" ht="15.75" x14ac:dyDescent="0.25">
      <c r="A48" s="46" t="s">
        <v>83</v>
      </c>
      <c r="B48" s="682"/>
      <c r="C48" s="683"/>
      <c r="D48" s="683"/>
      <c r="E48" s="683"/>
      <c r="F48" s="683"/>
      <c r="G48" s="683"/>
      <c r="H48" s="683"/>
      <c r="I48" s="683"/>
      <c r="J48" s="683"/>
      <c r="K48" s="683"/>
      <c r="L48" s="683"/>
      <c r="M48" s="683"/>
      <c r="N48" s="683"/>
      <c r="O48" s="683"/>
      <c r="P48" s="684"/>
    </row>
    <row r="49" spans="1:16" ht="15.75" x14ac:dyDescent="0.25">
      <c r="A49" s="46" t="s">
        <v>84</v>
      </c>
      <c r="B49" s="682"/>
      <c r="C49" s="683"/>
      <c r="D49" s="683"/>
      <c r="E49" s="683"/>
      <c r="F49" s="683"/>
      <c r="G49" s="683"/>
      <c r="H49" s="683"/>
      <c r="I49" s="683"/>
      <c r="J49" s="683"/>
      <c r="K49" s="683"/>
      <c r="L49" s="683"/>
      <c r="M49" s="683"/>
      <c r="N49" s="683"/>
      <c r="O49" s="683"/>
      <c r="P49" s="684"/>
    </row>
    <row r="50" spans="1:16" ht="15.75" x14ac:dyDescent="0.25">
      <c r="A50" s="46" t="s">
        <v>85</v>
      </c>
      <c r="B50" s="682"/>
      <c r="C50" s="683"/>
      <c r="D50" s="683"/>
      <c r="E50" s="683"/>
      <c r="F50" s="683"/>
      <c r="G50" s="683"/>
      <c r="H50" s="683"/>
      <c r="I50" s="683"/>
      <c r="J50" s="683"/>
      <c r="K50" s="683"/>
      <c r="L50" s="683"/>
      <c r="M50" s="683"/>
      <c r="N50" s="683"/>
      <c r="O50" s="683"/>
      <c r="P50" s="684"/>
    </row>
    <row r="51" spans="1:16" ht="15.75" x14ac:dyDescent="0.25">
      <c r="A51" s="46" t="s">
        <v>86</v>
      </c>
      <c r="B51" s="682"/>
      <c r="C51" s="683"/>
      <c r="D51" s="683"/>
      <c r="E51" s="683"/>
      <c r="F51" s="683"/>
      <c r="G51" s="683"/>
      <c r="H51" s="683"/>
      <c r="I51" s="683"/>
      <c r="J51" s="683"/>
      <c r="K51" s="683"/>
      <c r="L51" s="683"/>
      <c r="M51" s="683"/>
      <c r="N51" s="683"/>
      <c r="O51" s="683"/>
      <c r="P51" s="684"/>
    </row>
    <row r="52" spans="1:16" ht="15.75" x14ac:dyDescent="0.25">
      <c r="A52" s="46" t="s">
        <v>87</v>
      </c>
      <c r="B52" s="682"/>
      <c r="C52" s="683"/>
      <c r="D52" s="683"/>
      <c r="E52" s="683"/>
      <c r="F52" s="683"/>
      <c r="G52" s="683"/>
      <c r="H52" s="683"/>
      <c r="I52" s="683"/>
      <c r="J52" s="683"/>
      <c r="K52" s="683"/>
      <c r="L52" s="683"/>
      <c r="M52" s="683"/>
      <c r="N52" s="683"/>
      <c r="O52" s="683"/>
      <c r="P52" s="684"/>
    </row>
    <row r="53" spans="1:16" ht="15.75" x14ac:dyDescent="0.25">
      <c r="A53" s="46" t="s">
        <v>88</v>
      </c>
      <c r="B53" s="682"/>
      <c r="C53" s="683"/>
      <c r="D53" s="683"/>
      <c r="E53" s="683"/>
      <c r="F53" s="683"/>
      <c r="G53" s="683"/>
      <c r="H53" s="683"/>
      <c r="I53" s="683"/>
      <c r="J53" s="683"/>
      <c r="K53" s="683"/>
      <c r="L53" s="683"/>
      <c r="M53" s="683"/>
      <c r="N53" s="683"/>
      <c r="O53" s="683"/>
      <c r="P53" s="684"/>
    </row>
    <row r="54" spans="1:16" ht="15.75" x14ac:dyDescent="0.25">
      <c r="A54" s="46" t="s">
        <v>89</v>
      </c>
      <c r="B54" s="682"/>
      <c r="C54" s="683"/>
      <c r="D54" s="683"/>
      <c r="E54" s="683"/>
      <c r="F54" s="683"/>
      <c r="G54" s="683"/>
      <c r="H54" s="683"/>
      <c r="I54" s="683"/>
      <c r="J54" s="683"/>
      <c r="K54" s="683"/>
      <c r="L54" s="683"/>
      <c r="M54" s="683"/>
      <c r="N54" s="683"/>
      <c r="O54" s="683"/>
      <c r="P54" s="684"/>
    </row>
    <row r="55" spans="1:16" ht="15.75" x14ac:dyDescent="0.25">
      <c r="A55" s="46" t="s">
        <v>90</v>
      </c>
      <c r="B55" s="682"/>
      <c r="C55" s="683"/>
      <c r="D55" s="683"/>
      <c r="E55" s="683"/>
      <c r="F55" s="683"/>
      <c r="G55" s="683"/>
      <c r="H55" s="683"/>
      <c r="I55" s="683"/>
      <c r="J55" s="683"/>
      <c r="K55" s="683"/>
      <c r="L55" s="683"/>
      <c r="M55" s="683"/>
      <c r="N55" s="683"/>
      <c r="O55" s="683"/>
      <c r="P55" s="684"/>
    </row>
    <row r="56" spans="1:16" ht="15.75" x14ac:dyDescent="0.25">
      <c r="A56" s="46" t="s">
        <v>91</v>
      </c>
      <c r="B56" s="682"/>
      <c r="C56" s="683"/>
      <c r="D56" s="683"/>
      <c r="E56" s="683"/>
      <c r="F56" s="683"/>
      <c r="G56" s="683"/>
      <c r="H56" s="683"/>
      <c r="I56" s="683"/>
      <c r="J56" s="683"/>
      <c r="K56" s="683"/>
      <c r="L56" s="683"/>
      <c r="M56" s="683"/>
      <c r="N56" s="683"/>
      <c r="O56" s="683"/>
      <c r="P56" s="684"/>
    </row>
    <row r="57" spans="1:16" ht="16.5" thickBot="1" x14ac:dyDescent="0.3">
      <c r="A57" s="47" t="s">
        <v>92</v>
      </c>
      <c r="B57" s="685"/>
      <c r="C57" s="686"/>
      <c r="D57" s="686"/>
      <c r="E57" s="686"/>
      <c r="F57" s="686"/>
      <c r="G57" s="686"/>
      <c r="H57" s="686"/>
      <c r="I57" s="686"/>
      <c r="J57" s="686"/>
      <c r="K57" s="686"/>
      <c r="L57" s="686"/>
      <c r="M57" s="686"/>
      <c r="N57" s="686"/>
      <c r="O57" s="686"/>
      <c r="P57" s="687"/>
    </row>
    <row r="58" spans="1:16" ht="18" customHeight="1" x14ac:dyDescent="0.25">
      <c r="A58" s="1553"/>
      <c r="B58" s="1553"/>
      <c r="C58" s="1553"/>
      <c r="D58" s="1553"/>
      <c r="E58" s="1553"/>
      <c r="F58" s="1553"/>
      <c r="G58" s="1553"/>
      <c r="H58" s="1553"/>
      <c r="I58" s="1553"/>
      <c r="J58" s="1553"/>
      <c r="K58" s="1553"/>
      <c r="L58" s="1553"/>
      <c r="M58" s="1553"/>
      <c r="N58" s="1553"/>
      <c r="O58" s="1553"/>
      <c r="P58" s="1553"/>
    </row>
    <row r="59" spans="1:16" ht="15.75" x14ac:dyDescent="0.25">
      <c r="A59" s="881" t="s">
        <v>23</v>
      </c>
      <c r="B59" s="881"/>
      <c r="C59" s="881"/>
      <c r="D59" s="881"/>
      <c r="E59" s="400"/>
      <c r="F59" s="768" t="s">
        <v>24</v>
      </c>
      <c r="G59" s="768"/>
      <c r="H59" s="768"/>
      <c r="I59" s="768"/>
      <c r="J59" s="768" t="s">
        <v>25</v>
      </c>
      <c r="K59" s="769" t="s">
        <v>26</v>
      </c>
      <c r="L59" s="761"/>
      <c r="M59" s="768" t="s">
        <v>27</v>
      </c>
      <c r="N59" s="768"/>
      <c r="O59" s="768"/>
      <c r="P59" s="768" t="s">
        <v>25</v>
      </c>
    </row>
    <row r="60" spans="1:16" ht="15.75" x14ac:dyDescent="0.25">
      <c r="A60" s="881"/>
      <c r="B60" s="881"/>
      <c r="C60" s="881"/>
      <c r="D60" s="881"/>
      <c r="E60" s="400"/>
      <c r="F60" s="768"/>
      <c r="G60" s="768"/>
      <c r="H60" s="768"/>
      <c r="I60" s="768"/>
      <c r="J60" s="768"/>
      <c r="K60" s="770"/>
      <c r="L60" s="764"/>
      <c r="M60" s="768"/>
      <c r="N60" s="768"/>
      <c r="O60" s="768"/>
      <c r="P60" s="768"/>
    </row>
    <row r="61" spans="1:16" ht="15.75" x14ac:dyDescent="0.25">
      <c r="A61" s="881"/>
      <c r="B61" s="881"/>
      <c r="C61" s="881"/>
      <c r="D61" s="881"/>
      <c r="E61" s="400"/>
      <c r="F61" s="1602" t="s">
        <v>204</v>
      </c>
      <c r="G61" s="1603"/>
      <c r="H61" s="1603"/>
      <c r="I61" s="1604"/>
      <c r="J61" s="141">
        <v>5</v>
      </c>
      <c r="K61" s="770"/>
      <c r="L61" s="764"/>
      <c r="M61" s="1598" t="s">
        <v>214</v>
      </c>
      <c r="N61" s="1598"/>
      <c r="O61" s="1598"/>
      <c r="P61" s="414">
        <v>50</v>
      </c>
    </row>
    <row r="62" spans="1:16" ht="15.75" x14ac:dyDescent="0.25">
      <c r="A62" s="881"/>
      <c r="B62" s="881"/>
      <c r="C62" s="881"/>
      <c r="D62" s="881"/>
      <c r="E62" s="400"/>
      <c r="F62" s="1599" t="s">
        <v>205</v>
      </c>
      <c r="G62" s="1600"/>
      <c r="H62" s="1600"/>
      <c r="I62" s="1601"/>
      <c r="J62" s="142">
        <v>50</v>
      </c>
      <c r="K62" s="770"/>
      <c r="L62" s="764"/>
      <c r="M62" s="1598" t="s">
        <v>215</v>
      </c>
      <c r="N62" s="1598"/>
      <c r="O62" s="1598"/>
      <c r="P62" s="414">
        <v>50</v>
      </c>
    </row>
    <row r="63" spans="1:16" ht="15.75" x14ac:dyDescent="0.25">
      <c r="A63" s="881"/>
      <c r="B63" s="881"/>
      <c r="C63" s="881"/>
      <c r="D63" s="881"/>
      <c r="E63" s="400"/>
      <c r="F63" s="745"/>
      <c r="G63" s="745"/>
      <c r="H63" s="745"/>
      <c r="I63" s="745"/>
      <c r="J63" s="410"/>
      <c r="K63" s="770"/>
      <c r="L63" s="764"/>
      <c r="M63" s="1598"/>
      <c r="N63" s="1598"/>
      <c r="O63" s="1598"/>
      <c r="P63" s="414"/>
    </row>
    <row r="64" spans="1:16" ht="15.75" x14ac:dyDescent="0.25">
      <c r="A64" s="881"/>
      <c r="B64" s="881"/>
      <c r="C64" s="881"/>
      <c r="D64" s="881"/>
      <c r="E64" s="400"/>
      <c r="F64" s="745"/>
      <c r="G64" s="745"/>
      <c r="H64" s="745"/>
      <c r="I64" s="745"/>
      <c r="J64" s="410"/>
      <c r="K64" s="770"/>
      <c r="L64" s="764"/>
      <c r="M64" s="1598" t="s">
        <v>217</v>
      </c>
      <c r="N64" s="1598"/>
      <c r="O64" s="1598"/>
      <c r="P64" s="414">
        <v>50</v>
      </c>
    </row>
    <row r="65" spans="1:16" ht="15.75" x14ac:dyDescent="0.25">
      <c r="A65" s="881"/>
      <c r="B65" s="881"/>
      <c r="C65" s="881"/>
      <c r="D65" s="881"/>
      <c r="E65" s="400"/>
      <c r="F65" s="745"/>
      <c r="G65" s="745"/>
      <c r="H65" s="745"/>
      <c r="I65" s="745"/>
      <c r="J65" s="410"/>
      <c r="K65" s="770"/>
      <c r="L65" s="764"/>
      <c r="M65" s="745"/>
      <c r="N65" s="745"/>
      <c r="O65" s="745"/>
      <c r="P65" s="410"/>
    </row>
    <row r="66" spans="1:16" ht="15.75" x14ac:dyDescent="0.25">
      <c r="A66" s="881"/>
      <c r="B66" s="881"/>
      <c r="C66" s="881"/>
      <c r="D66" s="881"/>
      <c r="E66" s="400"/>
      <c r="F66" s="745"/>
      <c r="G66" s="745"/>
      <c r="H66" s="745"/>
      <c r="I66" s="745"/>
      <c r="J66" s="410"/>
      <c r="K66" s="770"/>
      <c r="L66" s="764"/>
      <c r="M66" s="745"/>
      <c r="N66" s="745"/>
      <c r="O66" s="745"/>
      <c r="P66" s="410"/>
    </row>
    <row r="67" spans="1:16" ht="15.75" x14ac:dyDescent="0.25">
      <c r="A67" s="881"/>
      <c r="B67" s="881"/>
      <c r="C67" s="881"/>
      <c r="D67" s="881"/>
      <c r="E67" s="400"/>
      <c r="F67" s="745"/>
      <c r="G67" s="745"/>
      <c r="H67" s="745"/>
      <c r="I67" s="745"/>
      <c r="J67" s="410"/>
      <c r="K67" s="770"/>
      <c r="L67" s="764"/>
      <c r="M67" s="745"/>
      <c r="N67" s="745"/>
      <c r="O67" s="745"/>
      <c r="P67" s="410"/>
    </row>
    <row r="68" spans="1:16" ht="15.75" x14ac:dyDescent="0.25">
      <c r="A68" s="881"/>
      <c r="B68" s="881"/>
      <c r="C68" s="881"/>
      <c r="D68" s="881"/>
      <c r="E68" s="400"/>
      <c r="F68" s="745"/>
      <c r="G68" s="745"/>
      <c r="H68" s="745"/>
      <c r="I68" s="745"/>
      <c r="J68" s="410"/>
      <c r="K68" s="771"/>
      <c r="L68" s="767"/>
      <c r="M68" s="745"/>
      <c r="N68" s="745"/>
      <c r="O68" s="745"/>
      <c r="P68" s="410"/>
    </row>
    <row r="69" spans="1:16" ht="15.75" x14ac:dyDescent="0.25">
      <c r="A69" s="19"/>
      <c r="B69" s="24"/>
      <c r="C69" s="18"/>
      <c r="D69" s="18"/>
      <c r="E69" s="18"/>
      <c r="F69" s="18"/>
      <c r="G69" s="18"/>
      <c r="H69" s="18"/>
      <c r="I69" s="18"/>
      <c r="J69" s="18"/>
      <c r="K69" s="18"/>
      <c r="L69" s="18"/>
      <c r="M69" s="18"/>
      <c r="N69" s="18"/>
      <c r="O69" s="18"/>
      <c r="P69" s="19"/>
    </row>
    <row r="70" spans="1:16" ht="15.75" x14ac:dyDescent="0.25">
      <c r="A70" s="19"/>
      <c r="B70" s="24"/>
      <c r="C70" s="18"/>
      <c r="D70" s="18"/>
      <c r="E70" s="18"/>
      <c r="F70" s="18"/>
      <c r="G70" s="18"/>
      <c r="H70" s="18"/>
      <c r="I70" s="18"/>
      <c r="J70" s="18"/>
      <c r="K70" s="18"/>
      <c r="L70" s="18"/>
      <c r="M70" s="18"/>
      <c r="N70" s="18"/>
      <c r="O70" s="18"/>
      <c r="P70" s="19"/>
    </row>
    <row r="71" spans="1:16" ht="47.25" x14ac:dyDescent="0.25">
      <c r="A71" s="48" t="s">
        <v>32</v>
      </c>
      <c r="B71" s="401" t="s">
        <v>33</v>
      </c>
      <c r="C71" s="401" t="s">
        <v>34</v>
      </c>
      <c r="D71" s="401" t="s">
        <v>35</v>
      </c>
      <c r="E71" s="401" t="s">
        <v>36</v>
      </c>
      <c r="F71" s="401" t="s">
        <v>37</v>
      </c>
      <c r="G71" s="746" t="s">
        <v>38</v>
      </c>
      <c r="H71" s="746"/>
      <c r="I71" s="733" t="s">
        <v>39</v>
      </c>
      <c r="J71" s="741"/>
      <c r="K71" s="401" t="s">
        <v>40</v>
      </c>
      <c r="L71" s="746" t="s">
        <v>41</v>
      </c>
      <c r="M71" s="746"/>
      <c r="N71" s="850" t="s">
        <v>42</v>
      </c>
      <c r="O71" s="851"/>
      <c r="P71" s="852"/>
    </row>
    <row r="72" spans="1:16" ht="78" customHeight="1" x14ac:dyDescent="0.25">
      <c r="A72" s="143" t="s">
        <v>223</v>
      </c>
      <c r="B72" s="144">
        <v>0.5</v>
      </c>
      <c r="C72" s="408" t="s">
        <v>224</v>
      </c>
      <c r="D72" s="406" t="s">
        <v>104</v>
      </c>
      <c r="E72" s="406" t="s">
        <v>46</v>
      </c>
      <c r="F72" s="406" t="s">
        <v>105</v>
      </c>
      <c r="G72" s="891" t="s">
        <v>225</v>
      </c>
      <c r="H72" s="891"/>
      <c r="I72" s="876" t="s">
        <v>226</v>
      </c>
      <c r="J72" s="877"/>
      <c r="K72" s="29" t="s">
        <v>227</v>
      </c>
      <c r="L72" s="878" t="s">
        <v>228</v>
      </c>
      <c r="M72" s="878"/>
      <c r="N72" s="879" t="s">
        <v>209</v>
      </c>
      <c r="O72" s="879"/>
      <c r="P72" s="880"/>
    </row>
    <row r="73" spans="1:16" ht="30" customHeight="1" x14ac:dyDescent="0.25">
      <c r="A73" s="733" t="s">
        <v>51</v>
      </c>
      <c r="B73" s="741"/>
      <c r="C73" s="1410" t="s">
        <v>229</v>
      </c>
      <c r="D73" s="1411"/>
      <c r="E73" s="1411"/>
      <c r="F73" s="1411"/>
      <c r="G73" s="1411"/>
      <c r="H73" s="1411"/>
      <c r="I73" s="1411"/>
      <c r="J73" s="1411"/>
      <c r="K73" s="1411"/>
      <c r="L73" s="1411"/>
      <c r="M73" s="1411"/>
      <c r="N73" s="1411"/>
      <c r="O73" s="1411"/>
      <c r="P73" s="1412"/>
    </row>
    <row r="74" spans="1:16" ht="15.75" x14ac:dyDescent="0.25">
      <c r="A74" s="721" t="s">
        <v>53</v>
      </c>
      <c r="B74" s="719"/>
      <c r="C74" s="719"/>
      <c r="D74" s="719"/>
      <c r="E74" s="719"/>
      <c r="F74" s="719"/>
      <c r="G74" s="720"/>
      <c r="H74" s="721" t="s">
        <v>54</v>
      </c>
      <c r="I74" s="719"/>
      <c r="J74" s="719"/>
      <c r="K74" s="719"/>
      <c r="L74" s="719"/>
      <c r="M74" s="719"/>
      <c r="N74" s="719"/>
      <c r="O74" s="719"/>
      <c r="P74" s="720"/>
    </row>
    <row r="75" spans="1:16" x14ac:dyDescent="0.25">
      <c r="A75" s="1398" t="s">
        <v>230</v>
      </c>
      <c r="B75" s="1399"/>
      <c r="C75" s="1399"/>
      <c r="D75" s="1399"/>
      <c r="E75" s="1399"/>
      <c r="F75" s="1399"/>
      <c r="G75" s="1399"/>
      <c r="H75" s="727" t="s">
        <v>210</v>
      </c>
      <c r="I75" s="728"/>
      <c r="J75" s="728"/>
      <c r="K75" s="728"/>
      <c r="L75" s="728"/>
      <c r="M75" s="728"/>
      <c r="N75" s="728"/>
      <c r="O75" s="728"/>
      <c r="P75" s="729"/>
    </row>
    <row r="76" spans="1:16" ht="15.75" customHeight="1" x14ac:dyDescent="0.25">
      <c r="A76" s="1400"/>
      <c r="B76" s="1401"/>
      <c r="C76" s="1401"/>
      <c r="D76" s="1401"/>
      <c r="E76" s="1401"/>
      <c r="F76" s="1401"/>
      <c r="G76" s="1401"/>
      <c r="H76" s="730"/>
      <c r="I76" s="731"/>
      <c r="J76" s="731"/>
      <c r="K76" s="731"/>
      <c r="L76" s="731"/>
      <c r="M76" s="731"/>
      <c r="N76" s="731"/>
      <c r="O76" s="731"/>
      <c r="P76" s="732"/>
    </row>
    <row r="77" spans="1:16" ht="15.75" x14ac:dyDescent="0.25">
      <c r="A77" s="32"/>
      <c r="B77" s="24"/>
      <c r="C77" s="19"/>
      <c r="D77" s="733" t="s">
        <v>57</v>
      </c>
      <c r="E77" s="734"/>
      <c r="F77" s="734"/>
      <c r="G77" s="734"/>
      <c r="H77" s="734"/>
      <c r="I77" s="734"/>
      <c r="J77" s="734"/>
      <c r="K77" s="734"/>
      <c r="L77" s="734"/>
      <c r="M77" s="734"/>
      <c r="N77" s="734"/>
      <c r="O77" s="734"/>
      <c r="P77" s="735"/>
    </row>
    <row r="78" spans="1:16" ht="15.75" x14ac:dyDescent="0.25">
      <c r="A78" s="23"/>
      <c r="B78" s="24"/>
      <c r="C78" s="24"/>
      <c r="D78" s="401" t="s">
        <v>58</v>
      </c>
      <c r="E78" s="401" t="s">
        <v>59</v>
      </c>
      <c r="F78" s="401" t="s">
        <v>60</v>
      </c>
      <c r="G78" s="401" t="s">
        <v>61</v>
      </c>
      <c r="H78" s="401" t="s">
        <v>62</v>
      </c>
      <c r="I78" s="401" t="s">
        <v>63</v>
      </c>
      <c r="J78" s="401" t="s">
        <v>64</v>
      </c>
      <c r="K78" s="401" t="s">
        <v>65</v>
      </c>
      <c r="L78" s="401" t="s">
        <v>66</v>
      </c>
      <c r="M78" s="401" t="s">
        <v>67</v>
      </c>
      <c r="N78" s="401" t="s">
        <v>68</v>
      </c>
      <c r="O78" s="733" t="s">
        <v>69</v>
      </c>
      <c r="P78" s="735"/>
    </row>
    <row r="79" spans="1:16" ht="15.75" x14ac:dyDescent="0.25">
      <c r="A79" s="709" t="s">
        <v>70</v>
      </c>
      <c r="B79" s="710"/>
      <c r="C79" s="711"/>
      <c r="D79" s="33">
        <v>8</v>
      </c>
      <c r="E79" s="33">
        <v>8</v>
      </c>
      <c r="F79" s="33">
        <v>8</v>
      </c>
      <c r="G79" s="33">
        <v>8</v>
      </c>
      <c r="H79" s="33">
        <v>8</v>
      </c>
      <c r="I79" s="33">
        <v>8</v>
      </c>
      <c r="J79" s="33">
        <v>8</v>
      </c>
      <c r="K79" s="33">
        <v>8</v>
      </c>
      <c r="L79" s="33">
        <v>8</v>
      </c>
      <c r="M79" s="33">
        <v>8</v>
      </c>
      <c r="N79" s="33">
        <v>8</v>
      </c>
      <c r="O79" s="33">
        <v>8</v>
      </c>
      <c r="P79" s="33">
        <v>8</v>
      </c>
    </row>
    <row r="80" spans="1:16" ht="16.5" thickBot="1" x14ac:dyDescent="0.3">
      <c r="A80" s="709" t="s">
        <v>71</v>
      </c>
      <c r="B80" s="710"/>
      <c r="C80" s="711"/>
      <c r="D80" s="34"/>
      <c r="E80" s="34"/>
      <c r="F80" s="34"/>
      <c r="G80" s="34"/>
      <c r="H80" s="34"/>
      <c r="I80" s="34"/>
      <c r="J80" s="34"/>
      <c r="K80" s="34"/>
      <c r="L80" s="34"/>
      <c r="M80" s="34"/>
      <c r="N80" s="34"/>
      <c r="O80" s="714"/>
      <c r="P80" s="715"/>
    </row>
    <row r="81" spans="1:16" ht="15.75" x14ac:dyDescent="0.25">
      <c r="A81" s="1397" t="s">
        <v>82</v>
      </c>
      <c r="B81" s="689"/>
      <c r="C81" s="689"/>
      <c r="D81" s="689"/>
      <c r="E81" s="689"/>
      <c r="F81" s="689"/>
      <c r="G81" s="689"/>
      <c r="H81" s="689"/>
      <c r="I81" s="689"/>
      <c r="J81" s="689"/>
      <c r="K81" s="689"/>
      <c r="L81" s="689"/>
      <c r="M81" s="689"/>
      <c r="N81" s="689"/>
      <c r="O81" s="689"/>
      <c r="P81" s="690"/>
    </row>
    <row r="82" spans="1:16" ht="15.75" x14ac:dyDescent="0.25">
      <c r="A82" s="49" t="s">
        <v>83</v>
      </c>
      <c r="B82" s="682"/>
      <c r="C82" s="683"/>
      <c r="D82" s="683"/>
      <c r="E82" s="683"/>
      <c r="F82" s="683"/>
      <c r="G82" s="683"/>
      <c r="H82" s="683"/>
      <c r="I82" s="683"/>
      <c r="J82" s="683"/>
      <c r="K82" s="683"/>
      <c r="L82" s="683"/>
      <c r="M82" s="683"/>
      <c r="N82" s="683"/>
      <c r="O82" s="683"/>
      <c r="P82" s="737"/>
    </row>
    <row r="83" spans="1:16" ht="15.75" x14ac:dyDescent="0.25">
      <c r="A83" s="49" t="s">
        <v>84</v>
      </c>
      <c r="B83" s="682"/>
      <c r="C83" s="683"/>
      <c r="D83" s="683"/>
      <c r="E83" s="683"/>
      <c r="F83" s="683"/>
      <c r="G83" s="683"/>
      <c r="H83" s="683"/>
      <c r="I83" s="683"/>
      <c r="J83" s="683"/>
      <c r="K83" s="683"/>
      <c r="L83" s="683"/>
      <c r="M83" s="683"/>
      <c r="N83" s="683"/>
      <c r="O83" s="683"/>
      <c r="P83" s="737"/>
    </row>
    <row r="84" spans="1:16" ht="15.75" x14ac:dyDescent="0.25">
      <c r="A84" s="49" t="s">
        <v>85</v>
      </c>
      <c r="B84" s="682"/>
      <c r="C84" s="683"/>
      <c r="D84" s="683"/>
      <c r="E84" s="683"/>
      <c r="F84" s="683"/>
      <c r="G84" s="683"/>
      <c r="H84" s="683"/>
      <c r="I84" s="683"/>
      <c r="J84" s="683"/>
      <c r="K84" s="683"/>
      <c r="L84" s="683"/>
      <c r="M84" s="683"/>
      <c r="N84" s="683"/>
      <c r="O84" s="683"/>
      <c r="P84" s="737"/>
    </row>
    <row r="85" spans="1:16" ht="15.75" x14ac:dyDescent="0.25">
      <c r="A85" s="49" t="s">
        <v>86</v>
      </c>
      <c r="B85" s="682"/>
      <c r="C85" s="683"/>
      <c r="D85" s="683"/>
      <c r="E85" s="683"/>
      <c r="F85" s="683"/>
      <c r="G85" s="683"/>
      <c r="H85" s="683"/>
      <c r="I85" s="683"/>
      <c r="J85" s="683"/>
      <c r="K85" s="683"/>
      <c r="L85" s="683"/>
      <c r="M85" s="683"/>
      <c r="N85" s="683"/>
      <c r="O85" s="683"/>
      <c r="P85" s="737"/>
    </row>
    <row r="86" spans="1:16" ht="15.75" x14ac:dyDescent="0.25">
      <c r="A86" s="49" t="s">
        <v>87</v>
      </c>
      <c r="B86" s="682"/>
      <c r="C86" s="683"/>
      <c r="D86" s="683"/>
      <c r="E86" s="683"/>
      <c r="F86" s="683"/>
      <c r="G86" s="683"/>
      <c r="H86" s="683"/>
      <c r="I86" s="683"/>
      <c r="J86" s="683"/>
      <c r="K86" s="683"/>
      <c r="L86" s="683"/>
      <c r="M86" s="683"/>
      <c r="N86" s="683"/>
      <c r="O86" s="683"/>
      <c r="P86" s="737"/>
    </row>
    <row r="87" spans="1:16" ht="15.75" x14ac:dyDescent="0.25">
      <c r="A87" s="49" t="s">
        <v>88</v>
      </c>
      <c r="B87" s="682"/>
      <c r="C87" s="683"/>
      <c r="D87" s="683"/>
      <c r="E87" s="683"/>
      <c r="F87" s="683"/>
      <c r="G87" s="683"/>
      <c r="H87" s="683"/>
      <c r="I87" s="683"/>
      <c r="J87" s="683"/>
      <c r="K87" s="683"/>
      <c r="L87" s="683"/>
      <c r="M87" s="683"/>
      <c r="N87" s="683"/>
      <c r="O87" s="683"/>
      <c r="P87" s="737"/>
    </row>
    <row r="88" spans="1:16" ht="15.75" x14ac:dyDescent="0.25">
      <c r="A88" s="49" t="s">
        <v>89</v>
      </c>
      <c r="B88" s="682"/>
      <c r="C88" s="683"/>
      <c r="D88" s="683"/>
      <c r="E88" s="683"/>
      <c r="F88" s="683"/>
      <c r="G88" s="683"/>
      <c r="H88" s="683"/>
      <c r="I88" s="683"/>
      <c r="J88" s="683"/>
      <c r="K88" s="683"/>
      <c r="L88" s="683"/>
      <c r="M88" s="683"/>
      <c r="N88" s="683"/>
      <c r="O88" s="683"/>
      <c r="P88" s="737"/>
    </row>
    <row r="89" spans="1:16" ht="15.75" x14ac:dyDescent="0.25">
      <c r="A89" s="49" t="s">
        <v>90</v>
      </c>
      <c r="B89" s="682"/>
      <c r="C89" s="683"/>
      <c r="D89" s="683"/>
      <c r="E89" s="683"/>
      <c r="F89" s="683"/>
      <c r="G89" s="683"/>
      <c r="H89" s="683"/>
      <c r="I89" s="683"/>
      <c r="J89" s="683"/>
      <c r="K89" s="683"/>
      <c r="L89" s="683"/>
      <c r="M89" s="683"/>
      <c r="N89" s="683"/>
      <c r="O89" s="683"/>
      <c r="P89" s="737"/>
    </row>
    <row r="90" spans="1:16" ht="15.75" x14ac:dyDescent="0.25">
      <c r="A90" s="49" t="s">
        <v>91</v>
      </c>
      <c r="B90" s="682"/>
      <c r="C90" s="683"/>
      <c r="D90" s="683"/>
      <c r="E90" s="683"/>
      <c r="F90" s="683"/>
      <c r="G90" s="683"/>
      <c r="H90" s="683"/>
      <c r="I90" s="683"/>
      <c r="J90" s="683"/>
      <c r="K90" s="683"/>
      <c r="L90" s="683"/>
      <c r="M90" s="683"/>
      <c r="N90" s="683"/>
      <c r="O90" s="683"/>
      <c r="P90" s="737"/>
    </row>
    <row r="91" spans="1:16" ht="15.75" x14ac:dyDescent="0.25">
      <c r="A91" s="49" t="s">
        <v>92</v>
      </c>
      <c r="B91" s="682"/>
      <c r="C91" s="683"/>
      <c r="D91" s="683"/>
      <c r="E91" s="683"/>
      <c r="F91" s="683"/>
      <c r="G91" s="683"/>
      <c r="H91" s="683"/>
      <c r="I91" s="683"/>
      <c r="J91" s="683"/>
      <c r="K91" s="683"/>
      <c r="L91" s="683"/>
      <c r="M91" s="683"/>
      <c r="N91" s="683"/>
      <c r="O91" s="683"/>
      <c r="P91" s="737"/>
    </row>
    <row r="93" spans="1:16" ht="15.75" x14ac:dyDescent="0.25">
      <c r="A93" s="9" t="s">
        <v>9</v>
      </c>
      <c r="B93" s="791" t="s">
        <v>231</v>
      </c>
      <c r="C93" s="792"/>
      <c r="D93" s="792"/>
      <c r="E93" s="792"/>
      <c r="F93" s="792"/>
      <c r="G93" s="792"/>
      <c r="H93" s="792"/>
      <c r="I93" s="792"/>
      <c r="J93" s="792"/>
      <c r="K93" s="793"/>
      <c r="L93" s="794" t="s">
        <v>11</v>
      </c>
      <c r="M93" s="794"/>
      <c r="N93" s="794"/>
      <c r="O93" s="794"/>
      <c r="P93" s="10">
        <v>0.2</v>
      </c>
    </row>
    <row r="95" spans="1:16" ht="15.75" x14ac:dyDescent="0.25">
      <c r="A95" s="11" t="s">
        <v>94</v>
      </c>
      <c r="B95" s="758" t="s">
        <v>232</v>
      </c>
      <c r="C95" s="773"/>
      <c r="D95" s="773"/>
      <c r="E95" s="773"/>
      <c r="F95" s="773"/>
      <c r="G95" s="773"/>
      <c r="H95" s="773"/>
      <c r="I95" s="773"/>
      <c r="J95" s="773"/>
      <c r="K95" s="773"/>
      <c r="L95" s="774" t="s">
        <v>14</v>
      </c>
      <c r="M95" s="774"/>
      <c r="N95" s="774"/>
      <c r="O95" s="774"/>
      <c r="P95" s="12">
        <v>1</v>
      </c>
    </row>
    <row r="96" spans="1:16" ht="15.75" x14ac:dyDescent="0.25">
      <c r="B96" s="24"/>
      <c r="C96" s="18"/>
      <c r="D96" s="18"/>
      <c r="E96" s="18"/>
      <c r="F96" s="18"/>
      <c r="G96" s="18"/>
      <c r="H96" s="18"/>
      <c r="I96" s="18"/>
      <c r="J96" s="18"/>
      <c r="K96" s="18"/>
      <c r="L96" s="18"/>
      <c r="M96" s="18"/>
      <c r="N96" s="18"/>
      <c r="O96" s="18"/>
      <c r="P96" s="19"/>
    </row>
    <row r="97" spans="1:16" ht="15.75" x14ac:dyDescent="0.25">
      <c r="A97" s="13" t="s">
        <v>15</v>
      </c>
      <c r="B97" s="755" t="s">
        <v>213</v>
      </c>
      <c r="C97" s="756"/>
      <c r="D97" s="756"/>
      <c r="E97" s="756"/>
      <c r="F97" s="757"/>
      <c r="G97" s="14" t="s">
        <v>17</v>
      </c>
      <c r="H97" s="1592">
        <v>2017879300</v>
      </c>
      <c r="I97" s="756"/>
      <c r="J97" s="756"/>
      <c r="K97" s="756"/>
      <c r="L97" s="756"/>
      <c r="M97" s="756"/>
      <c r="N97" s="756"/>
      <c r="O97" s="756"/>
      <c r="P97" s="757"/>
    </row>
    <row r="98" spans="1:16" ht="15.75" x14ac:dyDescent="0.25">
      <c r="A98" s="13" t="s">
        <v>15</v>
      </c>
      <c r="B98" s="755"/>
      <c r="C98" s="756"/>
      <c r="D98" s="756"/>
      <c r="E98" s="756"/>
      <c r="F98" s="757"/>
      <c r="G98" s="14" t="s">
        <v>17</v>
      </c>
      <c r="H98" s="755"/>
      <c r="I98" s="756"/>
      <c r="J98" s="756"/>
      <c r="K98" s="756"/>
      <c r="L98" s="756"/>
      <c r="M98" s="756"/>
      <c r="N98" s="756"/>
      <c r="O98" s="756"/>
      <c r="P98" s="757"/>
    </row>
    <row r="99" spans="1:16" ht="6" customHeight="1" x14ac:dyDescent="0.25">
      <c r="A99" s="13"/>
      <c r="B99" s="397"/>
      <c r="C99" s="398"/>
      <c r="D99" s="398"/>
      <c r="E99" s="398"/>
      <c r="F99" s="399"/>
      <c r="G99" s="14"/>
      <c r="H99" s="397"/>
      <c r="I99" s="398"/>
      <c r="J99" s="398"/>
      <c r="K99" s="398"/>
      <c r="L99" s="398"/>
      <c r="M99" s="398"/>
      <c r="N99" s="398"/>
      <c r="O99" s="398"/>
      <c r="P99" s="399"/>
    </row>
    <row r="100" spans="1:16" ht="24.75" customHeight="1" x14ac:dyDescent="0.25">
      <c r="A100" s="11" t="s">
        <v>20</v>
      </c>
      <c r="B100" s="758"/>
      <c r="C100" s="758"/>
      <c r="D100" s="758"/>
      <c r="E100" s="758"/>
      <c r="F100" s="758"/>
      <c r="G100" s="758"/>
      <c r="H100" s="758"/>
      <c r="I100" s="758"/>
      <c r="J100" s="758"/>
      <c r="K100" s="758"/>
      <c r="L100" s="758"/>
      <c r="M100" s="758"/>
      <c r="N100" s="758"/>
      <c r="O100" s="758"/>
      <c r="P100" s="758"/>
    </row>
    <row r="101" spans="1:16" ht="24.75" customHeight="1" x14ac:dyDescent="0.25">
      <c r="A101" s="20" t="s">
        <v>22</v>
      </c>
      <c r="B101" s="21"/>
      <c r="C101" s="21"/>
      <c r="D101" s="21"/>
      <c r="E101" s="21"/>
      <c r="F101" s="21"/>
      <c r="G101" s="21"/>
      <c r="H101" s="21"/>
      <c r="I101" s="21"/>
      <c r="J101" s="21"/>
      <c r="K101" s="21"/>
      <c r="L101" s="21"/>
      <c r="M101" s="21"/>
      <c r="N101" s="21"/>
      <c r="O101" s="21"/>
    </row>
    <row r="102" spans="1:16" ht="12.75" customHeight="1" x14ac:dyDescent="0.25">
      <c r="A102" s="20"/>
      <c r="B102" s="21"/>
      <c r="C102" s="21"/>
      <c r="D102" s="21"/>
      <c r="E102" s="21"/>
      <c r="F102" s="21"/>
      <c r="G102" s="21"/>
      <c r="H102" s="21"/>
      <c r="I102" s="21"/>
      <c r="J102" s="21"/>
      <c r="K102" s="21"/>
      <c r="L102" s="21"/>
      <c r="M102" s="21"/>
      <c r="N102" s="21"/>
      <c r="O102" s="21"/>
    </row>
    <row r="103" spans="1:16" ht="24.75" customHeight="1" x14ac:dyDescent="0.25">
      <c r="A103" s="1123" t="s">
        <v>23</v>
      </c>
      <c r="B103" s="881"/>
      <c r="C103" s="881"/>
      <c r="D103" s="881"/>
      <c r="E103" s="400"/>
      <c r="F103" s="768" t="s">
        <v>24</v>
      </c>
      <c r="G103" s="768"/>
      <c r="H103" s="768"/>
      <c r="I103" s="768"/>
      <c r="J103" s="768" t="s">
        <v>25</v>
      </c>
      <c r="K103" s="881" t="s">
        <v>26</v>
      </c>
      <c r="L103" s="881"/>
      <c r="M103" s="768" t="s">
        <v>27</v>
      </c>
      <c r="N103" s="768"/>
      <c r="O103" s="768"/>
      <c r="P103" s="772" t="s">
        <v>25</v>
      </c>
    </row>
    <row r="104" spans="1:16" ht="24.75" customHeight="1" x14ac:dyDescent="0.25">
      <c r="A104" s="1123"/>
      <c r="B104" s="881"/>
      <c r="C104" s="881"/>
      <c r="D104" s="881"/>
      <c r="E104" s="400"/>
      <c r="F104" s="768"/>
      <c r="G104" s="768"/>
      <c r="H104" s="768"/>
      <c r="I104" s="768"/>
      <c r="J104" s="768"/>
      <c r="K104" s="881"/>
      <c r="L104" s="881"/>
      <c r="M104" s="768"/>
      <c r="N104" s="768"/>
      <c r="O104" s="768"/>
      <c r="P104" s="772"/>
    </row>
    <row r="105" spans="1:16" ht="24.75" customHeight="1" x14ac:dyDescent="0.25">
      <c r="A105" s="1123"/>
      <c r="B105" s="881"/>
      <c r="C105" s="881"/>
      <c r="D105" s="881"/>
      <c r="E105" s="400"/>
      <c r="F105" s="1560" t="s">
        <v>204</v>
      </c>
      <c r="G105" s="1560"/>
      <c r="H105" s="1560"/>
      <c r="I105" s="1560"/>
      <c r="J105" s="411">
        <v>10</v>
      </c>
      <c r="K105" s="881"/>
      <c r="L105" s="881"/>
      <c r="M105" s="1556" t="s">
        <v>218</v>
      </c>
      <c r="N105" s="1556"/>
      <c r="O105" s="1556"/>
      <c r="P105" s="412">
        <v>50</v>
      </c>
    </row>
    <row r="106" spans="1:16" ht="24.75" customHeight="1" x14ac:dyDescent="0.25">
      <c r="A106" s="1123"/>
      <c r="B106" s="881"/>
      <c r="C106" s="881"/>
      <c r="D106" s="881"/>
      <c r="E106" s="400"/>
      <c r="F106" s="1560" t="s">
        <v>233</v>
      </c>
      <c r="G106" s="1560"/>
      <c r="H106" s="1560"/>
      <c r="I106" s="1560"/>
      <c r="J106" s="411">
        <v>50</v>
      </c>
      <c r="K106" s="881"/>
      <c r="L106" s="881"/>
      <c r="M106" s="745"/>
      <c r="N106" s="745"/>
      <c r="O106" s="745"/>
      <c r="P106" s="22"/>
    </row>
    <row r="107" spans="1:16" ht="24.75" customHeight="1" x14ac:dyDescent="0.25">
      <c r="A107" s="1123"/>
      <c r="B107" s="881"/>
      <c r="C107" s="881"/>
      <c r="D107" s="881"/>
      <c r="E107" s="400"/>
      <c r="F107" s="1560" t="s">
        <v>234</v>
      </c>
      <c r="G107" s="1560"/>
      <c r="H107" s="1560"/>
      <c r="I107" s="1560"/>
      <c r="J107" s="411">
        <v>50</v>
      </c>
      <c r="K107" s="881"/>
      <c r="L107" s="881"/>
      <c r="M107" s="745"/>
      <c r="N107" s="754"/>
      <c r="O107" s="754"/>
      <c r="P107" s="22"/>
    </row>
    <row r="108" spans="1:16" ht="15.75" x14ac:dyDescent="0.25">
      <c r="A108" s="23"/>
      <c r="B108" s="24"/>
      <c r="C108" s="18"/>
      <c r="D108" s="18"/>
      <c r="E108" s="18"/>
      <c r="F108" s="18"/>
      <c r="G108" s="18"/>
      <c r="H108" s="18"/>
      <c r="I108" s="18"/>
      <c r="J108" s="18"/>
      <c r="K108" s="18"/>
      <c r="L108" s="18"/>
      <c r="M108" s="18"/>
      <c r="N108" s="18"/>
      <c r="O108" s="18"/>
    </row>
    <row r="109" spans="1:16" ht="47.25" x14ac:dyDescent="0.25">
      <c r="A109" s="25" t="s">
        <v>32</v>
      </c>
      <c r="B109" s="401" t="s">
        <v>33</v>
      </c>
      <c r="C109" s="401" t="s">
        <v>34</v>
      </c>
      <c r="D109" s="401" t="s">
        <v>35</v>
      </c>
      <c r="E109" s="401" t="s">
        <v>36</v>
      </c>
      <c r="F109" s="401" t="s">
        <v>37</v>
      </c>
      <c r="G109" s="746" t="s">
        <v>38</v>
      </c>
      <c r="H109" s="746"/>
      <c r="I109" s="733" t="s">
        <v>39</v>
      </c>
      <c r="J109" s="741"/>
      <c r="K109" s="401" t="s">
        <v>40</v>
      </c>
      <c r="L109" s="746" t="s">
        <v>41</v>
      </c>
      <c r="M109" s="746"/>
      <c r="N109" s="850" t="s">
        <v>42</v>
      </c>
      <c r="O109" s="851"/>
      <c r="P109" s="852"/>
    </row>
    <row r="110" spans="1:16" ht="57" x14ac:dyDescent="0.25">
      <c r="A110" s="143" t="s">
        <v>606</v>
      </c>
      <c r="B110" s="144">
        <v>1</v>
      </c>
      <c r="C110" s="408" t="s">
        <v>235</v>
      </c>
      <c r="D110" s="406" t="s">
        <v>104</v>
      </c>
      <c r="E110" s="406" t="s">
        <v>46</v>
      </c>
      <c r="F110" s="406" t="s">
        <v>105</v>
      </c>
      <c r="G110" s="891" t="s">
        <v>236</v>
      </c>
      <c r="H110" s="891"/>
      <c r="I110" s="876" t="s">
        <v>207</v>
      </c>
      <c r="J110" s="877"/>
      <c r="K110" s="29">
        <v>1</v>
      </c>
      <c r="L110" s="878" t="s">
        <v>228</v>
      </c>
      <c r="M110" s="878"/>
      <c r="N110" s="879" t="s">
        <v>209</v>
      </c>
      <c r="O110" s="879"/>
      <c r="P110" s="880"/>
    </row>
    <row r="111" spans="1:16" ht="24" customHeight="1" x14ac:dyDescent="0.25">
      <c r="A111" s="733" t="s">
        <v>51</v>
      </c>
      <c r="B111" s="741"/>
      <c r="C111" s="1105" t="s">
        <v>237</v>
      </c>
      <c r="D111" s="1107"/>
      <c r="E111" s="1107"/>
      <c r="F111" s="1107"/>
      <c r="G111" s="1107"/>
      <c r="H111" s="1107"/>
      <c r="I111" s="1107"/>
      <c r="J111" s="1107"/>
      <c r="K111" s="1107"/>
      <c r="L111" s="1107"/>
      <c r="M111" s="1107"/>
      <c r="N111" s="1107"/>
      <c r="O111" s="1107"/>
      <c r="P111" s="1108"/>
    </row>
    <row r="112" spans="1:16" ht="33.75" customHeight="1" x14ac:dyDescent="0.25">
      <c r="A112" s="718" t="s">
        <v>53</v>
      </c>
      <c r="B112" s="719"/>
      <c r="C112" s="719"/>
      <c r="D112" s="719"/>
      <c r="E112" s="719"/>
      <c r="F112" s="719"/>
      <c r="G112" s="720"/>
      <c r="H112" s="721" t="s">
        <v>54</v>
      </c>
      <c r="I112" s="719"/>
      <c r="J112" s="719"/>
      <c r="K112" s="719"/>
      <c r="L112" s="719"/>
      <c r="M112" s="719"/>
      <c r="N112" s="719"/>
      <c r="O112" s="719"/>
      <c r="P112" s="722"/>
    </row>
    <row r="113" spans="1:16" x14ac:dyDescent="0.25">
      <c r="A113" s="723" t="s">
        <v>238</v>
      </c>
      <c r="B113" s="724"/>
      <c r="C113" s="724"/>
      <c r="D113" s="724"/>
      <c r="E113" s="724"/>
      <c r="F113" s="724"/>
      <c r="G113" s="724"/>
      <c r="H113" s="839" t="s">
        <v>239</v>
      </c>
      <c r="I113" s="840"/>
      <c r="J113" s="840"/>
      <c r="K113" s="840"/>
      <c r="L113" s="840"/>
      <c r="M113" s="840"/>
      <c r="N113" s="840"/>
      <c r="O113" s="840"/>
      <c r="P113" s="841"/>
    </row>
    <row r="114" spans="1:16" x14ac:dyDescent="0.25">
      <c r="A114" s="725"/>
      <c r="B114" s="726"/>
      <c r="C114" s="726"/>
      <c r="D114" s="726"/>
      <c r="E114" s="726"/>
      <c r="F114" s="726"/>
      <c r="G114" s="726"/>
      <c r="H114" s="842"/>
      <c r="I114" s="843"/>
      <c r="J114" s="843"/>
      <c r="K114" s="843"/>
      <c r="L114" s="843"/>
      <c r="M114" s="843"/>
      <c r="N114" s="843"/>
      <c r="O114" s="843"/>
      <c r="P114" s="844"/>
    </row>
    <row r="115" spans="1:16" ht="15.75" x14ac:dyDescent="0.25">
      <c r="A115" s="23"/>
      <c r="B115" s="24"/>
      <c r="C115" s="24"/>
      <c r="D115" s="24"/>
      <c r="E115" s="24"/>
      <c r="F115" s="24"/>
      <c r="G115" s="24"/>
      <c r="H115" s="24"/>
      <c r="I115" s="24"/>
      <c r="J115" s="24"/>
      <c r="K115" s="24"/>
      <c r="L115" s="24"/>
      <c r="M115" s="24"/>
      <c r="N115" s="24"/>
      <c r="O115" s="24"/>
      <c r="P115" s="31"/>
    </row>
    <row r="116" spans="1:16" ht="15.75" x14ac:dyDescent="0.25">
      <c r="A116" s="35" t="s">
        <v>72</v>
      </c>
      <c r="B116" s="35" t="s">
        <v>33</v>
      </c>
      <c r="C116" s="36"/>
      <c r="D116" s="37" t="s">
        <v>58</v>
      </c>
      <c r="E116" s="37" t="s">
        <v>59</v>
      </c>
      <c r="F116" s="37" t="s">
        <v>60</v>
      </c>
      <c r="G116" s="37" t="s">
        <v>61</v>
      </c>
      <c r="H116" s="37" t="s">
        <v>62</v>
      </c>
      <c r="I116" s="37" t="s">
        <v>63</v>
      </c>
      <c r="J116" s="37" t="s">
        <v>64</v>
      </c>
      <c r="K116" s="37" t="s">
        <v>65</v>
      </c>
      <c r="L116" s="37" t="s">
        <v>66</v>
      </c>
      <c r="M116" s="37" t="s">
        <v>67</v>
      </c>
      <c r="N116" s="37" t="s">
        <v>68</v>
      </c>
      <c r="O116" s="716" t="s">
        <v>69</v>
      </c>
      <c r="P116" s="717"/>
    </row>
    <row r="117" spans="1:16" ht="15.75" x14ac:dyDescent="0.25">
      <c r="A117" s="868" t="s">
        <v>240</v>
      </c>
      <c r="B117" s="812">
        <v>0.1</v>
      </c>
      <c r="C117" s="38" t="s">
        <v>70</v>
      </c>
      <c r="D117" s="38">
        <v>10</v>
      </c>
      <c r="E117" s="38">
        <v>20</v>
      </c>
      <c r="F117" s="38">
        <v>30</v>
      </c>
      <c r="G117" s="38">
        <v>35</v>
      </c>
      <c r="H117" s="38">
        <v>40</v>
      </c>
      <c r="I117" s="38">
        <v>45</v>
      </c>
      <c r="J117" s="38">
        <v>50</v>
      </c>
      <c r="K117" s="38">
        <v>60</v>
      </c>
      <c r="L117" s="38">
        <v>75</v>
      </c>
      <c r="M117" s="38">
        <v>85</v>
      </c>
      <c r="N117" s="38">
        <v>100</v>
      </c>
      <c r="O117" s="808"/>
      <c r="P117" s="809"/>
    </row>
    <row r="118" spans="1:16" ht="15.75" x14ac:dyDescent="0.25">
      <c r="A118" s="869"/>
      <c r="B118" s="812"/>
      <c r="C118" s="40" t="s">
        <v>71</v>
      </c>
      <c r="D118" s="40"/>
      <c r="E118" s="40"/>
      <c r="F118" s="41"/>
      <c r="G118" s="41"/>
      <c r="H118" s="41"/>
      <c r="I118" s="41"/>
      <c r="J118" s="41"/>
      <c r="K118" s="41"/>
      <c r="L118" s="41"/>
      <c r="M118" s="41"/>
      <c r="N118" s="40"/>
      <c r="O118" s="814"/>
      <c r="P118" s="815"/>
    </row>
    <row r="119" spans="1:16" ht="15.75" x14ac:dyDescent="0.25">
      <c r="A119" s="868" t="s">
        <v>241</v>
      </c>
      <c r="B119" s="812">
        <v>0.2</v>
      </c>
      <c r="C119" s="38" t="s">
        <v>70</v>
      </c>
      <c r="D119" s="38">
        <v>10</v>
      </c>
      <c r="E119" s="38">
        <v>20</v>
      </c>
      <c r="F119" s="38">
        <v>30</v>
      </c>
      <c r="G119" s="38">
        <v>35</v>
      </c>
      <c r="H119" s="38">
        <v>40</v>
      </c>
      <c r="I119" s="38">
        <v>45</v>
      </c>
      <c r="J119" s="38">
        <v>50</v>
      </c>
      <c r="K119" s="38">
        <v>60</v>
      </c>
      <c r="L119" s="38">
        <v>75</v>
      </c>
      <c r="M119" s="38">
        <v>85</v>
      </c>
      <c r="N119" s="38">
        <v>100</v>
      </c>
      <c r="O119" s="808"/>
      <c r="P119" s="809"/>
    </row>
    <row r="120" spans="1:16" ht="15.75" customHeight="1" x14ac:dyDescent="0.25">
      <c r="A120" s="869"/>
      <c r="B120" s="812"/>
      <c r="C120" s="40" t="s">
        <v>71</v>
      </c>
      <c r="D120" s="40"/>
      <c r="E120" s="40"/>
      <c r="F120" s="41"/>
      <c r="G120" s="41"/>
      <c r="H120" s="41"/>
      <c r="I120" s="41"/>
      <c r="J120" s="41"/>
      <c r="K120" s="41"/>
      <c r="L120" s="41"/>
      <c r="M120" s="41"/>
      <c r="N120" s="40"/>
      <c r="O120" s="814"/>
      <c r="P120" s="815"/>
    </row>
    <row r="121" spans="1:16" ht="15.75" x14ac:dyDescent="0.25">
      <c r="A121" s="1596" t="s">
        <v>242</v>
      </c>
      <c r="B121" s="812">
        <v>0.15</v>
      </c>
      <c r="C121" s="38" t="s">
        <v>70</v>
      </c>
      <c r="D121" s="38">
        <v>10</v>
      </c>
      <c r="E121" s="38">
        <v>20</v>
      </c>
      <c r="F121" s="38">
        <v>30</v>
      </c>
      <c r="G121" s="38">
        <v>35</v>
      </c>
      <c r="H121" s="38">
        <v>40</v>
      </c>
      <c r="I121" s="38">
        <v>45</v>
      </c>
      <c r="J121" s="38">
        <v>50</v>
      </c>
      <c r="K121" s="38">
        <v>60</v>
      </c>
      <c r="L121" s="38">
        <v>75</v>
      </c>
      <c r="M121" s="38">
        <v>85</v>
      </c>
      <c r="N121" s="38">
        <v>100</v>
      </c>
      <c r="O121" s="808"/>
      <c r="P121" s="809"/>
    </row>
    <row r="122" spans="1:16" ht="15.75" x14ac:dyDescent="0.25">
      <c r="A122" s="1597"/>
      <c r="B122" s="812"/>
      <c r="C122" s="40" t="s">
        <v>71</v>
      </c>
      <c r="D122" s="40"/>
      <c r="E122" s="40"/>
      <c r="F122" s="41"/>
      <c r="G122" s="41"/>
      <c r="H122" s="41"/>
      <c r="I122" s="41"/>
      <c r="J122" s="41"/>
      <c r="K122" s="41"/>
      <c r="L122" s="41"/>
      <c r="M122" s="41"/>
      <c r="N122" s="40"/>
      <c r="O122" s="814"/>
      <c r="P122" s="815"/>
    </row>
    <row r="123" spans="1:16" ht="15.75" x14ac:dyDescent="0.25">
      <c r="A123" s="1596" t="s">
        <v>243</v>
      </c>
      <c r="B123" s="812">
        <v>0.15</v>
      </c>
      <c r="C123" s="38" t="s">
        <v>70</v>
      </c>
      <c r="D123" s="38">
        <v>10</v>
      </c>
      <c r="E123" s="38">
        <v>20</v>
      </c>
      <c r="F123" s="38">
        <v>30</v>
      </c>
      <c r="G123" s="38">
        <v>35</v>
      </c>
      <c r="H123" s="38">
        <v>40</v>
      </c>
      <c r="I123" s="38">
        <v>45</v>
      </c>
      <c r="J123" s="38">
        <v>50</v>
      </c>
      <c r="K123" s="38">
        <v>60</v>
      </c>
      <c r="L123" s="38">
        <v>75</v>
      </c>
      <c r="M123" s="38">
        <v>85</v>
      </c>
      <c r="N123" s="38">
        <v>100</v>
      </c>
      <c r="O123" s="808"/>
      <c r="P123" s="809"/>
    </row>
    <row r="124" spans="1:16" ht="15.75" x14ac:dyDescent="0.25">
      <c r="A124" s="1597"/>
      <c r="B124" s="812"/>
      <c r="C124" s="40" t="s">
        <v>71</v>
      </c>
      <c r="D124" s="40"/>
      <c r="E124" s="40"/>
      <c r="F124" s="41"/>
      <c r="G124" s="41"/>
      <c r="H124" s="41"/>
      <c r="I124" s="41"/>
      <c r="J124" s="41"/>
      <c r="K124" s="41"/>
      <c r="L124" s="41"/>
      <c r="M124" s="41"/>
      <c r="N124" s="40"/>
      <c r="O124" s="814"/>
      <c r="P124" s="815"/>
    </row>
    <row r="125" spans="1:16" ht="15.75" x14ac:dyDescent="0.25">
      <c r="A125" s="1596" t="s">
        <v>244</v>
      </c>
      <c r="B125" s="812">
        <v>0.2</v>
      </c>
      <c r="C125" s="38" t="s">
        <v>70</v>
      </c>
      <c r="D125" s="38">
        <v>10</v>
      </c>
      <c r="E125" s="38">
        <v>20</v>
      </c>
      <c r="F125" s="38">
        <v>30</v>
      </c>
      <c r="G125" s="38">
        <v>35</v>
      </c>
      <c r="H125" s="38">
        <v>40</v>
      </c>
      <c r="I125" s="38">
        <v>45</v>
      </c>
      <c r="J125" s="38">
        <v>50</v>
      </c>
      <c r="K125" s="38">
        <v>60</v>
      </c>
      <c r="L125" s="38">
        <v>75</v>
      </c>
      <c r="M125" s="38">
        <v>85</v>
      </c>
      <c r="N125" s="38">
        <v>100</v>
      </c>
      <c r="O125" s="808"/>
      <c r="P125" s="809"/>
    </row>
    <row r="126" spans="1:16" ht="15.75" x14ac:dyDescent="0.25">
      <c r="A126" s="1597"/>
      <c r="B126" s="812"/>
      <c r="C126" s="40" t="s">
        <v>71</v>
      </c>
      <c r="D126" s="40"/>
      <c r="E126" s="40"/>
      <c r="F126" s="41"/>
      <c r="G126" s="41"/>
      <c r="H126" s="41"/>
      <c r="I126" s="41"/>
      <c r="J126" s="41"/>
      <c r="K126" s="41"/>
      <c r="L126" s="41"/>
      <c r="M126" s="41"/>
      <c r="N126" s="40"/>
      <c r="O126" s="814"/>
      <c r="P126" s="815"/>
    </row>
    <row r="127" spans="1:16" ht="15.75" x14ac:dyDescent="0.25">
      <c r="A127" s="1596" t="s">
        <v>245</v>
      </c>
      <c r="B127" s="812">
        <v>0.2</v>
      </c>
      <c r="C127" s="38" t="s">
        <v>70</v>
      </c>
      <c r="D127" s="38">
        <v>10</v>
      </c>
      <c r="E127" s="38">
        <v>20</v>
      </c>
      <c r="F127" s="38">
        <v>30</v>
      </c>
      <c r="G127" s="38">
        <v>35</v>
      </c>
      <c r="H127" s="38">
        <v>40</v>
      </c>
      <c r="I127" s="38">
        <v>45</v>
      </c>
      <c r="J127" s="38">
        <v>50</v>
      </c>
      <c r="K127" s="38">
        <v>60</v>
      </c>
      <c r="L127" s="38">
        <v>75</v>
      </c>
      <c r="M127" s="38">
        <v>85</v>
      </c>
      <c r="N127" s="38">
        <v>100</v>
      </c>
      <c r="O127" s="808"/>
      <c r="P127" s="809"/>
    </row>
    <row r="128" spans="1:16" ht="15.75" x14ac:dyDescent="0.25">
      <c r="A128" s="1597"/>
      <c r="B128" s="812"/>
      <c r="C128" s="40" t="s">
        <v>71</v>
      </c>
      <c r="D128" s="40"/>
      <c r="E128" s="40"/>
      <c r="F128" s="41"/>
      <c r="G128" s="41"/>
      <c r="H128" s="41"/>
      <c r="I128" s="41"/>
      <c r="J128" s="41"/>
      <c r="K128" s="41"/>
      <c r="L128" s="41"/>
      <c r="M128" s="41"/>
      <c r="N128" s="40"/>
      <c r="O128" s="814"/>
      <c r="P128" s="815"/>
    </row>
    <row r="129" spans="1:16" ht="15.75" thickBot="1" x14ac:dyDescent="0.3">
      <c r="A129" s="44"/>
      <c r="B129" s="21"/>
      <c r="C129" s="21"/>
      <c r="D129" s="21"/>
      <c r="E129" s="21"/>
      <c r="F129" s="21"/>
      <c r="G129" s="21"/>
      <c r="H129" s="21"/>
      <c r="I129" s="21"/>
      <c r="J129" s="21"/>
      <c r="K129" s="21"/>
      <c r="L129" s="21"/>
      <c r="M129" s="21"/>
      <c r="N129" s="21"/>
      <c r="O129" s="21"/>
      <c r="P129" s="45"/>
    </row>
    <row r="130" spans="1:16" ht="15.75" x14ac:dyDescent="0.25">
      <c r="A130" s="688" t="s">
        <v>82</v>
      </c>
      <c r="B130" s="689"/>
      <c r="C130" s="689"/>
      <c r="D130" s="689"/>
      <c r="E130" s="689"/>
      <c r="F130" s="689"/>
      <c r="G130" s="689"/>
      <c r="H130" s="689"/>
      <c r="I130" s="689"/>
      <c r="J130" s="689"/>
      <c r="K130" s="689"/>
      <c r="L130" s="689"/>
      <c r="M130" s="689"/>
      <c r="N130" s="689"/>
      <c r="O130" s="689"/>
      <c r="P130" s="690"/>
    </row>
    <row r="131" spans="1:16" ht="15.75" x14ac:dyDescent="0.25">
      <c r="A131" s="46" t="s">
        <v>83</v>
      </c>
      <c r="B131" s="682"/>
      <c r="C131" s="683"/>
      <c r="D131" s="683"/>
      <c r="E131" s="683"/>
      <c r="F131" s="683"/>
      <c r="G131" s="683"/>
      <c r="H131" s="683"/>
      <c r="I131" s="683"/>
      <c r="J131" s="683"/>
      <c r="K131" s="683"/>
      <c r="L131" s="683"/>
      <c r="M131" s="683"/>
      <c r="N131" s="683"/>
      <c r="O131" s="683"/>
      <c r="P131" s="684"/>
    </row>
    <row r="132" spans="1:16" ht="15.75" x14ac:dyDescent="0.25">
      <c r="A132" s="46" t="s">
        <v>84</v>
      </c>
      <c r="B132" s="682"/>
      <c r="C132" s="683"/>
      <c r="D132" s="683"/>
      <c r="E132" s="683"/>
      <c r="F132" s="683"/>
      <c r="G132" s="683"/>
      <c r="H132" s="683"/>
      <c r="I132" s="683"/>
      <c r="J132" s="683"/>
      <c r="K132" s="683"/>
      <c r="L132" s="683"/>
      <c r="M132" s="683"/>
      <c r="N132" s="683"/>
      <c r="O132" s="683"/>
      <c r="P132" s="684"/>
    </row>
    <row r="133" spans="1:16" ht="15.75" x14ac:dyDescent="0.25">
      <c r="A133" s="46" t="s">
        <v>85</v>
      </c>
      <c r="B133" s="682"/>
      <c r="C133" s="683"/>
      <c r="D133" s="683"/>
      <c r="E133" s="683"/>
      <c r="F133" s="683"/>
      <c r="G133" s="683"/>
      <c r="H133" s="683"/>
      <c r="I133" s="683"/>
      <c r="J133" s="683"/>
      <c r="K133" s="683"/>
      <c r="L133" s="683"/>
      <c r="M133" s="683"/>
      <c r="N133" s="683"/>
      <c r="O133" s="683"/>
      <c r="P133" s="684"/>
    </row>
    <row r="134" spans="1:16" ht="15.75" x14ac:dyDescent="0.25">
      <c r="A134" s="46" t="s">
        <v>86</v>
      </c>
      <c r="B134" s="682"/>
      <c r="C134" s="683"/>
      <c r="D134" s="683"/>
      <c r="E134" s="683"/>
      <c r="F134" s="683"/>
      <c r="G134" s="683"/>
      <c r="H134" s="683"/>
      <c r="I134" s="683"/>
      <c r="J134" s="683"/>
      <c r="K134" s="683"/>
      <c r="L134" s="683"/>
      <c r="M134" s="683"/>
      <c r="N134" s="683"/>
      <c r="O134" s="683"/>
      <c r="P134" s="684"/>
    </row>
    <row r="135" spans="1:16" ht="15.75" x14ac:dyDescent="0.25">
      <c r="A135" s="46" t="s">
        <v>87</v>
      </c>
      <c r="B135" s="682"/>
      <c r="C135" s="683"/>
      <c r="D135" s="683"/>
      <c r="E135" s="683"/>
      <c r="F135" s="683"/>
      <c r="G135" s="683"/>
      <c r="H135" s="683"/>
      <c r="I135" s="683"/>
      <c r="J135" s="683"/>
      <c r="K135" s="683"/>
      <c r="L135" s="683"/>
      <c r="M135" s="683"/>
      <c r="N135" s="683"/>
      <c r="O135" s="683"/>
      <c r="P135" s="684"/>
    </row>
    <row r="136" spans="1:16" ht="15.75" x14ac:dyDescent="0.25">
      <c r="A136" s="46" t="s">
        <v>88</v>
      </c>
      <c r="B136" s="682"/>
      <c r="C136" s="683"/>
      <c r="D136" s="683"/>
      <c r="E136" s="683"/>
      <c r="F136" s="683"/>
      <c r="G136" s="683"/>
      <c r="H136" s="683"/>
      <c r="I136" s="683"/>
      <c r="J136" s="683"/>
      <c r="K136" s="683"/>
      <c r="L136" s="683"/>
      <c r="M136" s="683"/>
      <c r="N136" s="683"/>
      <c r="O136" s="683"/>
      <c r="P136" s="684"/>
    </row>
    <row r="137" spans="1:16" ht="15.75" x14ac:dyDescent="0.25">
      <c r="A137" s="46" t="s">
        <v>89</v>
      </c>
      <c r="B137" s="682"/>
      <c r="C137" s="683"/>
      <c r="D137" s="683"/>
      <c r="E137" s="683"/>
      <c r="F137" s="683"/>
      <c r="G137" s="683"/>
      <c r="H137" s="683"/>
      <c r="I137" s="683"/>
      <c r="J137" s="683"/>
      <c r="K137" s="683"/>
      <c r="L137" s="683"/>
      <c r="M137" s="683"/>
      <c r="N137" s="683"/>
      <c r="O137" s="683"/>
      <c r="P137" s="684"/>
    </row>
    <row r="138" spans="1:16" ht="15.75" x14ac:dyDescent="0.25">
      <c r="A138" s="46" t="s">
        <v>90</v>
      </c>
      <c r="B138" s="682"/>
      <c r="C138" s="683"/>
      <c r="D138" s="683"/>
      <c r="E138" s="683"/>
      <c r="F138" s="683"/>
      <c r="G138" s="683"/>
      <c r="H138" s="683"/>
      <c r="I138" s="683"/>
      <c r="J138" s="683"/>
      <c r="K138" s="683"/>
      <c r="L138" s="683"/>
      <c r="M138" s="683"/>
      <c r="N138" s="683"/>
      <c r="O138" s="683"/>
      <c r="P138" s="684"/>
    </row>
    <row r="139" spans="1:16" ht="15.75" x14ac:dyDescent="0.25">
      <c r="A139" s="46" t="s">
        <v>91</v>
      </c>
      <c r="B139" s="682"/>
      <c r="C139" s="683"/>
      <c r="D139" s="683"/>
      <c r="E139" s="683"/>
      <c r="F139" s="683"/>
      <c r="G139" s="683"/>
      <c r="H139" s="683"/>
      <c r="I139" s="683"/>
      <c r="J139" s="683"/>
      <c r="K139" s="683"/>
      <c r="L139" s="683"/>
      <c r="M139" s="683"/>
      <c r="N139" s="683"/>
      <c r="O139" s="683"/>
      <c r="P139" s="684"/>
    </row>
    <row r="140" spans="1:16" ht="16.5" thickBot="1" x14ac:dyDescent="0.3">
      <c r="A140" s="47" t="s">
        <v>92</v>
      </c>
      <c r="B140" s="685"/>
      <c r="C140" s="686"/>
      <c r="D140" s="686"/>
      <c r="E140" s="686"/>
      <c r="F140" s="686"/>
      <c r="G140" s="686"/>
      <c r="H140" s="686"/>
      <c r="I140" s="686"/>
      <c r="J140" s="686"/>
      <c r="K140" s="686"/>
      <c r="L140" s="686"/>
      <c r="M140" s="686"/>
      <c r="N140" s="686"/>
      <c r="O140" s="686"/>
      <c r="P140" s="687"/>
    </row>
    <row r="141" spans="1:16" ht="15.75" x14ac:dyDescent="0.25">
      <c r="A141" s="9" t="s">
        <v>9</v>
      </c>
      <c r="B141" s="791" t="s">
        <v>246</v>
      </c>
      <c r="C141" s="792"/>
      <c r="D141" s="792"/>
      <c r="E141" s="792"/>
      <c r="F141" s="792"/>
      <c r="G141" s="792"/>
      <c r="H141" s="792"/>
      <c r="I141" s="792"/>
      <c r="J141" s="792"/>
      <c r="K141" s="793"/>
      <c r="L141" s="794" t="s">
        <v>11</v>
      </c>
      <c r="M141" s="794"/>
      <c r="N141" s="794"/>
      <c r="O141" s="794"/>
      <c r="P141" s="10">
        <v>0.1</v>
      </c>
    </row>
    <row r="143" spans="1:16" s="67" customFormat="1" ht="15.75" x14ac:dyDescent="0.25">
      <c r="A143" s="13" t="s">
        <v>118</v>
      </c>
      <c r="B143" s="1593" t="s">
        <v>247</v>
      </c>
      <c r="C143" s="1594"/>
      <c r="D143" s="1594"/>
      <c r="E143" s="1594"/>
      <c r="F143" s="1594"/>
      <c r="G143" s="1594"/>
      <c r="H143" s="1594"/>
      <c r="I143" s="1594"/>
      <c r="J143" s="1594"/>
      <c r="K143" s="1594"/>
      <c r="L143" s="1595" t="s">
        <v>14</v>
      </c>
      <c r="M143" s="1595"/>
      <c r="N143" s="1595"/>
      <c r="O143" s="1595"/>
      <c r="P143" s="146">
        <v>1</v>
      </c>
    </row>
    <row r="144" spans="1:16" ht="15.75" x14ac:dyDescent="0.25">
      <c r="B144" s="24"/>
      <c r="C144" s="18"/>
      <c r="D144" s="18"/>
      <c r="E144" s="18"/>
      <c r="F144" s="18"/>
      <c r="G144" s="18"/>
      <c r="H144" s="18"/>
      <c r="I144" s="18"/>
      <c r="J144" s="18"/>
      <c r="K144" s="18"/>
      <c r="L144" s="18"/>
      <c r="M144" s="18"/>
      <c r="N144" s="18"/>
      <c r="O144" s="18"/>
      <c r="P144" s="19"/>
    </row>
    <row r="145" spans="1:16" ht="15.75" x14ac:dyDescent="0.25">
      <c r="A145" s="13" t="s">
        <v>15</v>
      </c>
      <c r="B145" s="755" t="s">
        <v>213</v>
      </c>
      <c r="C145" s="756"/>
      <c r="D145" s="756"/>
      <c r="E145" s="756"/>
      <c r="F145" s="757"/>
      <c r="G145" s="14" t="s">
        <v>17</v>
      </c>
      <c r="H145" s="1592"/>
      <c r="I145" s="756"/>
      <c r="J145" s="756"/>
      <c r="K145" s="756"/>
      <c r="L145" s="756"/>
      <c r="M145" s="756"/>
      <c r="N145" s="756"/>
      <c r="O145" s="756"/>
      <c r="P145" s="757"/>
    </row>
    <row r="146" spans="1:16" ht="15.75" x14ac:dyDescent="0.25">
      <c r="A146" s="13" t="s">
        <v>15</v>
      </c>
      <c r="B146" s="755"/>
      <c r="C146" s="756"/>
      <c r="D146" s="756"/>
      <c r="E146" s="756"/>
      <c r="F146" s="757"/>
      <c r="G146" s="14" t="s">
        <v>17</v>
      </c>
      <c r="H146" s="755"/>
      <c r="I146" s="756"/>
      <c r="J146" s="756"/>
      <c r="K146" s="756"/>
      <c r="L146" s="756"/>
      <c r="M146" s="756"/>
      <c r="N146" s="756"/>
      <c r="O146" s="756"/>
      <c r="P146" s="757"/>
    </row>
    <row r="147" spans="1:16" ht="25.5" customHeight="1" x14ac:dyDescent="0.25">
      <c r="A147" s="13"/>
      <c r="B147" s="397"/>
      <c r="C147" s="398"/>
      <c r="D147" s="398"/>
      <c r="E147" s="398"/>
      <c r="F147" s="399"/>
      <c r="G147" s="14"/>
      <c r="H147" s="397"/>
      <c r="I147" s="398"/>
      <c r="J147" s="398"/>
      <c r="K147" s="398"/>
      <c r="L147" s="398"/>
      <c r="M147" s="398"/>
      <c r="N147" s="398"/>
      <c r="O147" s="398"/>
      <c r="P147" s="399"/>
    </row>
    <row r="148" spans="1:16" ht="15.75" x14ac:dyDescent="0.25">
      <c r="A148" s="11" t="s">
        <v>20</v>
      </c>
      <c r="B148" s="758"/>
      <c r="C148" s="758"/>
      <c r="D148" s="758"/>
      <c r="E148" s="758"/>
      <c r="F148" s="758"/>
      <c r="G148" s="758"/>
      <c r="H148" s="758"/>
      <c r="I148" s="758"/>
      <c r="J148" s="758"/>
      <c r="K148" s="758"/>
      <c r="L148" s="758"/>
      <c r="M148" s="758"/>
      <c r="N148" s="758"/>
      <c r="O148" s="758"/>
      <c r="P148" s="758"/>
    </row>
    <row r="149" spans="1:16" ht="15.75" x14ac:dyDescent="0.25">
      <c r="A149" s="20" t="s">
        <v>22</v>
      </c>
      <c r="B149" s="21"/>
      <c r="C149" s="21"/>
      <c r="D149" s="21"/>
      <c r="E149" s="21"/>
      <c r="F149" s="21"/>
      <c r="G149" s="21"/>
      <c r="H149" s="21"/>
      <c r="I149" s="21"/>
      <c r="J149" s="21"/>
      <c r="K149" s="21"/>
      <c r="L149" s="21"/>
      <c r="M149" s="21"/>
      <c r="N149" s="21"/>
      <c r="O149" s="21"/>
    </row>
    <row r="150" spans="1:16" ht="15.75" x14ac:dyDescent="0.25">
      <c r="A150" s="20"/>
      <c r="B150" s="21"/>
      <c r="C150" s="21"/>
      <c r="D150" s="21"/>
      <c r="E150" s="21"/>
      <c r="F150" s="21"/>
      <c r="G150" s="21"/>
      <c r="H150" s="21"/>
      <c r="I150" s="21"/>
      <c r="J150" s="21"/>
      <c r="K150" s="21"/>
      <c r="L150" s="21"/>
      <c r="M150" s="21"/>
      <c r="N150" s="21"/>
      <c r="O150" s="21"/>
    </row>
    <row r="151" spans="1:16" ht="15.75" x14ac:dyDescent="0.25">
      <c r="A151" s="1123" t="s">
        <v>23</v>
      </c>
      <c r="B151" s="881"/>
      <c r="C151" s="881"/>
      <c r="D151" s="881"/>
      <c r="E151" s="400"/>
      <c r="F151" s="768" t="s">
        <v>24</v>
      </c>
      <c r="G151" s="768"/>
      <c r="H151" s="768"/>
      <c r="I151" s="768"/>
      <c r="J151" s="768" t="s">
        <v>25</v>
      </c>
      <c r="K151" s="769" t="s">
        <v>26</v>
      </c>
      <c r="L151" s="761"/>
      <c r="M151" s="768" t="s">
        <v>27</v>
      </c>
      <c r="N151" s="768"/>
      <c r="O151" s="768"/>
      <c r="P151" s="772" t="s">
        <v>25</v>
      </c>
    </row>
    <row r="152" spans="1:16" ht="15.75" x14ac:dyDescent="0.25">
      <c r="A152" s="1123"/>
      <c r="B152" s="881"/>
      <c r="C152" s="881"/>
      <c r="D152" s="881"/>
      <c r="E152" s="400"/>
      <c r="F152" s="768"/>
      <c r="G152" s="768"/>
      <c r="H152" s="768"/>
      <c r="I152" s="768"/>
      <c r="J152" s="768"/>
      <c r="K152" s="770"/>
      <c r="L152" s="764"/>
      <c r="M152" s="768"/>
      <c r="N152" s="768"/>
      <c r="O152" s="768"/>
      <c r="P152" s="772"/>
    </row>
    <row r="153" spans="1:16" ht="15.75" x14ac:dyDescent="0.25">
      <c r="A153" s="1123"/>
      <c r="B153" s="881"/>
      <c r="C153" s="881"/>
      <c r="D153" s="881"/>
      <c r="E153" s="400"/>
      <c r="F153" s="1560" t="s">
        <v>204</v>
      </c>
      <c r="G153" s="1560"/>
      <c r="H153" s="1560"/>
      <c r="I153" s="1560"/>
      <c r="J153" s="411">
        <v>5</v>
      </c>
      <c r="K153" s="770"/>
      <c r="L153" s="764"/>
      <c r="M153" s="1556"/>
      <c r="N153" s="1556"/>
      <c r="O153" s="1556"/>
      <c r="P153" s="412"/>
    </row>
    <row r="154" spans="1:16" ht="15.75" x14ac:dyDescent="0.25">
      <c r="A154" s="1123"/>
      <c r="B154" s="881"/>
      <c r="C154" s="881"/>
      <c r="D154" s="881"/>
      <c r="E154" s="400"/>
      <c r="F154" s="1560" t="s">
        <v>233</v>
      </c>
      <c r="G154" s="1560"/>
      <c r="H154" s="1560"/>
      <c r="I154" s="1560"/>
      <c r="J154" s="411">
        <v>20</v>
      </c>
      <c r="K154" s="770"/>
      <c r="L154" s="764"/>
      <c r="M154" s="745"/>
      <c r="N154" s="745"/>
      <c r="O154" s="745"/>
      <c r="P154" s="22"/>
    </row>
    <row r="155" spans="1:16" ht="15.75" x14ac:dyDescent="0.25">
      <c r="A155" s="1123"/>
      <c r="B155" s="881"/>
      <c r="C155" s="881"/>
      <c r="D155" s="881"/>
      <c r="E155" s="400"/>
      <c r="F155" s="1560" t="s">
        <v>234</v>
      </c>
      <c r="G155" s="1560"/>
      <c r="H155" s="1560"/>
      <c r="I155" s="1560"/>
      <c r="J155" s="411">
        <v>50</v>
      </c>
      <c r="K155" s="770"/>
      <c r="L155" s="764"/>
      <c r="M155" s="745"/>
      <c r="N155" s="754"/>
      <c r="O155" s="754"/>
      <c r="P155" s="22"/>
    </row>
    <row r="156" spans="1:16" ht="15.75" x14ac:dyDescent="0.25">
      <c r="A156" s="1123"/>
      <c r="B156" s="881"/>
      <c r="C156" s="881"/>
      <c r="D156" s="881"/>
      <c r="E156" s="400"/>
      <c r="F156" s="1560"/>
      <c r="G156" s="1560"/>
      <c r="H156" s="1560"/>
      <c r="I156" s="1560"/>
      <c r="J156" s="411"/>
      <c r="K156" s="770"/>
      <c r="L156" s="764"/>
      <c r="M156" s="745"/>
      <c r="N156" s="745"/>
      <c r="O156" s="745"/>
      <c r="P156" s="22"/>
    </row>
    <row r="157" spans="1:16" ht="15.75" x14ac:dyDescent="0.25">
      <c r="A157" s="1123"/>
      <c r="B157" s="881"/>
      <c r="C157" s="881"/>
      <c r="D157" s="881"/>
      <c r="E157" s="400"/>
      <c r="F157" s="745"/>
      <c r="G157" s="745"/>
      <c r="H157" s="745"/>
      <c r="I157" s="745"/>
      <c r="J157" s="410"/>
      <c r="K157" s="770"/>
      <c r="L157" s="764"/>
      <c r="M157" s="745"/>
      <c r="N157" s="745"/>
      <c r="O157" s="745"/>
      <c r="P157" s="22"/>
    </row>
    <row r="158" spans="1:16" ht="15.75" x14ac:dyDescent="0.25">
      <c r="A158" s="23"/>
      <c r="B158" s="24"/>
      <c r="C158" s="18"/>
      <c r="D158" s="18"/>
      <c r="E158" s="18"/>
      <c r="F158" s="18"/>
      <c r="G158" s="18"/>
      <c r="H158" s="18"/>
      <c r="I158" s="18"/>
      <c r="J158" s="18"/>
      <c r="K158" s="18"/>
      <c r="L158" s="18"/>
      <c r="M158" s="18"/>
      <c r="N158" s="18"/>
      <c r="O158" s="18"/>
    </row>
    <row r="159" spans="1:16" ht="47.25" x14ac:dyDescent="0.25">
      <c r="A159" s="25" t="s">
        <v>32</v>
      </c>
      <c r="B159" s="401" t="s">
        <v>33</v>
      </c>
      <c r="C159" s="401" t="s">
        <v>34</v>
      </c>
      <c r="D159" s="401" t="s">
        <v>35</v>
      </c>
      <c r="E159" s="401" t="s">
        <v>36</v>
      </c>
      <c r="F159" s="401" t="s">
        <v>37</v>
      </c>
      <c r="G159" s="746" t="s">
        <v>38</v>
      </c>
      <c r="H159" s="746"/>
      <c r="I159" s="733" t="s">
        <v>39</v>
      </c>
      <c r="J159" s="741"/>
      <c r="K159" s="401" t="s">
        <v>40</v>
      </c>
      <c r="L159" s="746" t="s">
        <v>41</v>
      </c>
      <c r="M159" s="746"/>
      <c r="N159" s="850" t="s">
        <v>42</v>
      </c>
      <c r="O159" s="851"/>
      <c r="P159" s="852"/>
    </row>
    <row r="160" spans="1:16" ht="71.25" x14ac:dyDescent="0.25">
      <c r="A160" s="143" t="s">
        <v>223</v>
      </c>
      <c r="B160" s="144">
        <v>1</v>
      </c>
      <c r="C160" s="408" t="s">
        <v>248</v>
      </c>
      <c r="D160" s="406" t="s">
        <v>104</v>
      </c>
      <c r="E160" s="406" t="s">
        <v>46</v>
      </c>
      <c r="F160" s="406" t="s">
        <v>105</v>
      </c>
      <c r="G160" s="891" t="s">
        <v>249</v>
      </c>
      <c r="H160" s="891"/>
      <c r="I160" s="876" t="s">
        <v>250</v>
      </c>
      <c r="J160" s="877"/>
      <c r="K160" s="147">
        <v>1</v>
      </c>
      <c r="L160" s="878" t="s">
        <v>228</v>
      </c>
      <c r="M160" s="878"/>
      <c r="N160" s="879" t="s">
        <v>209</v>
      </c>
      <c r="O160" s="879"/>
      <c r="P160" s="880"/>
    </row>
    <row r="161" spans="1:16" ht="15.75" x14ac:dyDescent="0.25">
      <c r="A161" s="733" t="s">
        <v>51</v>
      </c>
      <c r="B161" s="741"/>
      <c r="C161" s="1105" t="s">
        <v>251</v>
      </c>
      <c r="D161" s="1107"/>
      <c r="E161" s="1107"/>
      <c r="F161" s="1107"/>
      <c r="G161" s="1107"/>
      <c r="H161" s="1107"/>
      <c r="I161" s="1107"/>
      <c r="J161" s="1107"/>
      <c r="K161" s="1107"/>
      <c r="L161" s="1107"/>
      <c r="M161" s="1107"/>
      <c r="N161" s="1107"/>
      <c r="O161" s="1107"/>
      <c r="P161" s="1108"/>
    </row>
    <row r="162" spans="1:16" ht="15.75" x14ac:dyDescent="0.25">
      <c r="A162" s="718" t="s">
        <v>53</v>
      </c>
      <c r="B162" s="719"/>
      <c r="C162" s="719"/>
      <c r="D162" s="719"/>
      <c r="E162" s="719"/>
      <c r="F162" s="719"/>
      <c r="G162" s="720"/>
      <c r="H162" s="721" t="s">
        <v>54</v>
      </c>
      <c r="I162" s="719"/>
      <c r="J162" s="719"/>
      <c r="K162" s="719"/>
      <c r="L162" s="719"/>
      <c r="M162" s="719"/>
      <c r="N162" s="719"/>
      <c r="O162" s="719"/>
      <c r="P162" s="722"/>
    </row>
    <row r="163" spans="1:16" x14ac:dyDescent="0.25">
      <c r="A163" s="723" t="s">
        <v>252</v>
      </c>
      <c r="B163" s="724"/>
      <c r="C163" s="724"/>
      <c r="D163" s="724"/>
      <c r="E163" s="724"/>
      <c r="F163" s="724"/>
      <c r="G163" s="724"/>
      <c r="H163" s="839" t="s">
        <v>239</v>
      </c>
      <c r="I163" s="840"/>
      <c r="J163" s="840"/>
      <c r="K163" s="840"/>
      <c r="L163" s="840"/>
      <c r="M163" s="840"/>
      <c r="N163" s="840"/>
      <c r="O163" s="840"/>
      <c r="P163" s="841"/>
    </row>
    <row r="164" spans="1:16" ht="15.75" customHeight="1" x14ac:dyDescent="0.25">
      <c r="A164" s="725"/>
      <c r="B164" s="726"/>
      <c r="C164" s="726"/>
      <c r="D164" s="726"/>
      <c r="E164" s="726"/>
      <c r="F164" s="726"/>
      <c r="G164" s="726"/>
      <c r="H164" s="842"/>
      <c r="I164" s="843"/>
      <c r="J164" s="843"/>
      <c r="K164" s="843"/>
      <c r="L164" s="843"/>
      <c r="M164" s="843"/>
      <c r="N164" s="843"/>
      <c r="O164" s="843"/>
      <c r="P164" s="844"/>
    </row>
    <row r="165" spans="1:16" ht="15.75" x14ac:dyDescent="0.25">
      <c r="A165" s="32"/>
      <c r="B165" s="24"/>
      <c r="C165" s="19"/>
      <c r="D165" s="733" t="s">
        <v>57</v>
      </c>
      <c r="E165" s="734"/>
      <c r="F165" s="734"/>
      <c r="G165" s="734"/>
      <c r="H165" s="734"/>
      <c r="I165" s="734"/>
      <c r="J165" s="734"/>
      <c r="K165" s="734"/>
      <c r="L165" s="734"/>
      <c r="M165" s="734"/>
      <c r="N165" s="734"/>
      <c r="O165" s="734"/>
      <c r="P165" s="735"/>
    </row>
    <row r="166" spans="1:16" ht="15.75" x14ac:dyDescent="0.25">
      <c r="A166" s="23"/>
      <c r="B166" s="24"/>
      <c r="C166" s="24"/>
      <c r="D166" s="401" t="s">
        <v>58</v>
      </c>
      <c r="E166" s="401" t="s">
        <v>59</v>
      </c>
      <c r="F166" s="401" t="s">
        <v>60</v>
      </c>
      <c r="G166" s="401" t="s">
        <v>61</v>
      </c>
      <c r="H166" s="401" t="s">
        <v>62</v>
      </c>
      <c r="I166" s="401" t="s">
        <v>63</v>
      </c>
      <c r="J166" s="401" t="s">
        <v>64</v>
      </c>
      <c r="K166" s="401" t="s">
        <v>65</v>
      </c>
      <c r="L166" s="401" t="s">
        <v>66</v>
      </c>
      <c r="M166" s="401" t="s">
        <v>67</v>
      </c>
      <c r="N166" s="401" t="s">
        <v>68</v>
      </c>
      <c r="O166" s="733" t="s">
        <v>69</v>
      </c>
      <c r="P166" s="735"/>
    </row>
    <row r="167" spans="1:16" ht="15.75" x14ac:dyDescent="0.25">
      <c r="A167" s="709" t="s">
        <v>70</v>
      </c>
      <c r="B167" s="710"/>
      <c r="C167" s="711"/>
      <c r="D167" s="33">
        <v>1</v>
      </c>
      <c r="E167" s="33">
        <v>1</v>
      </c>
      <c r="F167" s="33">
        <v>1</v>
      </c>
      <c r="G167" s="33">
        <v>1</v>
      </c>
      <c r="H167" s="33">
        <v>1</v>
      </c>
      <c r="I167" s="33">
        <v>1</v>
      </c>
      <c r="J167" s="33">
        <v>1</v>
      </c>
      <c r="K167" s="33">
        <v>1</v>
      </c>
      <c r="L167" s="33">
        <v>1</v>
      </c>
      <c r="M167" s="33">
        <v>1</v>
      </c>
      <c r="N167" s="33">
        <v>1</v>
      </c>
      <c r="O167" s="712">
        <v>1</v>
      </c>
      <c r="P167" s="711"/>
    </row>
    <row r="168" spans="1:16" ht="15.75" x14ac:dyDescent="0.25">
      <c r="A168" s="709" t="s">
        <v>71</v>
      </c>
      <c r="B168" s="710"/>
      <c r="C168" s="711"/>
      <c r="D168" s="34"/>
      <c r="E168" s="34"/>
      <c r="F168" s="34"/>
      <c r="G168" s="34"/>
      <c r="H168" s="34"/>
      <c r="I168" s="34"/>
      <c r="J168" s="34"/>
      <c r="K168" s="34"/>
      <c r="L168" s="34"/>
      <c r="M168" s="34"/>
      <c r="N168" s="34"/>
      <c r="O168" s="714"/>
      <c r="P168" s="715"/>
    </row>
    <row r="169" spans="1:16" x14ac:dyDescent="0.25">
      <c r="A169" s="44"/>
      <c r="B169" s="21"/>
      <c r="C169" s="21"/>
      <c r="D169" s="21"/>
      <c r="E169" s="21"/>
      <c r="F169" s="21"/>
      <c r="G169" s="21"/>
      <c r="H169" s="21"/>
      <c r="I169" s="21"/>
      <c r="J169" s="21"/>
      <c r="K169" s="21"/>
      <c r="L169" s="21"/>
      <c r="M169" s="21"/>
      <c r="N169" s="21"/>
      <c r="O169" s="21"/>
      <c r="P169" s="45"/>
    </row>
    <row r="170" spans="1:16" ht="15.75" x14ac:dyDescent="0.25">
      <c r="A170" s="1011" t="s">
        <v>82</v>
      </c>
      <c r="B170" s="1012"/>
      <c r="C170" s="1012"/>
      <c r="D170" s="1012"/>
      <c r="E170" s="1012"/>
      <c r="F170" s="1012"/>
      <c r="G170" s="1012"/>
      <c r="H170" s="1012"/>
      <c r="I170" s="1012"/>
      <c r="J170" s="1012"/>
      <c r="K170" s="1012"/>
      <c r="L170" s="1012"/>
      <c r="M170" s="1012"/>
      <c r="N170" s="1012"/>
      <c r="O170" s="1012"/>
      <c r="P170" s="1013"/>
    </row>
    <row r="171" spans="1:16" ht="15.75" x14ac:dyDescent="0.25">
      <c r="A171" s="46" t="s">
        <v>83</v>
      </c>
      <c r="B171" s="682"/>
      <c r="C171" s="683"/>
      <c r="D171" s="683"/>
      <c r="E171" s="683"/>
      <c r="F171" s="683"/>
      <c r="G171" s="683"/>
      <c r="H171" s="683"/>
      <c r="I171" s="683"/>
      <c r="J171" s="683"/>
      <c r="K171" s="683"/>
      <c r="L171" s="683"/>
      <c r="M171" s="683"/>
      <c r="N171" s="683"/>
      <c r="O171" s="683"/>
      <c r="P171" s="684"/>
    </row>
    <row r="172" spans="1:16" ht="15.75" x14ac:dyDescent="0.25">
      <c r="A172" s="46" t="s">
        <v>84</v>
      </c>
      <c r="B172" s="682"/>
      <c r="C172" s="683"/>
      <c r="D172" s="683"/>
      <c r="E172" s="683"/>
      <c r="F172" s="683"/>
      <c r="G172" s="683"/>
      <c r="H172" s="683"/>
      <c r="I172" s="683"/>
      <c r="J172" s="683"/>
      <c r="K172" s="683"/>
      <c r="L172" s="683"/>
      <c r="M172" s="683"/>
      <c r="N172" s="683"/>
      <c r="O172" s="683"/>
      <c r="P172" s="684"/>
    </row>
    <row r="173" spans="1:16" ht="15.75" x14ac:dyDescent="0.25">
      <c r="A173" s="46" t="s">
        <v>85</v>
      </c>
      <c r="B173" s="682"/>
      <c r="C173" s="683"/>
      <c r="D173" s="683"/>
      <c r="E173" s="683"/>
      <c r="F173" s="683"/>
      <c r="G173" s="683"/>
      <c r="H173" s="683"/>
      <c r="I173" s="683"/>
      <c r="J173" s="683"/>
      <c r="K173" s="683"/>
      <c r="L173" s="683"/>
      <c r="M173" s="683"/>
      <c r="N173" s="683"/>
      <c r="O173" s="683"/>
      <c r="P173" s="684"/>
    </row>
    <row r="174" spans="1:16" ht="15.75" x14ac:dyDescent="0.25">
      <c r="A174" s="46" t="s">
        <v>86</v>
      </c>
      <c r="B174" s="682"/>
      <c r="C174" s="683"/>
      <c r="D174" s="683"/>
      <c r="E174" s="683"/>
      <c r="F174" s="683"/>
      <c r="G174" s="683"/>
      <c r="H174" s="683"/>
      <c r="I174" s="683"/>
      <c r="J174" s="683"/>
      <c r="K174" s="683"/>
      <c r="L174" s="683"/>
      <c r="M174" s="683"/>
      <c r="N174" s="683"/>
      <c r="O174" s="683"/>
      <c r="P174" s="684"/>
    </row>
    <row r="175" spans="1:16" ht="15.75" x14ac:dyDescent="0.25">
      <c r="A175" s="46" t="s">
        <v>87</v>
      </c>
      <c r="B175" s="682"/>
      <c r="C175" s="683"/>
      <c r="D175" s="683"/>
      <c r="E175" s="683"/>
      <c r="F175" s="683"/>
      <c r="G175" s="683"/>
      <c r="H175" s="683"/>
      <c r="I175" s="683"/>
      <c r="J175" s="683"/>
      <c r="K175" s="683"/>
      <c r="L175" s="683"/>
      <c r="M175" s="683"/>
      <c r="N175" s="683"/>
      <c r="O175" s="683"/>
      <c r="P175" s="684"/>
    </row>
    <row r="176" spans="1:16" ht="15.75" x14ac:dyDescent="0.25">
      <c r="A176" s="46" t="s">
        <v>88</v>
      </c>
      <c r="B176" s="682"/>
      <c r="C176" s="683"/>
      <c r="D176" s="683"/>
      <c r="E176" s="683"/>
      <c r="F176" s="683"/>
      <c r="G176" s="683"/>
      <c r="H176" s="683"/>
      <c r="I176" s="683"/>
      <c r="J176" s="683"/>
      <c r="K176" s="683"/>
      <c r="L176" s="683"/>
      <c r="M176" s="683"/>
      <c r="N176" s="683"/>
      <c r="O176" s="683"/>
      <c r="P176" s="684"/>
    </row>
    <row r="177" spans="1:16" ht="15.75" x14ac:dyDescent="0.25">
      <c r="A177" s="46" t="s">
        <v>89</v>
      </c>
      <c r="B177" s="682"/>
      <c r="C177" s="683"/>
      <c r="D177" s="683"/>
      <c r="E177" s="683"/>
      <c r="F177" s="683"/>
      <c r="G177" s="683"/>
      <c r="H177" s="683"/>
      <c r="I177" s="683"/>
      <c r="J177" s="683"/>
      <c r="K177" s="683"/>
      <c r="L177" s="683"/>
      <c r="M177" s="683"/>
      <c r="N177" s="683"/>
      <c r="O177" s="683"/>
      <c r="P177" s="684"/>
    </row>
    <row r="178" spans="1:16" ht="15.75" x14ac:dyDescent="0.25">
      <c r="A178" s="46" t="s">
        <v>90</v>
      </c>
      <c r="B178" s="682"/>
      <c r="C178" s="683"/>
      <c r="D178" s="683"/>
      <c r="E178" s="683"/>
      <c r="F178" s="683"/>
      <c r="G178" s="683"/>
      <c r="H178" s="683"/>
      <c r="I178" s="683"/>
      <c r="J178" s="683"/>
      <c r="K178" s="683"/>
      <c r="L178" s="683"/>
      <c r="M178" s="683"/>
      <c r="N178" s="683"/>
      <c r="O178" s="683"/>
      <c r="P178" s="684"/>
    </row>
    <row r="179" spans="1:16" ht="15.75" x14ac:dyDescent="0.25">
      <c r="A179" s="46" t="s">
        <v>91</v>
      </c>
      <c r="B179" s="682"/>
      <c r="C179" s="683"/>
      <c r="D179" s="683"/>
      <c r="E179" s="683"/>
      <c r="F179" s="683"/>
      <c r="G179" s="683"/>
      <c r="H179" s="683"/>
      <c r="I179" s="683"/>
      <c r="J179" s="683"/>
      <c r="K179" s="683"/>
      <c r="L179" s="683"/>
      <c r="M179" s="683"/>
      <c r="N179" s="683"/>
      <c r="O179" s="683"/>
      <c r="P179" s="684"/>
    </row>
    <row r="180" spans="1:16" ht="16.5" thickBot="1" x14ac:dyDescent="0.3">
      <c r="A180" s="47" t="s">
        <v>92</v>
      </c>
      <c r="B180" s="685"/>
      <c r="C180" s="686"/>
      <c r="D180" s="686"/>
      <c r="E180" s="686"/>
      <c r="F180" s="686"/>
      <c r="G180" s="686"/>
      <c r="H180" s="686"/>
      <c r="I180" s="686"/>
      <c r="J180" s="686"/>
      <c r="K180" s="686"/>
      <c r="L180" s="686"/>
      <c r="M180" s="686"/>
      <c r="N180" s="686"/>
      <c r="O180" s="686"/>
      <c r="P180" s="687"/>
    </row>
    <row r="181" spans="1:16" ht="27.75" customHeight="1" x14ac:dyDescent="0.25">
      <c r="A181" s="157"/>
      <c r="B181" s="158"/>
      <c r="C181" s="158"/>
      <c r="D181" s="158"/>
      <c r="E181" s="158"/>
      <c r="F181" s="158"/>
      <c r="G181" s="158"/>
      <c r="H181" s="158"/>
      <c r="I181" s="158"/>
      <c r="J181" s="158"/>
      <c r="K181" s="158"/>
      <c r="L181" s="158"/>
      <c r="M181" s="158"/>
      <c r="N181" s="158"/>
      <c r="O181" s="158"/>
      <c r="P181" s="158"/>
    </row>
    <row r="182" spans="1:16" ht="33.75" customHeight="1" x14ac:dyDescent="0.25">
      <c r="A182" s="9" t="s">
        <v>9</v>
      </c>
      <c r="B182" s="791" t="s">
        <v>253</v>
      </c>
      <c r="C182" s="792"/>
      <c r="D182" s="792"/>
      <c r="E182" s="792"/>
      <c r="F182" s="792"/>
      <c r="G182" s="792"/>
      <c r="H182" s="792"/>
      <c r="I182" s="792"/>
      <c r="J182" s="792"/>
      <c r="K182" s="793"/>
      <c r="L182" s="794" t="s">
        <v>11</v>
      </c>
      <c r="M182" s="794"/>
      <c r="N182" s="794"/>
      <c r="O182" s="794"/>
      <c r="P182" s="10">
        <v>0.1</v>
      </c>
    </row>
    <row r="184" spans="1:16" ht="15.75" x14ac:dyDescent="0.25">
      <c r="A184" s="11" t="s">
        <v>129</v>
      </c>
      <c r="B184" s="758" t="s">
        <v>254</v>
      </c>
      <c r="C184" s="773"/>
      <c r="D184" s="773"/>
      <c r="E184" s="773"/>
      <c r="F184" s="773"/>
      <c r="G184" s="773"/>
      <c r="H184" s="773"/>
      <c r="I184" s="773"/>
      <c r="J184" s="773"/>
      <c r="K184" s="773"/>
      <c r="L184" s="774" t="s">
        <v>14</v>
      </c>
      <c r="M184" s="774"/>
      <c r="N184" s="774"/>
      <c r="O184" s="774"/>
      <c r="P184" s="12">
        <v>1</v>
      </c>
    </row>
    <row r="185" spans="1:16" ht="15.75" x14ac:dyDescent="0.25">
      <c r="B185" s="24"/>
      <c r="C185" s="18"/>
      <c r="D185" s="18"/>
      <c r="E185" s="18"/>
      <c r="F185" s="18"/>
      <c r="G185" s="18"/>
      <c r="H185" s="18"/>
      <c r="I185" s="18"/>
      <c r="J185" s="18"/>
      <c r="K185" s="18"/>
      <c r="L185" s="18"/>
      <c r="M185" s="18"/>
      <c r="N185" s="18"/>
      <c r="O185" s="18"/>
      <c r="P185" s="19"/>
    </row>
    <row r="186" spans="1:16" ht="15.75" x14ac:dyDescent="0.25">
      <c r="A186" s="13" t="s">
        <v>15</v>
      </c>
      <c r="B186" s="755" t="s">
        <v>213</v>
      </c>
      <c r="C186" s="756"/>
      <c r="D186" s="756"/>
      <c r="E186" s="756"/>
      <c r="F186" s="757"/>
      <c r="G186" s="14" t="s">
        <v>17</v>
      </c>
      <c r="H186" s="755"/>
      <c r="I186" s="756"/>
      <c r="J186" s="756"/>
      <c r="K186" s="756"/>
      <c r="L186" s="756"/>
      <c r="M186" s="756"/>
      <c r="N186" s="756"/>
      <c r="O186" s="756"/>
      <c r="P186" s="757"/>
    </row>
    <row r="187" spans="1:16" ht="15.75" x14ac:dyDescent="0.25">
      <c r="A187" s="13" t="s">
        <v>15</v>
      </c>
      <c r="B187" s="755"/>
      <c r="C187" s="756"/>
      <c r="D187" s="756"/>
      <c r="E187" s="756"/>
      <c r="F187" s="757"/>
      <c r="G187" s="14" t="s">
        <v>17</v>
      </c>
      <c r="H187" s="755"/>
      <c r="I187" s="756"/>
      <c r="J187" s="756"/>
      <c r="K187" s="756"/>
      <c r="L187" s="756"/>
      <c r="M187" s="756"/>
      <c r="N187" s="756"/>
      <c r="O187" s="756"/>
      <c r="P187" s="757"/>
    </row>
    <row r="188" spans="1:16" ht="11.25" customHeight="1" x14ac:dyDescent="0.25">
      <c r="A188" s="13"/>
      <c r="B188" s="397"/>
      <c r="C188" s="398"/>
      <c r="D188" s="398"/>
      <c r="E188" s="398"/>
      <c r="F188" s="399"/>
      <c r="G188" s="14"/>
      <c r="H188" s="397"/>
      <c r="I188" s="398"/>
      <c r="J188" s="398"/>
      <c r="K188" s="398"/>
      <c r="L188" s="398"/>
      <c r="M188" s="398"/>
      <c r="N188" s="398"/>
      <c r="O188" s="398"/>
      <c r="P188" s="399"/>
    </row>
    <row r="189" spans="1:16" ht="15.75" x14ac:dyDescent="0.25">
      <c r="A189" s="11" t="s">
        <v>20</v>
      </c>
      <c r="B189" s="758"/>
      <c r="C189" s="758"/>
      <c r="D189" s="758"/>
      <c r="E189" s="758"/>
      <c r="F189" s="758"/>
      <c r="G189" s="758"/>
      <c r="H189" s="758"/>
      <c r="I189" s="758"/>
      <c r="J189" s="758"/>
      <c r="K189" s="758"/>
      <c r="L189" s="758"/>
      <c r="M189" s="758"/>
      <c r="N189" s="758"/>
      <c r="O189" s="758"/>
      <c r="P189" s="758"/>
    </row>
    <row r="190" spans="1:16" ht="15.75" x14ac:dyDescent="0.25">
      <c r="A190" s="1123" t="s">
        <v>23</v>
      </c>
      <c r="B190" s="881"/>
      <c r="C190" s="881"/>
      <c r="D190" s="881"/>
      <c r="E190" s="400"/>
      <c r="F190" s="768" t="s">
        <v>24</v>
      </c>
      <c r="G190" s="768"/>
      <c r="H190" s="768"/>
      <c r="I190" s="768"/>
      <c r="J190" s="768" t="s">
        <v>25</v>
      </c>
      <c r="K190" s="769" t="s">
        <v>26</v>
      </c>
      <c r="L190" s="761"/>
      <c r="M190" s="768" t="s">
        <v>27</v>
      </c>
      <c r="N190" s="768"/>
      <c r="O190" s="768"/>
      <c r="P190" s="772" t="s">
        <v>25</v>
      </c>
    </row>
    <row r="191" spans="1:16" ht="15.75" customHeight="1" x14ac:dyDescent="0.25">
      <c r="A191" s="1123"/>
      <c r="B191" s="881"/>
      <c r="C191" s="881"/>
      <c r="D191" s="881"/>
      <c r="E191" s="400"/>
      <c r="F191" s="768"/>
      <c r="G191" s="768"/>
      <c r="H191" s="768"/>
      <c r="I191" s="768"/>
      <c r="J191" s="768"/>
      <c r="K191" s="770"/>
      <c r="L191" s="764"/>
      <c r="M191" s="768"/>
      <c r="N191" s="768"/>
      <c r="O191" s="768"/>
      <c r="P191" s="772"/>
    </row>
    <row r="192" spans="1:16" ht="15.75" customHeight="1" x14ac:dyDescent="0.25">
      <c r="A192" s="1123"/>
      <c r="B192" s="881"/>
      <c r="C192" s="881"/>
      <c r="D192" s="881"/>
      <c r="E192" s="400"/>
      <c r="F192" s="1557" t="s">
        <v>204</v>
      </c>
      <c r="G192" s="1558"/>
      <c r="H192" s="1558"/>
      <c r="I192" s="1559"/>
      <c r="J192" s="411">
        <v>10</v>
      </c>
      <c r="K192" s="770"/>
      <c r="L192" s="764"/>
      <c r="M192" s="1556" t="s">
        <v>255</v>
      </c>
      <c r="N192" s="1556"/>
      <c r="O192" s="1556"/>
      <c r="P192" s="412">
        <v>100</v>
      </c>
    </row>
    <row r="193" spans="1:16" ht="15.75" customHeight="1" x14ac:dyDescent="0.25">
      <c r="A193" s="1123"/>
      <c r="B193" s="881"/>
      <c r="C193" s="881"/>
      <c r="D193" s="881"/>
      <c r="E193" s="400"/>
      <c r="F193" s="1557" t="s">
        <v>256</v>
      </c>
      <c r="G193" s="1558"/>
      <c r="H193" s="1558"/>
      <c r="I193" s="1559"/>
      <c r="J193" s="411">
        <v>50</v>
      </c>
      <c r="K193" s="770"/>
      <c r="L193" s="764"/>
      <c r="M193" s="745"/>
      <c r="N193" s="745"/>
      <c r="O193" s="745"/>
      <c r="P193" s="22"/>
    </row>
    <row r="194" spans="1:16" ht="15.75" x14ac:dyDescent="0.25">
      <c r="A194" s="1123"/>
      <c r="B194" s="881"/>
      <c r="C194" s="881"/>
      <c r="D194" s="881"/>
      <c r="E194" s="400"/>
      <c r="F194" s="1557" t="s">
        <v>257</v>
      </c>
      <c r="G194" s="1558"/>
      <c r="H194" s="1558"/>
      <c r="I194" s="1559"/>
      <c r="J194" s="411">
        <v>50</v>
      </c>
      <c r="K194" s="770"/>
      <c r="L194" s="764"/>
      <c r="M194" s="745"/>
      <c r="N194" s="754"/>
      <c r="O194" s="754"/>
      <c r="P194" s="22"/>
    </row>
    <row r="195" spans="1:16" ht="15.75" x14ac:dyDescent="0.25">
      <c r="A195" s="1123"/>
      <c r="B195" s="881"/>
      <c r="C195" s="881"/>
      <c r="D195" s="881"/>
      <c r="E195" s="400"/>
      <c r="F195" s="1560" t="s">
        <v>258</v>
      </c>
      <c r="G195" s="1560"/>
      <c r="H195" s="1560"/>
      <c r="I195" s="1560"/>
      <c r="J195" s="411">
        <v>100</v>
      </c>
      <c r="K195" s="770"/>
      <c r="L195" s="764"/>
      <c r="M195" s="745"/>
      <c r="N195" s="745"/>
      <c r="O195" s="745"/>
      <c r="P195" s="22"/>
    </row>
    <row r="196" spans="1:16" ht="15.75" x14ac:dyDescent="0.25">
      <c r="A196" s="1123"/>
      <c r="B196" s="881"/>
      <c r="C196" s="881"/>
      <c r="D196" s="881"/>
      <c r="E196" s="400"/>
      <c r="F196" s="745" t="s">
        <v>259</v>
      </c>
      <c r="G196" s="745"/>
      <c r="H196" s="745"/>
      <c r="I196" s="745"/>
      <c r="J196" s="395">
        <v>100</v>
      </c>
      <c r="K196" s="770"/>
      <c r="L196" s="764"/>
      <c r="M196" s="745"/>
      <c r="N196" s="745"/>
      <c r="O196" s="745"/>
      <c r="P196" s="22"/>
    </row>
    <row r="197" spans="1:16" ht="15.75" x14ac:dyDescent="0.25">
      <c r="A197" s="1123"/>
      <c r="B197" s="881"/>
      <c r="C197" s="881"/>
      <c r="D197" s="881"/>
      <c r="E197" s="400"/>
      <c r="F197" s="745"/>
      <c r="G197" s="745"/>
      <c r="H197" s="745"/>
      <c r="I197" s="745"/>
      <c r="J197" s="410"/>
      <c r="K197" s="770"/>
      <c r="L197" s="764"/>
      <c r="M197" s="745"/>
      <c r="N197" s="745"/>
      <c r="O197" s="745"/>
      <c r="P197" s="22"/>
    </row>
    <row r="198" spans="1:16" ht="15.75" x14ac:dyDescent="0.25">
      <c r="A198" s="1123"/>
      <c r="B198" s="881"/>
      <c r="C198" s="881"/>
      <c r="D198" s="881"/>
      <c r="E198" s="400"/>
      <c r="F198" s="745"/>
      <c r="G198" s="745"/>
      <c r="H198" s="745"/>
      <c r="I198" s="745"/>
      <c r="J198" s="410"/>
      <c r="K198" s="770"/>
      <c r="L198" s="764"/>
      <c r="M198" s="745"/>
      <c r="N198" s="745"/>
      <c r="O198" s="745"/>
      <c r="P198" s="22"/>
    </row>
    <row r="199" spans="1:16" ht="15.75" x14ac:dyDescent="0.25">
      <c r="A199" s="1123"/>
      <c r="B199" s="881"/>
      <c r="C199" s="881"/>
      <c r="D199" s="881"/>
      <c r="E199" s="400"/>
      <c r="F199" s="745"/>
      <c r="G199" s="745"/>
      <c r="H199" s="745"/>
      <c r="I199" s="745"/>
      <c r="J199" s="410"/>
      <c r="K199" s="771"/>
      <c r="L199" s="767"/>
      <c r="M199" s="745"/>
      <c r="N199" s="745"/>
      <c r="O199" s="745"/>
      <c r="P199" s="22"/>
    </row>
    <row r="200" spans="1:16" ht="15.75" x14ac:dyDescent="0.25">
      <c r="A200" s="23"/>
      <c r="B200" s="24"/>
      <c r="C200" s="18"/>
      <c r="D200" s="18"/>
      <c r="E200" s="18"/>
      <c r="F200" s="18"/>
      <c r="G200" s="18"/>
      <c r="H200" s="18"/>
      <c r="I200" s="18"/>
      <c r="J200" s="18"/>
      <c r="K200" s="18"/>
      <c r="L200" s="18"/>
      <c r="M200" s="18"/>
      <c r="N200" s="18"/>
      <c r="O200" s="18"/>
    </row>
    <row r="201" spans="1:16" ht="47.25" x14ac:dyDescent="0.25">
      <c r="A201" s="25" t="s">
        <v>32</v>
      </c>
      <c r="B201" s="401" t="s">
        <v>33</v>
      </c>
      <c r="C201" s="401" t="s">
        <v>34</v>
      </c>
      <c r="D201" s="401" t="s">
        <v>35</v>
      </c>
      <c r="E201" s="401" t="s">
        <v>36</v>
      </c>
      <c r="F201" s="401" t="s">
        <v>37</v>
      </c>
      <c r="G201" s="746" t="s">
        <v>38</v>
      </c>
      <c r="H201" s="746"/>
      <c r="I201" s="733" t="s">
        <v>39</v>
      </c>
      <c r="J201" s="741"/>
      <c r="K201" s="401" t="s">
        <v>40</v>
      </c>
      <c r="L201" s="746" t="s">
        <v>41</v>
      </c>
      <c r="M201" s="746"/>
      <c r="N201" s="850" t="s">
        <v>42</v>
      </c>
      <c r="O201" s="851"/>
      <c r="P201" s="852"/>
    </row>
    <row r="202" spans="1:16" ht="71.25" x14ac:dyDescent="0.25">
      <c r="A202" s="143" t="s">
        <v>606</v>
      </c>
      <c r="B202" s="144">
        <v>1</v>
      </c>
      <c r="C202" s="408" t="s">
        <v>260</v>
      </c>
      <c r="D202" s="406" t="s">
        <v>104</v>
      </c>
      <c r="E202" s="406" t="s">
        <v>47</v>
      </c>
      <c r="F202" s="406" t="s">
        <v>105</v>
      </c>
      <c r="G202" s="891" t="s">
        <v>261</v>
      </c>
      <c r="H202" s="891"/>
      <c r="I202" s="876" t="s">
        <v>207</v>
      </c>
      <c r="J202" s="877"/>
      <c r="K202" s="29">
        <v>1</v>
      </c>
      <c r="L202" s="878" t="s">
        <v>228</v>
      </c>
      <c r="M202" s="878"/>
      <c r="N202" s="879" t="s">
        <v>209</v>
      </c>
      <c r="O202" s="879"/>
      <c r="P202" s="880"/>
    </row>
    <row r="203" spans="1:16" ht="15.75" x14ac:dyDescent="0.25">
      <c r="A203" s="733" t="s">
        <v>51</v>
      </c>
      <c r="B203" s="741"/>
      <c r="C203" s="1105" t="s">
        <v>262</v>
      </c>
      <c r="D203" s="1107"/>
      <c r="E203" s="1107"/>
      <c r="F203" s="1107"/>
      <c r="G203" s="1107"/>
      <c r="H203" s="1107"/>
      <c r="I203" s="1107"/>
      <c r="J203" s="1107"/>
      <c r="K203" s="1107"/>
      <c r="L203" s="1107"/>
      <c r="M203" s="1107"/>
      <c r="N203" s="1107"/>
      <c r="O203" s="1107"/>
      <c r="P203" s="1108"/>
    </row>
    <row r="204" spans="1:16" ht="15.75" x14ac:dyDescent="0.25">
      <c r="A204" s="718" t="s">
        <v>53</v>
      </c>
      <c r="B204" s="719"/>
      <c r="C204" s="719"/>
      <c r="D204" s="719"/>
      <c r="E204" s="719"/>
      <c r="F204" s="719"/>
      <c r="G204" s="720"/>
      <c r="H204" s="721" t="s">
        <v>54</v>
      </c>
      <c r="I204" s="719"/>
      <c r="J204" s="719"/>
      <c r="K204" s="719"/>
      <c r="L204" s="719"/>
      <c r="M204" s="719"/>
      <c r="N204" s="719"/>
      <c r="O204" s="719"/>
      <c r="P204" s="722"/>
    </row>
    <row r="205" spans="1:16" x14ac:dyDescent="0.25">
      <c r="A205" s="723" t="s">
        <v>263</v>
      </c>
      <c r="B205" s="724"/>
      <c r="C205" s="724"/>
      <c r="D205" s="724"/>
      <c r="E205" s="724"/>
      <c r="F205" s="724"/>
      <c r="G205" s="724"/>
      <c r="H205" s="839" t="s">
        <v>239</v>
      </c>
      <c r="I205" s="840"/>
      <c r="J205" s="840"/>
      <c r="K205" s="840"/>
      <c r="L205" s="840"/>
      <c r="M205" s="840"/>
      <c r="N205" s="840"/>
      <c r="O205" s="840"/>
      <c r="P205" s="841"/>
    </row>
    <row r="206" spans="1:16" x14ac:dyDescent="0.25">
      <c r="A206" s="725"/>
      <c r="B206" s="726"/>
      <c r="C206" s="726"/>
      <c r="D206" s="726"/>
      <c r="E206" s="726"/>
      <c r="F206" s="726"/>
      <c r="G206" s="726"/>
      <c r="H206" s="842"/>
      <c r="I206" s="843"/>
      <c r="J206" s="843"/>
      <c r="K206" s="843"/>
      <c r="L206" s="843"/>
      <c r="M206" s="843"/>
      <c r="N206" s="843"/>
      <c r="O206" s="843"/>
      <c r="P206" s="844"/>
    </row>
    <row r="208" spans="1:16" ht="15.75" customHeight="1" x14ac:dyDescent="0.25">
      <c r="A208" s="35" t="s">
        <v>72</v>
      </c>
      <c r="B208" s="35" t="s">
        <v>33</v>
      </c>
      <c r="C208" s="36"/>
      <c r="D208" s="37" t="s">
        <v>58</v>
      </c>
      <c r="E208" s="37" t="s">
        <v>59</v>
      </c>
      <c r="F208" s="37" t="s">
        <v>60</v>
      </c>
      <c r="G208" s="37" t="s">
        <v>61</v>
      </c>
      <c r="H208" s="37" t="s">
        <v>62</v>
      </c>
      <c r="I208" s="37" t="s">
        <v>63</v>
      </c>
      <c r="J208" s="37" t="s">
        <v>64</v>
      </c>
      <c r="K208" s="37" t="s">
        <v>65</v>
      </c>
      <c r="L208" s="37" t="s">
        <v>66</v>
      </c>
      <c r="M208" s="37" t="s">
        <v>67</v>
      </c>
      <c r="N208" s="37" t="s">
        <v>68</v>
      </c>
      <c r="O208" s="716" t="s">
        <v>69</v>
      </c>
      <c r="P208" s="717"/>
    </row>
    <row r="209" spans="1:16" ht="15.75" x14ac:dyDescent="0.25">
      <c r="A209" s="1580" t="s">
        <v>264</v>
      </c>
      <c r="B209" s="1591">
        <v>0.3</v>
      </c>
      <c r="C209" s="38" t="s">
        <v>70</v>
      </c>
      <c r="D209" s="38"/>
      <c r="E209" s="38">
        <v>10</v>
      </c>
      <c r="F209" s="38">
        <v>15</v>
      </c>
      <c r="G209" s="38">
        <v>20</v>
      </c>
      <c r="H209" s="38">
        <v>30</v>
      </c>
      <c r="I209" s="38">
        <v>40</v>
      </c>
      <c r="J209" s="38">
        <v>50</v>
      </c>
      <c r="K209" s="38">
        <v>60</v>
      </c>
      <c r="L209" s="38">
        <v>70</v>
      </c>
      <c r="M209" s="38">
        <v>80</v>
      </c>
      <c r="N209" s="38">
        <v>90</v>
      </c>
      <c r="O209" s="1582">
        <v>100</v>
      </c>
      <c r="P209" s="809"/>
    </row>
    <row r="210" spans="1:16" ht="15.75" customHeight="1" x14ac:dyDescent="0.25">
      <c r="A210" s="1580"/>
      <c r="B210" s="1591"/>
      <c r="C210" s="40" t="s">
        <v>71</v>
      </c>
      <c r="D210" s="40"/>
      <c r="E210" s="40"/>
      <c r="F210" s="41"/>
      <c r="G210" s="41"/>
      <c r="H210" s="41"/>
      <c r="I210" s="41"/>
      <c r="J210" s="41"/>
      <c r="K210" s="41"/>
      <c r="L210" s="41"/>
      <c r="M210" s="41"/>
      <c r="N210" s="40"/>
      <c r="O210" s="1584"/>
      <c r="P210" s="815"/>
    </row>
    <row r="211" spans="1:16" ht="15.75" x14ac:dyDescent="0.25">
      <c r="A211" s="1564" t="s">
        <v>265</v>
      </c>
      <c r="B211" s="1591">
        <v>0.2</v>
      </c>
      <c r="C211" s="38" t="s">
        <v>70</v>
      </c>
      <c r="D211" s="38">
        <v>5</v>
      </c>
      <c r="E211" s="38">
        <v>10</v>
      </c>
      <c r="F211" s="38">
        <v>15</v>
      </c>
      <c r="G211" s="38">
        <v>20</v>
      </c>
      <c r="H211" s="38">
        <v>30</v>
      </c>
      <c r="I211" s="38">
        <v>40</v>
      </c>
      <c r="J211" s="38">
        <v>50</v>
      </c>
      <c r="K211" s="38">
        <v>60</v>
      </c>
      <c r="L211" s="38">
        <v>70</v>
      </c>
      <c r="M211" s="38">
        <v>80</v>
      </c>
      <c r="N211" s="38">
        <v>90</v>
      </c>
      <c r="O211" s="1582">
        <v>100</v>
      </c>
      <c r="P211" s="809"/>
    </row>
    <row r="212" spans="1:16" ht="15.75" customHeight="1" x14ac:dyDescent="0.25">
      <c r="A212" s="1565"/>
      <c r="B212" s="1591"/>
      <c r="C212" s="40" t="s">
        <v>71</v>
      </c>
      <c r="D212" s="40"/>
      <c r="E212" s="40"/>
      <c r="F212" s="41"/>
      <c r="G212" s="41"/>
      <c r="H212" s="41"/>
      <c r="I212" s="41"/>
      <c r="J212" s="41"/>
      <c r="K212" s="41"/>
      <c r="L212" s="41"/>
      <c r="M212" s="41"/>
      <c r="N212" s="40"/>
      <c r="O212" s="1584"/>
      <c r="P212" s="815"/>
    </row>
    <row r="213" spans="1:16" ht="15.75" x14ac:dyDescent="0.25">
      <c r="A213" s="1580" t="s">
        <v>266</v>
      </c>
      <c r="B213" s="1591">
        <v>0.15</v>
      </c>
      <c r="C213" s="38" t="s">
        <v>70</v>
      </c>
      <c r="D213" s="38"/>
      <c r="E213" s="38"/>
      <c r="F213" s="38"/>
      <c r="G213" s="38">
        <v>20</v>
      </c>
      <c r="H213" s="38">
        <v>40</v>
      </c>
      <c r="I213" s="38">
        <v>60</v>
      </c>
      <c r="J213" s="38">
        <v>80</v>
      </c>
      <c r="K213" s="38">
        <v>100</v>
      </c>
      <c r="L213" s="38"/>
      <c r="M213" s="38"/>
      <c r="N213" s="38"/>
      <c r="O213" s="1582"/>
      <c r="P213" s="809"/>
    </row>
    <row r="214" spans="1:16" ht="15.75" x14ac:dyDescent="0.25">
      <c r="A214" s="1580"/>
      <c r="B214" s="1591"/>
      <c r="C214" s="40" t="s">
        <v>71</v>
      </c>
      <c r="D214" s="40"/>
      <c r="E214" s="40"/>
      <c r="F214" s="41"/>
      <c r="G214" s="41"/>
      <c r="H214" s="41"/>
      <c r="I214" s="41"/>
      <c r="J214" s="41"/>
      <c r="K214" s="41"/>
      <c r="L214" s="41"/>
      <c r="M214" s="41"/>
      <c r="N214" s="40"/>
      <c r="O214" s="1584"/>
      <c r="P214" s="815"/>
    </row>
    <row r="215" spans="1:16" ht="15.75" x14ac:dyDescent="0.25">
      <c r="A215" s="1580" t="s">
        <v>267</v>
      </c>
      <c r="B215" s="1591">
        <v>0.2</v>
      </c>
      <c r="C215" s="38" t="s">
        <v>70</v>
      </c>
      <c r="D215" s="38"/>
      <c r="E215" s="38">
        <v>10</v>
      </c>
      <c r="F215" s="38">
        <v>15</v>
      </c>
      <c r="G215" s="38">
        <v>20</v>
      </c>
      <c r="H215" s="38">
        <v>30</v>
      </c>
      <c r="I215" s="38">
        <v>40</v>
      </c>
      <c r="J215" s="38">
        <v>50</v>
      </c>
      <c r="K215" s="38">
        <v>60</v>
      </c>
      <c r="L215" s="38">
        <v>70</v>
      </c>
      <c r="M215" s="38">
        <v>80</v>
      </c>
      <c r="N215" s="38">
        <v>90</v>
      </c>
      <c r="O215" s="1582">
        <v>100</v>
      </c>
      <c r="P215" s="809"/>
    </row>
    <row r="216" spans="1:16" ht="15.75" x14ac:dyDescent="0.25">
      <c r="A216" s="1580"/>
      <c r="B216" s="1591"/>
      <c r="C216" s="40" t="s">
        <v>71</v>
      </c>
      <c r="D216" s="40"/>
      <c r="E216" s="40"/>
      <c r="F216" s="41"/>
      <c r="G216" s="41"/>
      <c r="H216" s="41"/>
      <c r="I216" s="41"/>
      <c r="J216" s="41"/>
      <c r="K216" s="41"/>
      <c r="L216" s="41"/>
      <c r="M216" s="41"/>
      <c r="N216" s="40"/>
      <c r="O216" s="1584"/>
      <c r="P216" s="815"/>
    </row>
    <row r="217" spans="1:16" ht="15.75" x14ac:dyDescent="0.25">
      <c r="A217" s="1580" t="s">
        <v>268</v>
      </c>
      <c r="B217" s="1591">
        <v>0.15</v>
      </c>
      <c r="C217" s="38" t="s">
        <v>70</v>
      </c>
      <c r="D217" s="38">
        <v>5</v>
      </c>
      <c r="E217" s="38">
        <v>10</v>
      </c>
      <c r="F217" s="38">
        <v>15</v>
      </c>
      <c r="G217" s="38">
        <v>20</v>
      </c>
      <c r="H217" s="38">
        <v>30</v>
      </c>
      <c r="I217" s="38">
        <v>40</v>
      </c>
      <c r="J217" s="38">
        <v>50</v>
      </c>
      <c r="K217" s="38">
        <v>60</v>
      </c>
      <c r="L217" s="38">
        <v>70</v>
      </c>
      <c r="M217" s="38">
        <v>80</v>
      </c>
      <c r="N217" s="38">
        <v>90</v>
      </c>
      <c r="O217" s="1582">
        <v>100</v>
      </c>
      <c r="P217" s="809"/>
    </row>
    <row r="218" spans="1:16" ht="15.75" x14ac:dyDescent="0.25">
      <c r="A218" s="1580"/>
      <c r="B218" s="1591"/>
      <c r="C218" s="40" t="s">
        <v>71</v>
      </c>
      <c r="D218" s="40"/>
      <c r="E218" s="40"/>
      <c r="F218" s="41"/>
      <c r="G218" s="41"/>
      <c r="H218" s="41"/>
      <c r="I218" s="41"/>
      <c r="J218" s="41"/>
      <c r="K218" s="41"/>
      <c r="L218" s="41"/>
      <c r="M218" s="41"/>
      <c r="N218" s="40"/>
      <c r="O218" s="814"/>
      <c r="P218" s="815"/>
    </row>
    <row r="219" spans="1:16" ht="15.75" thickBot="1" x14ac:dyDescent="0.3">
      <c r="A219" s="44"/>
      <c r="B219" s="21"/>
      <c r="C219" s="21"/>
      <c r="D219" s="21"/>
      <c r="E219" s="21"/>
      <c r="F219" s="21"/>
      <c r="G219" s="21"/>
      <c r="H219" s="21"/>
      <c r="I219" s="21"/>
      <c r="J219" s="21"/>
      <c r="K219" s="21"/>
      <c r="L219" s="21"/>
      <c r="M219" s="21"/>
      <c r="N219" s="21"/>
      <c r="O219" s="21"/>
      <c r="P219" s="45"/>
    </row>
    <row r="220" spans="1:16" ht="15.75" x14ac:dyDescent="0.25">
      <c r="A220" s="688" t="s">
        <v>82</v>
      </c>
      <c r="B220" s="689"/>
      <c r="C220" s="689"/>
      <c r="D220" s="689"/>
      <c r="E220" s="689"/>
      <c r="F220" s="689"/>
      <c r="G220" s="689"/>
      <c r="H220" s="689"/>
      <c r="I220" s="689"/>
      <c r="J220" s="689"/>
      <c r="K220" s="689"/>
      <c r="L220" s="689"/>
      <c r="M220" s="689"/>
      <c r="N220" s="689"/>
      <c r="O220" s="689"/>
      <c r="P220" s="690"/>
    </row>
    <row r="221" spans="1:16" ht="15.75" x14ac:dyDescent="0.25">
      <c r="A221" s="46" t="s">
        <v>83</v>
      </c>
      <c r="B221" s="682"/>
      <c r="C221" s="683"/>
      <c r="D221" s="683"/>
      <c r="E221" s="683"/>
      <c r="F221" s="683"/>
      <c r="G221" s="683"/>
      <c r="H221" s="683"/>
      <c r="I221" s="683"/>
      <c r="J221" s="683"/>
      <c r="K221" s="683"/>
      <c r="L221" s="683"/>
      <c r="M221" s="683"/>
      <c r="N221" s="683"/>
      <c r="O221" s="683"/>
      <c r="P221" s="684"/>
    </row>
    <row r="222" spans="1:16" ht="15.75" x14ac:dyDescent="0.25">
      <c r="A222" s="46" t="s">
        <v>84</v>
      </c>
      <c r="B222" s="682"/>
      <c r="C222" s="683"/>
      <c r="D222" s="683"/>
      <c r="E222" s="683"/>
      <c r="F222" s="683"/>
      <c r="G222" s="683"/>
      <c r="H222" s="683"/>
      <c r="I222" s="683"/>
      <c r="J222" s="683"/>
      <c r="K222" s="683"/>
      <c r="L222" s="683"/>
      <c r="M222" s="683"/>
      <c r="N222" s="683"/>
      <c r="O222" s="683"/>
      <c r="P222" s="684"/>
    </row>
    <row r="223" spans="1:16" ht="15.75" x14ac:dyDescent="0.25">
      <c r="A223" s="46" t="s">
        <v>85</v>
      </c>
      <c r="B223" s="682"/>
      <c r="C223" s="683"/>
      <c r="D223" s="683"/>
      <c r="E223" s="683"/>
      <c r="F223" s="683"/>
      <c r="G223" s="683"/>
      <c r="H223" s="683"/>
      <c r="I223" s="683"/>
      <c r="J223" s="683"/>
      <c r="K223" s="683"/>
      <c r="L223" s="683"/>
      <c r="M223" s="683"/>
      <c r="N223" s="683"/>
      <c r="O223" s="683"/>
      <c r="P223" s="684"/>
    </row>
    <row r="224" spans="1:16" ht="15.75" x14ac:dyDescent="0.25">
      <c r="A224" s="46" t="s">
        <v>86</v>
      </c>
      <c r="B224" s="682"/>
      <c r="C224" s="683"/>
      <c r="D224" s="683"/>
      <c r="E224" s="683"/>
      <c r="F224" s="683"/>
      <c r="G224" s="683"/>
      <c r="H224" s="683"/>
      <c r="I224" s="683"/>
      <c r="J224" s="683"/>
      <c r="K224" s="683"/>
      <c r="L224" s="683"/>
      <c r="M224" s="683"/>
      <c r="N224" s="683"/>
      <c r="O224" s="683"/>
      <c r="P224" s="684"/>
    </row>
    <row r="225" spans="1:16" ht="15.75" x14ac:dyDescent="0.25">
      <c r="A225" s="46" t="s">
        <v>87</v>
      </c>
      <c r="B225" s="682"/>
      <c r="C225" s="683"/>
      <c r="D225" s="683"/>
      <c r="E225" s="683"/>
      <c r="F225" s="683"/>
      <c r="G225" s="683"/>
      <c r="H225" s="683"/>
      <c r="I225" s="683"/>
      <c r="J225" s="683"/>
      <c r="K225" s="683"/>
      <c r="L225" s="683"/>
      <c r="M225" s="683"/>
      <c r="N225" s="683"/>
      <c r="O225" s="683"/>
      <c r="P225" s="684"/>
    </row>
    <row r="226" spans="1:16" ht="15.75" x14ac:dyDescent="0.25">
      <c r="A226" s="46" t="s">
        <v>88</v>
      </c>
      <c r="B226" s="682"/>
      <c r="C226" s="683"/>
      <c r="D226" s="683"/>
      <c r="E226" s="683"/>
      <c r="F226" s="683"/>
      <c r="G226" s="683"/>
      <c r="H226" s="683"/>
      <c r="I226" s="683"/>
      <c r="J226" s="683"/>
      <c r="K226" s="683"/>
      <c r="L226" s="683"/>
      <c r="M226" s="683"/>
      <c r="N226" s="683"/>
      <c r="O226" s="683"/>
      <c r="P226" s="684"/>
    </row>
    <row r="227" spans="1:16" ht="15.75" x14ac:dyDescent="0.25">
      <c r="A227" s="46" t="s">
        <v>89</v>
      </c>
      <c r="B227" s="682"/>
      <c r="C227" s="683"/>
      <c r="D227" s="683"/>
      <c r="E227" s="683"/>
      <c r="F227" s="683"/>
      <c r="G227" s="683"/>
      <c r="H227" s="683"/>
      <c r="I227" s="683"/>
      <c r="J227" s="683"/>
      <c r="K227" s="683"/>
      <c r="L227" s="683"/>
      <c r="M227" s="683"/>
      <c r="N227" s="683"/>
      <c r="O227" s="683"/>
      <c r="P227" s="684"/>
    </row>
    <row r="228" spans="1:16" ht="15.75" x14ac:dyDescent="0.25">
      <c r="A228" s="46" t="s">
        <v>90</v>
      </c>
      <c r="B228" s="682"/>
      <c r="C228" s="683"/>
      <c r="D228" s="683"/>
      <c r="E228" s="683"/>
      <c r="F228" s="683"/>
      <c r="G228" s="683"/>
      <c r="H228" s="683"/>
      <c r="I228" s="683"/>
      <c r="J228" s="683"/>
      <c r="K228" s="683"/>
      <c r="L228" s="683"/>
      <c r="M228" s="683"/>
      <c r="N228" s="683"/>
      <c r="O228" s="683"/>
      <c r="P228" s="684"/>
    </row>
    <row r="229" spans="1:16" ht="15.75" x14ac:dyDescent="0.25">
      <c r="A229" s="46" t="s">
        <v>91</v>
      </c>
      <c r="B229" s="682"/>
      <c r="C229" s="683"/>
      <c r="D229" s="683"/>
      <c r="E229" s="683"/>
      <c r="F229" s="683"/>
      <c r="G229" s="683"/>
      <c r="H229" s="683"/>
      <c r="I229" s="683"/>
      <c r="J229" s="683"/>
      <c r="K229" s="683"/>
      <c r="L229" s="683"/>
      <c r="M229" s="683"/>
      <c r="N229" s="683"/>
      <c r="O229" s="683"/>
      <c r="P229" s="684"/>
    </row>
    <row r="230" spans="1:16" ht="16.5" thickBot="1" x14ac:dyDescent="0.3">
      <c r="A230" s="47" t="s">
        <v>92</v>
      </c>
      <c r="B230" s="685"/>
      <c r="C230" s="686"/>
      <c r="D230" s="686"/>
      <c r="E230" s="686"/>
      <c r="F230" s="686"/>
      <c r="G230" s="686"/>
      <c r="H230" s="686"/>
      <c r="I230" s="686"/>
      <c r="J230" s="686"/>
      <c r="K230" s="686"/>
      <c r="L230" s="686"/>
      <c r="M230" s="686"/>
      <c r="N230" s="686"/>
      <c r="O230" s="686"/>
      <c r="P230" s="687"/>
    </row>
    <row r="231" spans="1:16" ht="31.5" customHeight="1" x14ac:dyDescent="0.25">
      <c r="A231" s="9" t="s">
        <v>9</v>
      </c>
      <c r="B231" s="791" t="s">
        <v>269</v>
      </c>
      <c r="C231" s="792"/>
      <c r="D231" s="792"/>
      <c r="E231" s="792"/>
      <c r="F231" s="792"/>
      <c r="G231" s="792"/>
      <c r="H231" s="792"/>
      <c r="I231" s="792"/>
      <c r="J231" s="792"/>
      <c r="K231" s="793"/>
      <c r="L231" s="794" t="s">
        <v>11</v>
      </c>
      <c r="M231" s="794"/>
      <c r="N231" s="794"/>
      <c r="O231" s="794"/>
      <c r="P231" s="10">
        <v>0.1</v>
      </c>
    </row>
    <row r="233" spans="1:16" ht="26.25" customHeight="1" x14ac:dyDescent="0.25">
      <c r="A233" s="11" t="s">
        <v>145</v>
      </c>
      <c r="B233" s="758" t="s">
        <v>271</v>
      </c>
      <c r="C233" s="773"/>
      <c r="D233" s="773"/>
      <c r="E233" s="773"/>
      <c r="F233" s="773"/>
      <c r="G233" s="773"/>
      <c r="H233" s="773"/>
      <c r="I233" s="773"/>
      <c r="J233" s="773"/>
      <c r="K233" s="773"/>
      <c r="L233" s="774" t="s">
        <v>14</v>
      </c>
      <c r="M233" s="774"/>
      <c r="N233" s="774"/>
      <c r="O233" s="774"/>
      <c r="P233" s="12">
        <v>1</v>
      </c>
    </row>
    <row r="234" spans="1:16" ht="15.75" x14ac:dyDescent="0.25">
      <c r="B234" s="24"/>
      <c r="C234" s="18"/>
      <c r="D234" s="18"/>
      <c r="E234" s="18"/>
      <c r="F234" s="18"/>
      <c r="G234" s="18"/>
      <c r="H234" s="18"/>
      <c r="I234" s="18"/>
      <c r="J234" s="18"/>
      <c r="K234" s="18"/>
      <c r="L234" s="18"/>
      <c r="M234" s="18"/>
      <c r="N234" s="18"/>
      <c r="O234" s="18"/>
      <c r="P234" s="19"/>
    </row>
    <row r="235" spans="1:16" ht="15.75" x14ac:dyDescent="0.25">
      <c r="A235" s="13" t="s">
        <v>15</v>
      </c>
      <c r="B235" s="755" t="s">
        <v>213</v>
      </c>
      <c r="C235" s="756"/>
      <c r="D235" s="756"/>
      <c r="E235" s="756"/>
      <c r="F235" s="757"/>
      <c r="G235" s="14" t="s">
        <v>17</v>
      </c>
      <c r="H235" s="1585">
        <v>15000000</v>
      </c>
      <c r="I235" s="1562"/>
      <c r="J235" s="1562"/>
      <c r="K235" s="1562"/>
      <c r="L235" s="1562"/>
      <c r="M235" s="1562"/>
      <c r="N235" s="1562"/>
      <c r="O235" s="1562"/>
      <c r="P235" s="1563"/>
    </row>
    <row r="236" spans="1:16" ht="15.75" x14ac:dyDescent="0.25">
      <c r="A236" s="13" t="s">
        <v>15</v>
      </c>
      <c r="B236" s="755"/>
      <c r="C236" s="756"/>
      <c r="D236" s="756"/>
      <c r="E236" s="756"/>
      <c r="F236" s="757"/>
      <c r="G236" s="14" t="s">
        <v>17</v>
      </c>
      <c r="H236" s="755"/>
      <c r="I236" s="756"/>
      <c r="J236" s="756"/>
      <c r="K236" s="756"/>
      <c r="L236" s="756"/>
      <c r="M236" s="756"/>
      <c r="N236" s="756"/>
      <c r="O236" s="756"/>
      <c r="P236" s="757"/>
    </row>
    <row r="237" spans="1:16" ht="15.75" x14ac:dyDescent="0.25">
      <c r="A237" s="13"/>
      <c r="B237" s="397"/>
      <c r="C237" s="398"/>
      <c r="D237" s="398"/>
      <c r="E237" s="398"/>
      <c r="F237" s="399"/>
      <c r="G237" s="14"/>
      <c r="H237" s="397"/>
      <c r="I237" s="398"/>
      <c r="J237" s="398"/>
      <c r="K237" s="398"/>
      <c r="L237" s="398"/>
      <c r="M237" s="398"/>
      <c r="N237" s="398"/>
      <c r="O237" s="398"/>
      <c r="P237" s="399"/>
    </row>
    <row r="238" spans="1:16" ht="15.75" x14ac:dyDescent="0.25">
      <c r="A238" s="11" t="s">
        <v>20</v>
      </c>
      <c r="B238" s="758"/>
      <c r="C238" s="758"/>
      <c r="D238" s="758"/>
      <c r="E238" s="758"/>
      <c r="F238" s="758"/>
      <c r="G238" s="758"/>
      <c r="H238" s="758"/>
      <c r="I238" s="758"/>
      <c r="J238" s="758"/>
      <c r="K238" s="758"/>
      <c r="L238" s="758"/>
      <c r="M238" s="758"/>
      <c r="N238" s="758"/>
      <c r="O238" s="758"/>
      <c r="P238" s="758"/>
    </row>
    <row r="239" spans="1:16" ht="15.75" x14ac:dyDescent="0.25">
      <c r="A239" s="1123" t="s">
        <v>23</v>
      </c>
      <c r="B239" s="881"/>
      <c r="C239" s="881"/>
      <c r="D239" s="881"/>
      <c r="E239" s="400"/>
      <c r="F239" s="768" t="s">
        <v>24</v>
      </c>
      <c r="G239" s="768"/>
      <c r="H239" s="768"/>
      <c r="I239" s="768"/>
      <c r="J239" s="768" t="s">
        <v>25</v>
      </c>
      <c r="K239" s="769" t="s">
        <v>26</v>
      </c>
      <c r="L239" s="761"/>
      <c r="M239" s="768" t="s">
        <v>27</v>
      </c>
      <c r="N239" s="768"/>
      <c r="O239" s="768"/>
      <c r="P239" s="772" t="s">
        <v>25</v>
      </c>
    </row>
    <row r="240" spans="1:16" ht="15.75" x14ac:dyDescent="0.25">
      <c r="A240" s="1123"/>
      <c r="B240" s="881"/>
      <c r="C240" s="881"/>
      <c r="D240" s="881"/>
      <c r="E240" s="400"/>
      <c r="F240" s="768"/>
      <c r="G240" s="768"/>
      <c r="H240" s="768"/>
      <c r="I240" s="768"/>
      <c r="J240" s="768"/>
      <c r="K240" s="770"/>
      <c r="L240" s="764"/>
      <c r="M240" s="768"/>
      <c r="N240" s="768"/>
      <c r="O240" s="768"/>
      <c r="P240" s="772"/>
    </row>
    <row r="241" spans="1:16" ht="15.75" x14ac:dyDescent="0.25">
      <c r="A241" s="1123"/>
      <c r="B241" s="881"/>
      <c r="C241" s="881"/>
      <c r="D241" s="881"/>
      <c r="E241" s="400"/>
      <c r="F241" s="1557" t="s">
        <v>204</v>
      </c>
      <c r="G241" s="1558"/>
      <c r="H241" s="1558"/>
      <c r="I241" s="1559"/>
      <c r="J241" s="411">
        <v>10</v>
      </c>
      <c r="K241" s="770"/>
      <c r="L241" s="764"/>
      <c r="M241" s="1556"/>
      <c r="N241" s="1556"/>
      <c r="O241" s="1556"/>
      <c r="P241" s="412"/>
    </row>
    <row r="242" spans="1:16" ht="15.75" x14ac:dyDescent="0.25">
      <c r="A242" s="1123"/>
      <c r="B242" s="881"/>
      <c r="C242" s="881"/>
      <c r="D242" s="881"/>
      <c r="E242" s="400"/>
      <c r="F242" s="1557" t="s">
        <v>216</v>
      </c>
      <c r="G242" s="1558"/>
      <c r="H242" s="1558"/>
      <c r="I242" s="1559"/>
      <c r="J242" s="411">
        <v>10</v>
      </c>
      <c r="K242" s="770"/>
      <c r="L242" s="764"/>
      <c r="M242" s="745"/>
      <c r="N242" s="745"/>
      <c r="O242" s="745"/>
      <c r="P242" s="22"/>
    </row>
    <row r="243" spans="1:16" ht="15.75" x14ac:dyDescent="0.25">
      <c r="A243" s="1123"/>
      <c r="B243" s="881"/>
      <c r="C243" s="881"/>
      <c r="D243" s="881"/>
      <c r="E243" s="400"/>
      <c r="F243" s="1557"/>
      <c r="G243" s="1558"/>
      <c r="H243" s="1558"/>
      <c r="I243" s="1559"/>
      <c r="J243" s="411"/>
      <c r="K243" s="770"/>
      <c r="L243" s="764"/>
      <c r="M243" s="745"/>
      <c r="N243" s="754"/>
      <c r="O243" s="754"/>
      <c r="P243" s="22"/>
    </row>
    <row r="244" spans="1:16" ht="15.75" x14ac:dyDescent="0.25">
      <c r="A244" s="1123"/>
      <c r="B244" s="881"/>
      <c r="C244" s="881"/>
      <c r="D244" s="881"/>
      <c r="E244" s="400"/>
      <c r="F244" s="1560"/>
      <c r="G244" s="1560"/>
      <c r="H244" s="1560"/>
      <c r="I244" s="1560"/>
      <c r="J244" s="411"/>
      <c r="K244" s="770"/>
      <c r="L244" s="764"/>
      <c r="M244" s="745"/>
      <c r="N244" s="745"/>
      <c r="O244" s="745"/>
      <c r="P244" s="22"/>
    </row>
    <row r="245" spans="1:16" ht="15.75" x14ac:dyDescent="0.25">
      <c r="A245" s="1123"/>
      <c r="B245" s="881"/>
      <c r="C245" s="881"/>
      <c r="D245" s="881"/>
      <c r="E245" s="400"/>
      <c r="F245" s="745"/>
      <c r="G245" s="745"/>
      <c r="H245" s="745"/>
      <c r="I245" s="745"/>
      <c r="J245" s="395"/>
      <c r="K245" s="770"/>
      <c r="L245" s="764"/>
      <c r="M245" s="745"/>
      <c r="N245" s="745"/>
      <c r="O245" s="745"/>
      <c r="P245" s="22"/>
    </row>
    <row r="246" spans="1:16" ht="15.75" x14ac:dyDescent="0.25">
      <c r="A246" s="1123"/>
      <c r="B246" s="881"/>
      <c r="C246" s="881"/>
      <c r="D246" s="881"/>
      <c r="E246" s="400"/>
      <c r="F246" s="745"/>
      <c r="G246" s="745"/>
      <c r="H246" s="745"/>
      <c r="I246" s="745"/>
      <c r="J246" s="410"/>
      <c r="K246" s="770"/>
      <c r="L246" s="764"/>
      <c r="M246" s="745"/>
      <c r="N246" s="745"/>
      <c r="O246" s="745"/>
      <c r="P246" s="22"/>
    </row>
    <row r="247" spans="1:16" ht="15.75" x14ac:dyDescent="0.25">
      <c r="A247" s="1123"/>
      <c r="B247" s="881"/>
      <c r="C247" s="881"/>
      <c r="D247" s="881"/>
      <c r="E247" s="400"/>
      <c r="F247" s="745"/>
      <c r="G247" s="745"/>
      <c r="H247" s="745"/>
      <c r="I247" s="745"/>
      <c r="J247" s="410"/>
      <c r="K247" s="770"/>
      <c r="L247" s="764"/>
      <c r="M247" s="745"/>
      <c r="N247" s="745"/>
      <c r="O247" s="745"/>
      <c r="P247" s="22"/>
    </row>
    <row r="248" spans="1:16" ht="15.75" x14ac:dyDescent="0.25">
      <c r="A248" s="1123"/>
      <c r="B248" s="881"/>
      <c r="C248" s="881"/>
      <c r="D248" s="881"/>
      <c r="E248" s="400"/>
      <c r="F248" s="745"/>
      <c r="G248" s="745"/>
      <c r="H248" s="745"/>
      <c r="I248" s="745"/>
      <c r="J248" s="410"/>
      <c r="K248" s="771"/>
      <c r="L248" s="767"/>
      <c r="M248" s="745"/>
      <c r="N248" s="745"/>
      <c r="O248" s="745"/>
      <c r="P248" s="22"/>
    </row>
    <row r="249" spans="1:16" ht="15.75" x14ac:dyDescent="0.25">
      <c r="A249" s="23"/>
      <c r="B249" s="24"/>
      <c r="C249" s="18"/>
      <c r="D249" s="18"/>
      <c r="E249" s="18"/>
      <c r="F249" s="18"/>
      <c r="G249" s="18"/>
      <c r="H249" s="18"/>
      <c r="I249" s="18"/>
      <c r="J249" s="18"/>
      <c r="K249" s="18"/>
      <c r="L249" s="18"/>
      <c r="M249" s="18"/>
      <c r="N249" s="18"/>
      <c r="O249" s="18"/>
    </row>
    <row r="250" spans="1:16" ht="47.25" x14ac:dyDescent="0.25">
      <c r="A250" s="25" t="s">
        <v>32</v>
      </c>
      <c r="B250" s="401" t="s">
        <v>33</v>
      </c>
      <c r="C250" s="401" t="s">
        <v>34</v>
      </c>
      <c r="D250" s="401" t="s">
        <v>35</v>
      </c>
      <c r="E250" s="401" t="s">
        <v>36</v>
      </c>
      <c r="F250" s="401" t="s">
        <v>37</v>
      </c>
      <c r="G250" s="746" t="s">
        <v>38</v>
      </c>
      <c r="H250" s="746"/>
      <c r="I250" s="733" t="s">
        <v>39</v>
      </c>
      <c r="J250" s="741"/>
      <c r="K250" s="401" t="s">
        <v>40</v>
      </c>
      <c r="L250" s="746" t="s">
        <v>41</v>
      </c>
      <c r="M250" s="746"/>
      <c r="N250" s="850" t="s">
        <v>42</v>
      </c>
      <c r="O250" s="851"/>
      <c r="P250" s="852"/>
    </row>
    <row r="251" spans="1:16" ht="71.25" x14ac:dyDescent="0.25">
      <c r="A251" s="143" t="s">
        <v>606</v>
      </c>
      <c r="B251" s="144">
        <v>1</v>
      </c>
      <c r="C251" s="408" t="s">
        <v>1172</v>
      </c>
      <c r="D251" s="406" t="s">
        <v>104</v>
      </c>
      <c r="E251" s="406" t="s">
        <v>46</v>
      </c>
      <c r="F251" s="406" t="s">
        <v>105</v>
      </c>
      <c r="G251" s="891" t="s">
        <v>261</v>
      </c>
      <c r="H251" s="891"/>
      <c r="I251" s="876" t="s">
        <v>207</v>
      </c>
      <c r="J251" s="877"/>
      <c r="K251" s="29">
        <v>1</v>
      </c>
      <c r="L251" s="878" t="s">
        <v>208</v>
      </c>
      <c r="M251" s="878"/>
      <c r="N251" s="879" t="s">
        <v>209</v>
      </c>
      <c r="O251" s="879"/>
      <c r="P251" s="880"/>
    </row>
    <row r="252" spans="1:16" ht="15.75" x14ac:dyDescent="0.25">
      <c r="A252" s="733" t="s">
        <v>51</v>
      </c>
      <c r="B252" s="741"/>
      <c r="C252" s="1105" t="s">
        <v>272</v>
      </c>
      <c r="D252" s="1107"/>
      <c r="E252" s="1107"/>
      <c r="F252" s="1107"/>
      <c r="G252" s="1107"/>
      <c r="H252" s="1107"/>
      <c r="I252" s="1107"/>
      <c r="J252" s="1107"/>
      <c r="K252" s="1107"/>
      <c r="L252" s="1107"/>
      <c r="M252" s="1107"/>
      <c r="N252" s="1107"/>
      <c r="O252" s="1107"/>
      <c r="P252" s="1108"/>
    </row>
    <row r="253" spans="1:16" ht="15.75" x14ac:dyDescent="0.25">
      <c r="A253" s="718" t="s">
        <v>53</v>
      </c>
      <c r="B253" s="719"/>
      <c r="C253" s="719"/>
      <c r="D253" s="719"/>
      <c r="E253" s="719"/>
      <c r="F253" s="719"/>
      <c r="G253" s="720"/>
      <c r="H253" s="721" t="s">
        <v>54</v>
      </c>
      <c r="I253" s="719"/>
      <c r="J253" s="719"/>
      <c r="K253" s="719"/>
      <c r="L253" s="719"/>
      <c r="M253" s="719"/>
      <c r="N253" s="719"/>
      <c r="O253" s="719"/>
      <c r="P253" s="722"/>
    </row>
    <row r="254" spans="1:16" x14ac:dyDescent="0.25">
      <c r="A254" s="723" t="s">
        <v>273</v>
      </c>
      <c r="B254" s="724"/>
      <c r="C254" s="724"/>
      <c r="D254" s="724"/>
      <c r="E254" s="724"/>
      <c r="F254" s="724"/>
      <c r="G254" s="724"/>
      <c r="H254" s="839" t="s">
        <v>239</v>
      </c>
      <c r="I254" s="840"/>
      <c r="J254" s="840"/>
      <c r="K254" s="840"/>
      <c r="L254" s="840"/>
      <c r="M254" s="840"/>
      <c r="N254" s="840"/>
      <c r="O254" s="840"/>
      <c r="P254" s="841"/>
    </row>
    <row r="255" spans="1:16" x14ac:dyDescent="0.25">
      <c r="A255" s="725"/>
      <c r="B255" s="726"/>
      <c r="C255" s="726"/>
      <c r="D255" s="726"/>
      <c r="E255" s="726"/>
      <c r="F255" s="726"/>
      <c r="G255" s="726"/>
      <c r="H255" s="842"/>
      <c r="I255" s="843"/>
      <c r="J255" s="843"/>
      <c r="K255" s="843"/>
      <c r="L255" s="843"/>
      <c r="M255" s="843"/>
      <c r="N255" s="843"/>
      <c r="O255" s="843"/>
      <c r="P255" s="844"/>
    </row>
    <row r="257" spans="1:16" ht="15.75" customHeight="1" x14ac:dyDescent="0.25">
      <c r="A257" s="35" t="s">
        <v>72</v>
      </c>
      <c r="B257" s="35" t="s">
        <v>33</v>
      </c>
      <c r="C257" s="36"/>
      <c r="D257" s="37" t="s">
        <v>58</v>
      </c>
      <c r="E257" s="37" t="s">
        <v>59</v>
      </c>
      <c r="F257" s="37" t="s">
        <v>60</v>
      </c>
      <c r="G257" s="37" t="s">
        <v>61</v>
      </c>
      <c r="H257" s="37" t="s">
        <v>62</v>
      </c>
      <c r="I257" s="37" t="s">
        <v>63</v>
      </c>
      <c r="J257" s="37" t="s">
        <v>64</v>
      </c>
      <c r="K257" s="37" t="s">
        <v>65</v>
      </c>
      <c r="L257" s="37" t="s">
        <v>66</v>
      </c>
      <c r="M257" s="37" t="s">
        <v>67</v>
      </c>
      <c r="N257" s="37" t="s">
        <v>68</v>
      </c>
      <c r="O257" s="716" t="s">
        <v>69</v>
      </c>
      <c r="P257" s="717"/>
    </row>
    <row r="258" spans="1:16" ht="15.75" x14ac:dyDescent="0.25">
      <c r="A258" s="1564" t="s">
        <v>569</v>
      </c>
      <c r="B258" s="1591">
        <v>0.15</v>
      </c>
      <c r="C258" s="38" t="s">
        <v>70</v>
      </c>
      <c r="D258" s="38"/>
      <c r="E258" s="38"/>
      <c r="F258" s="38"/>
      <c r="G258" s="38"/>
      <c r="H258" s="38"/>
      <c r="I258" s="38">
        <v>50</v>
      </c>
      <c r="J258" s="38"/>
      <c r="K258" s="38"/>
      <c r="L258" s="38"/>
      <c r="M258" s="38"/>
      <c r="N258" s="38"/>
      <c r="O258" s="1582">
        <v>100</v>
      </c>
      <c r="P258" s="809"/>
    </row>
    <row r="259" spans="1:16" ht="15.75" x14ac:dyDescent="0.25">
      <c r="A259" s="1565"/>
      <c r="B259" s="1591"/>
      <c r="C259" s="40" t="s">
        <v>71</v>
      </c>
      <c r="D259" s="40"/>
      <c r="E259" s="40"/>
      <c r="F259" s="41"/>
      <c r="G259" s="41"/>
      <c r="H259" s="41"/>
      <c r="I259" s="41"/>
      <c r="J259" s="41"/>
      <c r="K259" s="41"/>
      <c r="L259" s="41"/>
      <c r="M259" s="41"/>
      <c r="N259" s="40"/>
      <c r="O259" s="1584"/>
      <c r="P259" s="815"/>
    </row>
    <row r="260" spans="1:16" ht="15.75" x14ac:dyDescent="0.25">
      <c r="A260" s="1564" t="s">
        <v>570</v>
      </c>
      <c r="B260" s="1591">
        <v>0.2</v>
      </c>
      <c r="C260" s="38" t="s">
        <v>70</v>
      </c>
      <c r="D260" s="38"/>
      <c r="E260" s="38"/>
      <c r="F260" s="38"/>
      <c r="G260" s="38"/>
      <c r="H260" s="38"/>
      <c r="I260" s="38">
        <v>50</v>
      </c>
      <c r="J260" s="38"/>
      <c r="K260" s="38"/>
      <c r="L260" s="38"/>
      <c r="M260" s="38"/>
      <c r="N260" s="38"/>
      <c r="O260" s="1582">
        <v>100</v>
      </c>
      <c r="P260" s="809"/>
    </row>
    <row r="261" spans="1:16" ht="15.75" x14ac:dyDescent="0.25">
      <c r="A261" s="1565"/>
      <c r="B261" s="1591"/>
      <c r="C261" s="40" t="s">
        <v>71</v>
      </c>
      <c r="D261" s="40"/>
      <c r="E261" s="40"/>
      <c r="F261" s="41"/>
      <c r="G261" s="41"/>
      <c r="H261" s="41"/>
      <c r="I261" s="41"/>
      <c r="J261" s="41"/>
      <c r="K261" s="41"/>
      <c r="L261" s="41"/>
      <c r="M261" s="41"/>
      <c r="N261" s="40"/>
      <c r="O261" s="1584"/>
      <c r="P261" s="815"/>
    </row>
    <row r="262" spans="1:16" ht="15.75" x14ac:dyDescent="0.25">
      <c r="A262" s="1580" t="s">
        <v>571</v>
      </c>
      <c r="B262" s="1591">
        <v>0.15</v>
      </c>
      <c r="C262" s="38" t="s">
        <v>70</v>
      </c>
      <c r="D262" s="38"/>
      <c r="E262" s="38"/>
      <c r="F262" s="38"/>
      <c r="G262" s="38"/>
      <c r="H262" s="38"/>
      <c r="I262" s="38">
        <v>50</v>
      </c>
      <c r="J262" s="38"/>
      <c r="K262" s="38"/>
      <c r="L262" s="38"/>
      <c r="M262" s="38"/>
      <c r="N262" s="38"/>
      <c r="O262" s="1582">
        <v>100</v>
      </c>
      <c r="P262" s="809"/>
    </row>
    <row r="263" spans="1:16" ht="15.75" x14ac:dyDescent="0.25">
      <c r="A263" s="1580"/>
      <c r="B263" s="1591"/>
      <c r="C263" s="40" t="s">
        <v>71</v>
      </c>
      <c r="D263" s="40"/>
      <c r="E263" s="40"/>
      <c r="F263" s="41"/>
      <c r="G263" s="41"/>
      <c r="H263" s="41"/>
      <c r="I263" s="41"/>
      <c r="J263" s="41"/>
      <c r="K263" s="41"/>
      <c r="L263" s="41"/>
      <c r="M263" s="41"/>
      <c r="N263" s="40"/>
      <c r="O263" s="1584"/>
      <c r="P263" s="815"/>
    </row>
    <row r="264" spans="1:16" ht="15.75" x14ac:dyDescent="0.25">
      <c r="A264" s="1580" t="s">
        <v>572</v>
      </c>
      <c r="B264" s="1591">
        <v>0.25</v>
      </c>
      <c r="C264" s="38" t="s">
        <v>70</v>
      </c>
      <c r="D264" s="38"/>
      <c r="E264" s="38"/>
      <c r="F264" s="38"/>
      <c r="G264" s="38"/>
      <c r="H264" s="38"/>
      <c r="I264" s="38">
        <v>50</v>
      </c>
      <c r="J264" s="38"/>
      <c r="K264" s="38"/>
      <c r="L264" s="38"/>
      <c r="M264" s="38"/>
      <c r="N264" s="38"/>
      <c r="O264" s="1582">
        <v>100</v>
      </c>
      <c r="P264" s="809"/>
    </row>
    <row r="265" spans="1:16" ht="15.75" customHeight="1" x14ac:dyDescent="0.25">
      <c r="A265" s="1580"/>
      <c r="B265" s="1591"/>
      <c r="C265" s="40" t="s">
        <v>71</v>
      </c>
      <c r="D265" s="40"/>
      <c r="E265" s="40"/>
      <c r="F265" s="41"/>
      <c r="G265" s="41"/>
      <c r="H265" s="41"/>
      <c r="I265" s="41"/>
      <c r="J265" s="41"/>
      <c r="K265" s="41"/>
      <c r="L265" s="41"/>
      <c r="M265" s="41"/>
      <c r="N265" s="40"/>
      <c r="O265" s="1584"/>
      <c r="P265" s="815"/>
    </row>
    <row r="266" spans="1:16" ht="15.75" x14ac:dyDescent="0.25">
      <c r="A266" s="1580" t="s">
        <v>573</v>
      </c>
      <c r="B266" s="1591">
        <v>0.25</v>
      </c>
      <c r="C266" s="38" t="s">
        <v>70</v>
      </c>
      <c r="D266" s="38"/>
      <c r="E266" s="38"/>
      <c r="F266" s="38"/>
      <c r="G266" s="38"/>
      <c r="H266" s="38"/>
      <c r="I266" s="38">
        <v>50</v>
      </c>
      <c r="J266" s="38"/>
      <c r="K266" s="38"/>
      <c r="L266" s="38"/>
      <c r="M266" s="38"/>
      <c r="N266" s="38"/>
      <c r="O266" s="1582">
        <v>100</v>
      </c>
      <c r="P266" s="809"/>
    </row>
    <row r="267" spans="1:16" ht="15.75" customHeight="1" x14ac:dyDescent="0.25">
      <c r="A267" s="1580"/>
      <c r="B267" s="1591"/>
      <c r="C267" s="40" t="s">
        <v>71</v>
      </c>
      <c r="D267" s="40"/>
      <c r="E267" s="40"/>
      <c r="F267" s="41"/>
      <c r="G267" s="41"/>
      <c r="H267" s="41"/>
      <c r="I267" s="41"/>
      <c r="J267" s="41"/>
      <c r="K267" s="41"/>
      <c r="L267" s="41"/>
      <c r="M267" s="41"/>
      <c r="N267" s="40"/>
      <c r="O267" s="1584"/>
      <c r="P267" s="815"/>
    </row>
    <row r="268" spans="1:16" ht="15.75" thickBot="1" x14ac:dyDescent="0.3">
      <c r="A268" s="44"/>
      <c r="B268" s="21"/>
      <c r="C268" s="21"/>
      <c r="D268" s="21"/>
      <c r="E268" s="21"/>
      <c r="F268" s="21"/>
      <c r="G268" s="21"/>
      <c r="H268" s="21"/>
      <c r="I268" s="21"/>
      <c r="J268" s="21"/>
      <c r="K268" s="21"/>
      <c r="L268" s="21"/>
      <c r="M268" s="21"/>
      <c r="N268" s="21"/>
      <c r="O268" s="21"/>
      <c r="P268" s="45"/>
    </row>
    <row r="269" spans="1:16" ht="15.75" x14ac:dyDescent="0.25">
      <c r="A269" s="688" t="s">
        <v>82</v>
      </c>
      <c r="B269" s="689"/>
      <c r="C269" s="689"/>
      <c r="D269" s="689"/>
      <c r="E269" s="689"/>
      <c r="F269" s="689"/>
      <c r="G269" s="689"/>
      <c r="H269" s="689"/>
      <c r="I269" s="689"/>
      <c r="J269" s="689"/>
      <c r="K269" s="689"/>
      <c r="L269" s="689"/>
      <c r="M269" s="689"/>
      <c r="N269" s="689"/>
      <c r="O269" s="689"/>
      <c r="P269" s="690"/>
    </row>
    <row r="270" spans="1:16" ht="15.75" x14ac:dyDescent="0.25">
      <c r="A270" s="46" t="s">
        <v>86</v>
      </c>
      <c r="B270" s="682"/>
      <c r="C270" s="683"/>
      <c r="D270" s="683"/>
      <c r="E270" s="683"/>
      <c r="F270" s="683"/>
      <c r="G270" s="683"/>
      <c r="H270" s="683"/>
      <c r="I270" s="683"/>
      <c r="J270" s="683"/>
      <c r="K270" s="683"/>
      <c r="L270" s="683"/>
      <c r="M270" s="683"/>
      <c r="N270" s="683"/>
      <c r="O270" s="683"/>
      <c r="P270" s="684"/>
    </row>
    <row r="271" spans="1:16" ht="16.5" thickBot="1" x14ac:dyDescent="0.3">
      <c r="A271" s="47" t="s">
        <v>92</v>
      </c>
      <c r="B271" s="685"/>
      <c r="C271" s="686"/>
      <c r="D271" s="686"/>
      <c r="E271" s="686"/>
      <c r="F271" s="686"/>
      <c r="G271" s="686"/>
      <c r="H271" s="686"/>
      <c r="I271" s="686"/>
      <c r="J271" s="686"/>
      <c r="K271" s="686"/>
      <c r="L271" s="686"/>
      <c r="M271" s="686"/>
      <c r="N271" s="686"/>
      <c r="O271" s="686"/>
      <c r="P271" s="687"/>
    </row>
    <row r="272" spans="1:16" ht="15.75" x14ac:dyDescent="0.25">
      <c r="A272" s="9" t="s">
        <v>9</v>
      </c>
      <c r="B272" s="791" t="s">
        <v>274</v>
      </c>
      <c r="C272" s="792"/>
      <c r="D272" s="792"/>
      <c r="E272" s="792"/>
      <c r="F272" s="792"/>
      <c r="G272" s="792"/>
      <c r="H272" s="792"/>
      <c r="I272" s="792"/>
      <c r="J272" s="792"/>
      <c r="K272" s="793"/>
      <c r="L272" s="794" t="s">
        <v>11</v>
      </c>
      <c r="M272" s="794"/>
      <c r="N272" s="794"/>
      <c r="O272" s="794"/>
      <c r="P272" s="10">
        <v>0.1</v>
      </c>
    </row>
    <row r="274" spans="1:16" ht="15.75" x14ac:dyDescent="0.25">
      <c r="A274" s="11" t="s">
        <v>270</v>
      </c>
      <c r="B274" s="758" t="s">
        <v>276</v>
      </c>
      <c r="C274" s="773"/>
      <c r="D274" s="773"/>
      <c r="E274" s="773"/>
      <c r="F274" s="773"/>
      <c r="G274" s="773"/>
      <c r="H274" s="773"/>
      <c r="I274" s="773"/>
      <c r="J274" s="773"/>
      <c r="K274" s="773"/>
      <c r="L274" s="774" t="s">
        <v>14</v>
      </c>
      <c r="M274" s="774"/>
      <c r="N274" s="774"/>
      <c r="O274" s="774"/>
      <c r="P274" s="12">
        <v>1</v>
      </c>
    </row>
    <row r="275" spans="1:16" ht="15.75" x14ac:dyDescent="0.25">
      <c r="B275" s="24"/>
      <c r="C275" s="18"/>
      <c r="D275" s="18"/>
      <c r="E275" s="18"/>
      <c r="F275" s="18"/>
      <c r="G275" s="18"/>
      <c r="H275" s="18"/>
      <c r="I275" s="18"/>
      <c r="J275" s="18"/>
      <c r="K275" s="18"/>
      <c r="L275" s="18"/>
      <c r="M275" s="18"/>
      <c r="N275" s="18"/>
      <c r="O275" s="18"/>
      <c r="P275" s="19"/>
    </row>
    <row r="276" spans="1:16" ht="15.75" x14ac:dyDescent="0.25">
      <c r="A276" s="13" t="s">
        <v>15</v>
      </c>
      <c r="B276" s="755" t="s">
        <v>213</v>
      </c>
      <c r="C276" s="756"/>
      <c r="D276" s="756"/>
      <c r="E276" s="756"/>
      <c r="F276" s="757"/>
      <c r="G276" s="14" t="s">
        <v>17</v>
      </c>
      <c r="H276" s="1561" t="s">
        <v>277</v>
      </c>
      <c r="I276" s="1562"/>
      <c r="J276" s="1562"/>
      <c r="K276" s="1562"/>
      <c r="L276" s="1562"/>
      <c r="M276" s="1562"/>
      <c r="N276" s="1562"/>
      <c r="O276" s="1562"/>
      <c r="P276" s="1563"/>
    </row>
    <row r="277" spans="1:16" ht="15.75" x14ac:dyDescent="0.25">
      <c r="A277" s="13" t="s">
        <v>15</v>
      </c>
      <c r="B277" s="755"/>
      <c r="C277" s="756"/>
      <c r="D277" s="756"/>
      <c r="E277" s="756"/>
      <c r="F277" s="757"/>
      <c r="G277" s="14" t="s">
        <v>17</v>
      </c>
      <c r="H277" s="755"/>
      <c r="I277" s="756"/>
      <c r="J277" s="756"/>
      <c r="K277" s="756"/>
      <c r="L277" s="756"/>
      <c r="M277" s="756"/>
      <c r="N277" s="756"/>
      <c r="O277" s="756"/>
      <c r="P277" s="757"/>
    </row>
    <row r="278" spans="1:16" ht="15.75" x14ac:dyDescent="0.25">
      <c r="A278" s="13"/>
      <c r="B278" s="397"/>
      <c r="C278" s="398"/>
      <c r="D278" s="398"/>
      <c r="E278" s="398"/>
      <c r="F278" s="399"/>
      <c r="G278" s="14"/>
      <c r="H278" s="397"/>
      <c r="I278" s="398"/>
      <c r="J278" s="398"/>
      <c r="K278" s="398"/>
      <c r="L278" s="398"/>
      <c r="M278" s="398"/>
      <c r="N278" s="398"/>
      <c r="O278" s="398"/>
      <c r="P278" s="399"/>
    </row>
    <row r="279" spans="1:16" ht="15.75" x14ac:dyDescent="0.25">
      <c r="A279" s="11" t="s">
        <v>20</v>
      </c>
      <c r="B279" s="758"/>
      <c r="C279" s="758"/>
      <c r="D279" s="758"/>
      <c r="E279" s="758"/>
      <c r="F279" s="758"/>
      <c r="G279" s="758"/>
      <c r="H279" s="758"/>
      <c r="I279" s="758"/>
      <c r="J279" s="758"/>
      <c r="K279" s="758"/>
      <c r="L279" s="758"/>
      <c r="M279" s="758"/>
      <c r="N279" s="758"/>
      <c r="O279" s="758"/>
      <c r="P279" s="758"/>
    </row>
    <row r="280" spans="1:16" ht="15.75" x14ac:dyDescent="0.25">
      <c r="A280" s="1123" t="s">
        <v>23</v>
      </c>
      <c r="B280" s="881"/>
      <c r="C280" s="881"/>
      <c r="D280" s="881"/>
      <c r="E280" s="400"/>
      <c r="F280" s="768" t="s">
        <v>24</v>
      </c>
      <c r="G280" s="768"/>
      <c r="H280" s="768"/>
      <c r="I280" s="768"/>
      <c r="J280" s="768" t="s">
        <v>25</v>
      </c>
      <c r="K280" s="769" t="s">
        <v>26</v>
      </c>
      <c r="L280" s="761"/>
      <c r="M280" s="768" t="s">
        <v>27</v>
      </c>
      <c r="N280" s="768"/>
      <c r="O280" s="768"/>
      <c r="P280" s="772" t="s">
        <v>25</v>
      </c>
    </row>
    <row r="281" spans="1:16" ht="15.75" x14ac:dyDescent="0.25">
      <c r="A281" s="1123"/>
      <c r="B281" s="881"/>
      <c r="C281" s="881"/>
      <c r="D281" s="881"/>
      <c r="E281" s="400"/>
      <c r="F281" s="768"/>
      <c r="G281" s="768"/>
      <c r="H281" s="768"/>
      <c r="I281" s="768"/>
      <c r="J281" s="768"/>
      <c r="K281" s="770"/>
      <c r="L281" s="764"/>
      <c r="M281" s="768"/>
      <c r="N281" s="768"/>
      <c r="O281" s="768"/>
      <c r="P281" s="772"/>
    </row>
    <row r="282" spans="1:16" ht="15.75" x14ac:dyDescent="0.25">
      <c r="A282" s="1123"/>
      <c r="B282" s="881"/>
      <c r="C282" s="881"/>
      <c r="D282" s="881"/>
      <c r="E282" s="400"/>
      <c r="F282" s="1557" t="s">
        <v>204</v>
      </c>
      <c r="G282" s="1558"/>
      <c r="H282" s="1558"/>
      <c r="I282" s="1559"/>
      <c r="J282" s="411">
        <v>10</v>
      </c>
      <c r="K282" s="770"/>
      <c r="L282" s="764"/>
      <c r="M282" s="1556" t="s">
        <v>278</v>
      </c>
      <c r="N282" s="1556"/>
      <c r="O282" s="1556"/>
      <c r="P282" s="412">
        <v>80</v>
      </c>
    </row>
    <row r="283" spans="1:16" ht="15.75" x14ac:dyDescent="0.25">
      <c r="A283" s="1123"/>
      <c r="B283" s="881"/>
      <c r="C283" s="881"/>
      <c r="D283" s="881"/>
      <c r="E283" s="400"/>
      <c r="F283" s="1557" t="s">
        <v>257</v>
      </c>
      <c r="G283" s="1558"/>
      <c r="H283" s="1558"/>
      <c r="I283" s="1559"/>
      <c r="J283" s="411">
        <v>50</v>
      </c>
      <c r="K283" s="770"/>
      <c r="L283" s="764"/>
      <c r="M283" s="745"/>
      <c r="N283" s="745"/>
      <c r="O283" s="745"/>
      <c r="P283" s="22"/>
    </row>
    <row r="284" spans="1:16" ht="15.75" x14ac:dyDescent="0.25">
      <c r="A284" s="1123"/>
      <c r="B284" s="881"/>
      <c r="C284" s="881"/>
      <c r="D284" s="881"/>
      <c r="E284" s="400"/>
      <c r="F284" s="1557"/>
      <c r="G284" s="1558"/>
      <c r="H284" s="1558"/>
      <c r="I284" s="1559"/>
      <c r="J284" s="411"/>
      <c r="K284" s="770"/>
      <c r="L284" s="764"/>
      <c r="M284" s="745"/>
      <c r="N284" s="754"/>
      <c r="O284" s="754"/>
      <c r="P284" s="22"/>
    </row>
    <row r="285" spans="1:16" ht="15.75" x14ac:dyDescent="0.25">
      <c r="A285" s="1123"/>
      <c r="B285" s="881"/>
      <c r="C285" s="881"/>
      <c r="D285" s="881"/>
      <c r="E285" s="400"/>
      <c r="F285" s="1560"/>
      <c r="G285" s="1560"/>
      <c r="H285" s="1560"/>
      <c r="I285" s="1560"/>
      <c r="J285" s="411"/>
      <c r="K285" s="770"/>
      <c r="L285" s="764"/>
      <c r="M285" s="745"/>
      <c r="N285" s="745"/>
      <c r="O285" s="745"/>
      <c r="P285" s="22"/>
    </row>
    <row r="286" spans="1:16" ht="15.75" x14ac:dyDescent="0.25">
      <c r="A286" s="1123"/>
      <c r="B286" s="881"/>
      <c r="C286" s="881"/>
      <c r="D286" s="881"/>
      <c r="E286" s="400"/>
      <c r="F286" s="745"/>
      <c r="G286" s="745"/>
      <c r="H286" s="745"/>
      <c r="I286" s="745"/>
      <c r="J286" s="395"/>
      <c r="K286" s="770"/>
      <c r="L286" s="764"/>
      <c r="M286" s="745"/>
      <c r="N286" s="745"/>
      <c r="O286" s="745"/>
      <c r="P286" s="22"/>
    </row>
    <row r="287" spans="1:16" ht="15.75" x14ac:dyDescent="0.25">
      <c r="A287" s="1123"/>
      <c r="B287" s="881"/>
      <c r="C287" s="881"/>
      <c r="D287" s="881"/>
      <c r="E287" s="400"/>
      <c r="F287" s="745"/>
      <c r="G287" s="745"/>
      <c r="H287" s="745"/>
      <c r="I287" s="745"/>
      <c r="J287" s="410"/>
      <c r="K287" s="770"/>
      <c r="L287" s="764"/>
      <c r="M287" s="745"/>
      <c r="N287" s="745"/>
      <c r="O287" s="745"/>
      <c r="P287" s="22"/>
    </row>
    <row r="288" spans="1:16" ht="15.75" x14ac:dyDescent="0.25">
      <c r="A288" s="1123"/>
      <c r="B288" s="881"/>
      <c r="C288" s="881"/>
      <c r="D288" s="881"/>
      <c r="E288" s="400"/>
      <c r="F288" s="745"/>
      <c r="G288" s="745"/>
      <c r="H288" s="745"/>
      <c r="I288" s="745"/>
      <c r="J288" s="410"/>
      <c r="K288" s="770"/>
      <c r="L288" s="764"/>
      <c r="M288" s="745"/>
      <c r="N288" s="745"/>
      <c r="O288" s="745"/>
      <c r="P288" s="22"/>
    </row>
    <row r="289" spans="1:16" ht="15.75" x14ac:dyDescent="0.25">
      <c r="A289" s="1123"/>
      <c r="B289" s="881"/>
      <c r="C289" s="881"/>
      <c r="D289" s="881"/>
      <c r="E289" s="400"/>
      <c r="F289" s="745"/>
      <c r="G289" s="745"/>
      <c r="H289" s="745"/>
      <c r="I289" s="745"/>
      <c r="J289" s="410"/>
      <c r="K289" s="771"/>
      <c r="L289" s="767"/>
      <c r="M289" s="745"/>
      <c r="N289" s="745"/>
      <c r="O289" s="745"/>
      <c r="P289" s="22"/>
    </row>
    <row r="290" spans="1:16" ht="15.75" x14ac:dyDescent="0.25">
      <c r="A290" s="23"/>
      <c r="B290" s="24"/>
      <c r="C290" s="18"/>
      <c r="D290" s="18"/>
      <c r="E290" s="18"/>
      <c r="F290" s="18"/>
      <c r="G290" s="18"/>
      <c r="H290" s="18"/>
      <c r="I290" s="18"/>
      <c r="J290" s="18"/>
      <c r="K290" s="18"/>
      <c r="L290" s="18"/>
      <c r="M290" s="18"/>
      <c r="N290" s="18"/>
      <c r="O290" s="18"/>
    </row>
    <row r="291" spans="1:16" ht="47.25" x14ac:dyDescent="0.25">
      <c r="A291" s="25" t="s">
        <v>32</v>
      </c>
      <c r="B291" s="401" t="s">
        <v>33</v>
      </c>
      <c r="C291" s="401" t="s">
        <v>34</v>
      </c>
      <c r="D291" s="401" t="s">
        <v>35</v>
      </c>
      <c r="E291" s="401" t="s">
        <v>36</v>
      </c>
      <c r="F291" s="401" t="s">
        <v>37</v>
      </c>
      <c r="G291" s="746" t="s">
        <v>38</v>
      </c>
      <c r="H291" s="746"/>
      <c r="I291" s="733" t="s">
        <v>39</v>
      </c>
      <c r="J291" s="741"/>
      <c r="K291" s="401" t="s">
        <v>40</v>
      </c>
      <c r="L291" s="746" t="s">
        <v>41</v>
      </c>
      <c r="M291" s="746"/>
      <c r="N291" s="850" t="s">
        <v>42</v>
      </c>
      <c r="O291" s="851"/>
      <c r="P291" s="852"/>
    </row>
    <row r="292" spans="1:16" ht="28.5" x14ac:dyDescent="0.25">
      <c r="A292" s="143" t="s">
        <v>606</v>
      </c>
      <c r="B292" s="144">
        <v>0.5</v>
      </c>
      <c r="C292" s="408" t="s">
        <v>279</v>
      </c>
      <c r="D292" s="406" t="s">
        <v>104</v>
      </c>
      <c r="E292" s="406" t="s">
        <v>47</v>
      </c>
      <c r="F292" s="406" t="s">
        <v>105</v>
      </c>
      <c r="G292" s="891" t="s">
        <v>261</v>
      </c>
      <c r="H292" s="891"/>
      <c r="I292" s="876" t="s">
        <v>207</v>
      </c>
      <c r="J292" s="877"/>
      <c r="K292" s="29">
        <v>1</v>
      </c>
      <c r="L292" s="878" t="s">
        <v>228</v>
      </c>
      <c r="M292" s="878"/>
      <c r="N292" s="879" t="s">
        <v>209</v>
      </c>
      <c r="O292" s="879"/>
      <c r="P292" s="880"/>
    </row>
    <row r="293" spans="1:16" ht="15.75" x14ac:dyDescent="0.25">
      <c r="A293" s="733" t="s">
        <v>51</v>
      </c>
      <c r="B293" s="741"/>
      <c r="C293" s="1105" t="s">
        <v>280</v>
      </c>
      <c r="D293" s="1107"/>
      <c r="E293" s="1107"/>
      <c r="F293" s="1107"/>
      <c r="G293" s="1107"/>
      <c r="H293" s="1107"/>
      <c r="I293" s="1107"/>
      <c r="J293" s="1107"/>
      <c r="K293" s="1107"/>
      <c r="L293" s="1107"/>
      <c r="M293" s="1107"/>
      <c r="N293" s="1107"/>
      <c r="O293" s="1107"/>
      <c r="P293" s="1108"/>
    </row>
    <row r="294" spans="1:16" ht="15.75" x14ac:dyDescent="0.25">
      <c r="A294" s="718" t="s">
        <v>53</v>
      </c>
      <c r="B294" s="719"/>
      <c r="C294" s="719"/>
      <c r="D294" s="719"/>
      <c r="E294" s="719"/>
      <c r="F294" s="719"/>
      <c r="G294" s="720"/>
      <c r="H294" s="721" t="s">
        <v>54</v>
      </c>
      <c r="I294" s="719"/>
      <c r="J294" s="719"/>
      <c r="K294" s="719"/>
      <c r="L294" s="719"/>
      <c r="M294" s="719"/>
      <c r="N294" s="719"/>
      <c r="O294" s="719"/>
      <c r="P294" s="722"/>
    </row>
    <row r="295" spans="1:16" x14ac:dyDescent="0.25">
      <c r="A295" s="723" t="s">
        <v>281</v>
      </c>
      <c r="B295" s="724"/>
      <c r="C295" s="724"/>
      <c r="D295" s="724"/>
      <c r="E295" s="724"/>
      <c r="F295" s="724"/>
      <c r="G295" s="724"/>
      <c r="H295" s="839" t="s">
        <v>239</v>
      </c>
      <c r="I295" s="840"/>
      <c r="J295" s="840"/>
      <c r="K295" s="840"/>
      <c r="L295" s="840"/>
      <c r="M295" s="840"/>
      <c r="N295" s="840"/>
      <c r="O295" s="840"/>
      <c r="P295" s="841"/>
    </row>
    <row r="296" spans="1:16" x14ac:dyDescent="0.25">
      <c r="A296" s="725"/>
      <c r="B296" s="726"/>
      <c r="C296" s="726"/>
      <c r="D296" s="726"/>
      <c r="E296" s="726"/>
      <c r="F296" s="726"/>
      <c r="G296" s="726"/>
      <c r="H296" s="842"/>
      <c r="I296" s="843"/>
      <c r="J296" s="843"/>
      <c r="K296" s="843"/>
      <c r="L296" s="843"/>
      <c r="M296" s="843"/>
      <c r="N296" s="843"/>
      <c r="O296" s="843"/>
      <c r="P296" s="844"/>
    </row>
    <row r="297" spans="1:16" ht="15.75" x14ac:dyDescent="0.25">
      <c r="A297" s="32"/>
      <c r="B297" s="24"/>
      <c r="C297" s="19"/>
      <c r="D297" s="733" t="s">
        <v>57</v>
      </c>
      <c r="E297" s="734"/>
      <c r="F297" s="734"/>
      <c r="G297" s="734"/>
      <c r="H297" s="734"/>
      <c r="I297" s="734"/>
      <c r="J297" s="734"/>
      <c r="K297" s="734"/>
      <c r="L297" s="734"/>
      <c r="M297" s="734"/>
      <c r="N297" s="734"/>
      <c r="O297" s="734"/>
      <c r="P297" s="735"/>
    </row>
    <row r="298" spans="1:16" ht="15.75" customHeight="1" x14ac:dyDescent="0.25">
      <c r="A298" s="23"/>
      <c r="B298" s="24"/>
      <c r="C298" s="24"/>
      <c r="D298" s="401" t="s">
        <v>58</v>
      </c>
      <c r="E298" s="401" t="s">
        <v>59</v>
      </c>
      <c r="F298" s="401" t="s">
        <v>60</v>
      </c>
      <c r="G298" s="401" t="s">
        <v>61</v>
      </c>
      <c r="H298" s="401" t="s">
        <v>62</v>
      </c>
      <c r="I298" s="401" t="s">
        <v>63</v>
      </c>
      <c r="J298" s="401" t="s">
        <v>64</v>
      </c>
      <c r="K298" s="401" t="s">
        <v>65</v>
      </c>
      <c r="L298" s="401" t="s">
        <v>66</v>
      </c>
      <c r="M298" s="401" t="s">
        <v>67</v>
      </c>
      <c r="N298" s="401" t="s">
        <v>68</v>
      </c>
      <c r="O298" s="733" t="s">
        <v>69</v>
      </c>
      <c r="P298" s="735"/>
    </row>
    <row r="299" spans="1:16" ht="15.75" x14ac:dyDescent="0.25">
      <c r="A299" s="709" t="s">
        <v>70</v>
      </c>
      <c r="B299" s="710"/>
      <c r="C299" s="711"/>
      <c r="D299" s="148">
        <v>1</v>
      </c>
      <c r="E299" s="148">
        <v>1</v>
      </c>
      <c r="F299" s="148">
        <v>1</v>
      </c>
      <c r="G299" s="148">
        <v>1</v>
      </c>
      <c r="H299" s="148">
        <v>1</v>
      </c>
      <c r="I299" s="148">
        <v>1</v>
      </c>
      <c r="J299" s="148">
        <v>1</v>
      </c>
      <c r="K299" s="148">
        <v>1</v>
      </c>
      <c r="L299" s="148">
        <v>1</v>
      </c>
      <c r="M299" s="148">
        <v>1</v>
      </c>
      <c r="N299" s="148">
        <v>1</v>
      </c>
      <c r="O299" s="1554">
        <v>1</v>
      </c>
      <c r="P299" s="1555"/>
    </row>
    <row r="300" spans="1:16" ht="15.75" customHeight="1" x14ac:dyDescent="0.25">
      <c r="A300" s="709" t="s">
        <v>71</v>
      </c>
      <c r="B300" s="710"/>
      <c r="C300" s="711"/>
      <c r="D300" s="34"/>
      <c r="E300" s="34"/>
      <c r="F300" s="34"/>
      <c r="G300" s="34"/>
      <c r="H300" s="34"/>
      <c r="I300" s="34"/>
      <c r="J300" s="34"/>
      <c r="K300" s="34"/>
      <c r="L300" s="34"/>
      <c r="M300" s="34"/>
      <c r="N300" s="34"/>
      <c r="O300" s="714"/>
      <c r="P300" s="715"/>
    </row>
    <row r="301" spans="1:16" ht="16.5" thickBot="1" x14ac:dyDescent="0.3">
      <c r="A301" s="23"/>
      <c r="B301" s="24"/>
      <c r="C301" s="24"/>
      <c r="D301" s="24"/>
      <c r="E301" s="24"/>
      <c r="F301" s="24"/>
      <c r="G301" s="24"/>
      <c r="H301" s="24"/>
      <c r="I301" s="24"/>
      <c r="J301" s="24"/>
      <c r="K301" s="24"/>
      <c r="L301" s="24"/>
      <c r="M301" s="24"/>
      <c r="N301" s="24"/>
      <c r="O301" s="24"/>
      <c r="P301" s="31"/>
    </row>
    <row r="302" spans="1:16" ht="15.75" x14ac:dyDescent="0.25">
      <c r="A302" s="688" t="s">
        <v>82</v>
      </c>
      <c r="B302" s="689"/>
      <c r="C302" s="689"/>
      <c r="D302" s="689"/>
      <c r="E302" s="689"/>
      <c r="F302" s="689"/>
      <c r="G302" s="689"/>
      <c r="H302" s="689"/>
      <c r="I302" s="689"/>
      <c r="J302" s="689"/>
      <c r="K302" s="689"/>
      <c r="L302" s="689"/>
      <c r="M302" s="689"/>
      <c r="N302" s="689"/>
      <c r="O302" s="689"/>
      <c r="P302" s="690"/>
    </row>
    <row r="303" spans="1:16" ht="15.75" x14ac:dyDescent="0.25">
      <c r="A303" s="46" t="s">
        <v>83</v>
      </c>
      <c r="B303" s="682"/>
      <c r="C303" s="683"/>
      <c r="D303" s="683"/>
      <c r="E303" s="683"/>
      <c r="F303" s="683"/>
      <c r="G303" s="683"/>
      <c r="H303" s="683"/>
      <c r="I303" s="683"/>
      <c r="J303" s="683"/>
      <c r="K303" s="683"/>
      <c r="L303" s="683"/>
      <c r="M303" s="683"/>
      <c r="N303" s="683"/>
      <c r="O303" s="683"/>
      <c r="P303" s="684"/>
    </row>
    <row r="304" spans="1:16" ht="15.75" x14ac:dyDescent="0.25">
      <c r="A304" s="46" t="s">
        <v>84</v>
      </c>
      <c r="B304" s="682"/>
      <c r="C304" s="683"/>
      <c r="D304" s="683"/>
      <c r="E304" s="683"/>
      <c r="F304" s="683"/>
      <c r="G304" s="683"/>
      <c r="H304" s="683"/>
      <c r="I304" s="683"/>
      <c r="J304" s="683"/>
      <c r="K304" s="683"/>
      <c r="L304" s="683"/>
      <c r="M304" s="683"/>
      <c r="N304" s="683"/>
      <c r="O304" s="683"/>
      <c r="P304" s="684"/>
    </row>
    <row r="305" spans="1:16" ht="15.75" x14ac:dyDescent="0.25">
      <c r="A305" s="46" t="s">
        <v>85</v>
      </c>
      <c r="B305" s="682"/>
      <c r="C305" s="683"/>
      <c r="D305" s="683"/>
      <c r="E305" s="683"/>
      <c r="F305" s="683"/>
      <c r="G305" s="683"/>
      <c r="H305" s="683"/>
      <c r="I305" s="683"/>
      <c r="J305" s="683"/>
      <c r="K305" s="683"/>
      <c r="L305" s="683"/>
      <c r="M305" s="683"/>
      <c r="N305" s="683"/>
      <c r="O305" s="683"/>
      <c r="P305" s="684"/>
    </row>
    <row r="306" spans="1:16" ht="15.75" customHeight="1" x14ac:dyDescent="0.25">
      <c r="A306" s="46" t="s">
        <v>86</v>
      </c>
      <c r="B306" s="682"/>
      <c r="C306" s="683"/>
      <c r="D306" s="683"/>
      <c r="E306" s="683"/>
      <c r="F306" s="683"/>
      <c r="G306" s="683"/>
      <c r="H306" s="683"/>
      <c r="I306" s="683"/>
      <c r="J306" s="683"/>
      <c r="K306" s="683"/>
      <c r="L306" s="683"/>
      <c r="M306" s="683"/>
      <c r="N306" s="683"/>
      <c r="O306" s="683"/>
      <c r="P306" s="684"/>
    </row>
    <row r="307" spans="1:16" ht="15.75" x14ac:dyDescent="0.25">
      <c r="A307" s="46" t="s">
        <v>87</v>
      </c>
      <c r="B307" s="682"/>
      <c r="C307" s="683"/>
      <c r="D307" s="683"/>
      <c r="E307" s="683"/>
      <c r="F307" s="683"/>
      <c r="G307" s="683"/>
      <c r="H307" s="683"/>
      <c r="I307" s="683"/>
      <c r="J307" s="683"/>
      <c r="K307" s="683"/>
      <c r="L307" s="683"/>
      <c r="M307" s="683"/>
      <c r="N307" s="683"/>
      <c r="O307" s="683"/>
      <c r="P307" s="684"/>
    </row>
    <row r="308" spans="1:16" ht="15.75" x14ac:dyDescent="0.25">
      <c r="A308" s="46" t="s">
        <v>88</v>
      </c>
      <c r="B308" s="682"/>
      <c r="C308" s="683"/>
      <c r="D308" s="683"/>
      <c r="E308" s="683"/>
      <c r="F308" s="683"/>
      <c r="G308" s="683"/>
      <c r="H308" s="683"/>
      <c r="I308" s="683"/>
      <c r="J308" s="683"/>
      <c r="K308" s="683"/>
      <c r="L308" s="683"/>
      <c r="M308" s="683"/>
      <c r="N308" s="683"/>
      <c r="O308" s="683"/>
      <c r="P308" s="684"/>
    </row>
    <row r="309" spans="1:16" ht="15.75" x14ac:dyDescent="0.25">
      <c r="A309" s="46" t="s">
        <v>89</v>
      </c>
      <c r="B309" s="682"/>
      <c r="C309" s="683"/>
      <c r="D309" s="683"/>
      <c r="E309" s="683"/>
      <c r="F309" s="683"/>
      <c r="G309" s="683"/>
      <c r="H309" s="683"/>
      <c r="I309" s="683"/>
      <c r="J309" s="683"/>
      <c r="K309" s="683"/>
      <c r="L309" s="683"/>
      <c r="M309" s="683"/>
      <c r="N309" s="683"/>
      <c r="O309" s="683"/>
      <c r="P309" s="684"/>
    </row>
    <row r="310" spans="1:16" ht="15.75" x14ac:dyDescent="0.25">
      <c r="A310" s="46" t="s">
        <v>90</v>
      </c>
      <c r="B310" s="682"/>
      <c r="C310" s="683"/>
      <c r="D310" s="683"/>
      <c r="E310" s="683"/>
      <c r="F310" s="683"/>
      <c r="G310" s="683"/>
      <c r="H310" s="683"/>
      <c r="I310" s="683"/>
      <c r="J310" s="683"/>
      <c r="K310" s="683"/>
      <c r="L310" s="683"/>
      <c r="M310" s="683"/>
      <c r="N310" s="683"/>
      <c r="O310" s="683"/>
      <c r="P310" s="684"/>
    </row>
    <row r="311" spans="1:16" ht="15.75" x14ac:dyDescent="0.25">
      <c r="A311" s="46" t="s">
        <v>91</v>
      </c>
      <c r="B311" s="682"/>
      <c r="C311" s="683"/>
      <c r="D311" s="683"/>
      <c r="E311" s="683"/>
      <c r="F311" s="683"/>
      <c r="G311" s="683"/>
      <c r="H311" s="683"/>
      <c r="I311" s="683"/>
      <c r="J311" s="683"/>
      <c r="K311" s="683"/>
      <c r="L311" s="683"/>
      <c r="M311" s="683"/>
      <c r="N311" s="683"/>
      <c r="O311" s="683"/>
      <c r="P311" s="684"/>
    </row>
    <row r="312" spans="1:16" ht="16.5" thickBot="1" x14ac:dyDescent="0.3">
      <c r="A312" s="47" t="s">
        <v>92</v>
      </c>
      <c r="B312" s="685"/>
      <c r="C312" s="686"/>
      <c r="D312" s="686"/>
      <c r="E312" s="686"/>
      <c r="F312" s="686"/>
      <c r="G312" s="686"/>
      <c r="H312" s="686"/>
      <c r="I312" s="686"/>
      <c r="J312" s="686"/>
      <c r="K312" s="686"/>
      <c r="L312" s="686"/>
      <c r="M312" s="686"/>
      <c r="N312" s="686"/>
      <c r="O312" s="686"/>
      <c r="P312" s="687"/>
    </row>
    <row r="314" spans="1:16" ht="15.75" x14ac:dyDescent="0.25">
      <c r="A314" s="149"/>
      <c r="B314" s="791" t="s">
        <v>282</v>
      </c>
      <c r="C314" s="792"/>
      <c r="D314" s="792"/>
      <c r="E314" s="792"/>
      <c r="F314" s="792"/>
      <c r="G314" s="792"/>
      <c r="H314" s="792"/>
      <c r="I314" s="792"/>
      <c r="J314" s="792"/>
      <c r="K314" s="793"/>
    </row>
    <row r="315" spans="1:16" ht="47.25" x14ac:dyDescent="0.25">
      <c r="A315" s="25" t="s">
        <v>32</v>
      </c>
      <c r="B315" s="401" t="s">
        <v>33</v>
      </c>
      <c r="C315" s="401" t="s">
        <v>34</v>
      </c>
      <c r="D315" s="401" t="s">
        <v>35</v>
      </c>
      <c r="E315" s="401" t="s">
        <v>36</v>
      </c>
      <c r="F315" s="401" t="s">
        <v>37</v>
      </c>
      <c r="G315" s="746" t="s">
        <v>38</v>
      </c>
      <c r="H315" s="746"/>
      <c r="I315" s="733" t="s">
        <v>39</v>
      </c>
      <c r="J315" s="741"/>
      <c r="K315" s="401" t="s">
        <v>40</v>
      </c>
      <c r="L315" s="746" t="s">
        <v>41</v>
      </c>
      <c r="M315" s="746"/>
      <c r="N315" s="850" t="s">
        <v>42</v>
      </c>
      <c r="O315" s="851"/>
      <c r="P315" s="852"/>
    </row>
    <row r="316" spans="1:16" ht="42.75" x14ac:dyDescent="0.25">
      <c r="A316" s="143" t="s">
        <v>606</v>
      </c>
      <c r="B316" s="144">
        <v>0.5</v>
      </c>
      <c r="C316" s="408" t="s">
        <v>283</v>
      </c>
      <c r="D316" s="406" t="s">
        <v>104</v>
      </c>
      <c r="E316" s="406" t="s">
        <v>47</v>
      </c>
      <c r="F316" s="406" t="s">
        <v>105</v>
      </c>
      <c r="G316" s="891" t="s">
        <v>284</v>
      </c>
      <c r="H316" s="891"/>
      <c r="I316" s="876" t="s">
        <v>207</v>
      </c>
      <c r="J316" s="877"/>
      <c r="K316" s="29">
        <v>1</v>
      </c>
      <c r="L316" s="878" t="s">
        <v>228</v>
      </c>
      <c r="M316" s="878"/>
      <c r="N316" s="879" t="s">
        <v>209</v>
      </c>
      <c r="O316" s="879"/>
      <c r="P316" s="880"/>
    </row>
    <row r="317" spans="1:16" ht="15.75" x14ac:dyDescent="0.25">
      <c r="A317" s="733" t="s">
        <v>51</v>
      </c>
      <c r="B317" s="741"/>
      <c r="C317" s="1105" t="s">
        <v>285</v>
      </c>
      <c r="D317" s="1107"/>
      <c r="E317" s="1107"/>
      <c r="F317" s="1107"/>
      <c r="G317" s="1107"/>
      <c r="H317" s="1107"/>
      <c r="I317" s="1107"/>
      <c r="J317" s="1107"/>
      <c r="K317" s="1107"/>
      <c r="L317" s="1107"/>
      <c r="M317" s="1107"/>
      <c r="N317" s="1107"/>
      <c r="O317" s="1107"/>
      <c r="P317" s="1108"/>
    </row>
    <row r="318" spans="1:16" ht="15.75" x14ac:dyDescent="0.25">
      <c r="A318" s="718" t="s">
        <v>53</v>
      </c>
      <c r="B318" s="719"/>
      <c r="C318" s="719"/>
      <c r="D318" s="719"/>
      <c r="E318" s="719"/>
      <c r="F318" s="719"/>
      <c r="G318" s="720"/>
      <c r="H318" s="721" t="s">
        <v>54</v>
      </c>
      <c r="I318" s="719"/>
      <c r="J318" s="719"/>
      <c r="K318" s="719"/>
      <c r="L318" s="719"/>
      <c r="M318" s="719"/>
      <c r="N318" s="719"/>
      <c r="O318" s="719"/>
      <c r="P318" s="722"/>
    </row>
    <row r="319" spans="1:16" x14ac:dyDescent="0.25">
      <c r="A319" s="723" t="s">
        <v>286</v>
      </c>
      <c r="B319" s="724"/>
      <c r="C319" s="724"/>
      <c r="D319" s="724"/>
      <c r="E319" s="724"/>
      <c r="F319" s="724"/>
      <c r="G319" s="724"/>
      <c r="H319" s="839" t="s">
        <v>239</v>
      </c>
      <c r="I319" s="840"/>
      <c r="J319" s="840"/>
      <c r="K319" s="840"/>
      <c r="L319" s="840"/>
      <c r="M319" s="840"/>
      <c r="N319" s="840"/>
      <c r="O319" s="840"/>
      <c r="P319" s="841"/>
    </row>
    <row r="320" spans="1:16" x14ac:dyDescent="0.25">
      <c r="A320" s="725"/>
      <c r="B320" s="726"/>
      <c r="C320" s="726"/>
      <c r="D320" s="726"/>
      <c r="E320" s="726"/>
      <c r="F320" s="726"/>
      <c r="G320" s="726"/>
      <c r="H320" s="842"/>
      <c r="I320" s="843"/>
      <c r="J320" s="843"/>
      <c r="K320" s="843"/>
      <c r="L320" s="843"/>
      <c r="M320" s="843"/>
      <c r="N320" s="843"/>
      <c r="O320" s="843"/>
      <c r="P320" s="844"/>
    </row>
    <row r="321" spans="1:16" ht="15.75" x14ac:dyDescent="0.25">
      <c r="A321" s="23"/>
      <c r="B321" s="24"/>
      <c r="C321" s="18"/>
      <c r="D321" s="18"/>
      <c r="E321" s="18"/>
      <c r="F321" s="18"/>
      <c r="G321" s="18"/>
      <c r="H321" s="18"/>
      <c r="I321" s="18"/>
      <c r="J321" s="18"/>
      <c r="K321" s="18"/>
      <c r="L321" s="18"/>
      <c r="M321" s="18"/>
      <c r="N321" s="18"/>
      <c r="O321" s="18"/>
    </row>
    <row r="323" spans="1:16" ht="15.75" x14ac:dyDescent="0.25">
      <c r="A323" s="35" t="s">
        <v>72</v>
      </c>
      <c r="B323" s="35" t="s">
        <v>33</v>
      </c>
      <c r="C323" s="36"/>
      <c r="D323" s="37" t="s">
        <v>58</v>
      </c>
      <c r="E323" s="37" t="s">
        <v>59</v>
      </c>
      <c r="F323" s="37" t="s">
        <v>60</v>
      </c>
      <c r="G323" s="37" t="s">
        <v>61</v>
      </c>
      <c r="H323" s="37" t="s">
        <v>62</v>
      </c>
      <c r="I323" s="37" t="s">
        <v>63</v>
      </c>
      <c r="J323" s="37" t="s">
        <v>64</v>
      </c>
      <c r="K323" s="37" t="s">
        <v>65</v>
      </c>
      <c r="L323" s="37" t="s">
        <v>66</v>
      </c>
      <c r="M323" s="37" t="s">
        <v>67</v>
      </c>
      <c r="N323" s="37" t="s">
        <v>68</v>
      </c>
      <c r="O323" s="716" t="s">
        <v>69</v>
      </c>
      <c r="P323" s="717"/>
    </row>
    <row r="324" spans="1:16" ht="15.75" x14ac:dyDescent="0.25">
      <c r="A324" s="1571" t="s">
        <v>287</v>
      </c>
      <c r="B324" s="1590">
        <v>0.5</v>
      </c>
      <c r="C324" s="38" t="s">
        <v>70</v>
      </c>
      <c r="D324" s="39">
        <v>1</v>
      </c>
      <c r="E324" s="39">
        <v>1</v>
      </c>
      <c r="F324" s="39">
        <v>1</v>
      </c>
      <c r="G324" s="39">
        <v>1</v>
      </c>
      <c r="H324" s="39">
        <v>1</v>
      </c>
      <c r="I324" s="39">
        <v>1</v>
      </c>
      <c r="J324" s="39">
        <v>1</v>
      </c>
      <c r="K324" s="39">
        <v>1</v>
      </c>
      <c r="L324" s="39">
        <v>1</v>
      </c>
      <c r="M324" s="39">
        <v>1</v>
      </c>
      <c r="N324" s="39">
        <v>1</v>
      </c>
      <c r="O324" s="1588">
        <v>1</v>
      </c>
      <c r="P324" s="1589"/>
    </row>
    <row r="325" spans="1:16" ht="15.75" x14ac:dyDescent="0.25">
      <c r="A325" s="1565"/>
      <c r="B325" s="1587"/>
      <c r="C325" s="40" t="s">
        <v>71</v>
      </c>
      <c r="D325" s="40"/>
      <c r="E325" s="40"/>
      <c r="F325" s="41"/>
      <c r="G325" s="41"/>
      <c r="H325" s="41"/>
      <c r="I325" s="41"/>
      <c r="J325" s="41"/>
      <c r="K325" s="41"/>
      <c r="L325" s="41"/>
      <c r="M325" s="41"/>
      <c r="N325" s="40"/>
      <c r="O325" s="814"/>
      <c r="P325" s="815"/>
    </row>
    <row r="326" spans="1:16" ht="15.75" x14ac:dyDescent="0.25">
      <c r="A326" s="1564" t="s">
        <v>288</v>
      </c>
      <c r="B326" s="1586">
        <v>0.5</v>
      </c>
      <c r="C326" s="38" t="s">
        <v>70</v>
      </c>
      <c r="D326" s="39">
        <v>1</v>
      </c>
      <c r="E326" s="39">
        <v>1</v>
      </c>
      <c r="F326" s="39">
        <v>1</v>
      </c>
      <c r="G326" s="39">
        <v>1</v>
      </c>
      <c r="H326" s="39">
        <v>1</v>
      </c>
      <c r="I326" s="39">
        <v>1</v>
      </c>
      <c r="J326" s="39">
        <v>1</v>
      </c>
      <c r="K326" s="39">
        <v>1</v>
      </c>
      <c r="L326" s="39">
        <v>1</v>
      </c>
      <c r="M326" s="39">
        <v>1</v>
      </c>
      <c r="N326" s="39">
        <v>1</v>
      </c>
      <c r="O326" s="1588">
        <v>1</v>
      </c>
      <c r="P326" s="1589"/>
    </row>
    <row r="327" spans="1:16" ht="15.75" x14ac:dyDescent="0.25">
      <c r="A327" s="1565"/>
      <c r="B327" s="1587"/>
      <c r="C327" s="40" t="s">
        <v>71</v>
      </c>
      <c r="D327" s="40"/>
      <c r="E327" s="40"/>
      <c r="F327" s="41"/>
      <c r="G327" s="41"/>
      <c r="H327" s="41"/>
      <c r="I327" s="41"/>
      <c r="J327" s="41"/>
      <c r="K327" s="41"/>
      <c r="L327" s="41"/>
      <c r="M327" s="41"/>
      <c r="N327" s="40"/>
      <c r="O327" s="814"/>
      <c r="P327" s="815"/>
    </row>
    <row r="328" spans="1:16" x14ac:dyDescent="0.25">
      <c r="A328" s="44"/>
      <c r="B328" s="21"/>
      <c r="C328" s="21"/>
      <c r="D328" s="21"/>
      <c r="E328" s="21"/>
      <c r="F328" s="21"/>
      <c r="G328" s="21"/>
      <c r="H328" s="21"/>
      <c r="I328" s="21"/>
      <c r="J328" s="21"/>
      <c r="K328" s="21"/>
      <c r="L328" s="21"/>
      <c r="M328" s="21"/>
      <c r="N328" s="21"/>
      <c r="O328" s="21"/>
      <c r="P328" s="45"/>
    </row>
    <row r="329" spans="1:16" ht="15.75" x14ac:dyDescent="0.25">
      <c r="A329" s="1011" t="s">
        <v>82</v>
      </c>
      <c r="B329" s="1012"/>
      <c r="C329" s="1012"/>
      <c r="D329" s="1012"/>
      <c r="E329" s="1012"/>
      <c r="F329" s="1012"/>
      <c r="G329" s="1012"/>
      <c r="H329" s="1012"/>
      <c r="I329" s="1012"/>
      <c r="J329" s="1012"/>
      <c r="K329" s="1012"/>
      <c r="L329" s="1012"/>
      <c r="M329" s="1012"/>
      <c r="N329" s="1012"/>
      <c r="O329" s="1012"/>
      <c r="P329" s="1013"/>
    </row>
    <row r="330" spans="1:16" ht="15.75" x14ac:dyDescent="0.25">
      <c r="A330" s="46" t="s">
        <v>83</v>
      </c>
      <c r="B330" s="682"/>
      <c r="C330" s="683"/>
      <c r="D330" s="683"/>
      <c r="E330" s="683"/>
      <c r="F330" s="683"/>
      <c r="G330" s="683"/>
      <c r="H330" s="683"/>
      <c r="I330" s="683"/>
      <c r="J330" s="683"/>
      <c r="K330" s="683"/>
      <c r="L330" s="683"/>
      <c r="M330" s="683"/>
      <c r="N330" s="683"/>
      <c r="O330" s="683"/>
      <c r="P330" s="684"/>
    </row>
    <row r="331" spans="1:16" ht="15.75" x14ac:dyDescent="0.25">
      <c r="A331" s="46" t="s">
        <v>84</v>
      </c>
      <c r="B331" s="682"/>
      <c r="C331" s="683"/>
      <c r="D331" s="683"/>
      <c r="E331" s="683"/>
      <c r="F331" s="683"/>
      <c r="G331" s="683"/>
      <c r="H331" s="683"/>
      <c r="I331" s="683"/>
      <c r="J331" s="683"/>
      <c r="K331" s="683"/>
      <c r="L331" s="683"/>
      <c r="M331" s="683"/>
      <c r="N331" s="683"/>
      <c r="O331" s="683"/>
      <c r="P331" s="684"/>
    </row>
    <row r="332" spans="1:16" ht="15.75" x14ac:dyDescent="0.25">
      <c r="A332" s="46" t="s">
        <v>85</v>
      </c>
      <c r="B332" s="682"/>
      <c r="C332" s="683"/>
      <c r="D332" s="683"/>
      <c r="E332" s="683"/>
      <c r="F332" s="683"/>
      <c r="G332" s="683"/>
      <c r="H332" s="683"/>
      <c r="I332" s="683"/>
      <c r="J332" s="683"/>
      <c r="K332" s="683"/>
      <c r="L332" s="683"/>
      <c r="M332" s="683"/>
      <c r="N332" s="683"/>
      <c r="O332" s="683"/>
      <c r="P332" s="684"/>
    </row>
    <row r="333" spans="1:16" ht="15.75" x14ac:dyDescent="0.25">
      <c r="A333" s="46" t="s">
        <v>86</v>
      </c>
      <c r="B333" s="682"/>
      <c r="C333" s="683"/>
      <c r="D333" s="683"/>
      <c r="E333" s="683"/>
      <c r="F333" s="683"/>
      <c r="G333" s="683"/>
      <c r="H333" s="683"/>
      <c r="I333" s="683"/>
      <c r="J333" s="683"/>
      <c r="K333" s="683"/>
      <c r="L333" s="683"/>
      <c r="M333" s="683"/>
      <c r="N333" s="683"/>
      <c r="O333" s="683"/>
      <c r="P333" s="684"/>
    </row>
    <row r="334" spans="1:16" ht="15.75" x14ac:dyDescent="0.25">
      <c r="A334" s="46" t="s">
        <v>87</v>
      </c>
      <c r="B334" s="682"/>
      <c r="C334" s="683"/>
      <c r="D334" s="683"/>
      <c r="E334" s="683"/>
      <c r="F334" s="683"/>
      <c r="G334" s="683"/>
      <c r="H334" s="683"/>
      <c r="I334" s="683"/>
      <c r="J334" s="683"/>
      <c r="K334" s="683"/>
      <c r="L334" s="683"/>
      <c r="M334" s="683"/>
      <c r="N334" s="683"/>
      <c r="O334" s="683"/>
      <c r="P334" s="684"/>
    </row>
    <row r="335" spans="1:16" ht="15.75" x14ac:dyDescent="0.25">
      <c r="A335" s="46" t="s">
        <v>88</v>
      </c>
      <c r="B335" s="682"/>
      <c r="C335" s="683"/>
      <c r="D335" s="683"/>
      <c r="E335" s="683"/>
      <c r="F335" s="683"/>
      <c r="G335" s="683"/>
      <c r="H335" s="683"/>
      <c r="I335" s="683"/>
      <c r="J335" s="683"/>
      <c r="K335" s="683"/>
      <c r="L335" s="683"/>
      <c r="M335" s="683"/>
      <c r="N335" s="683"/>
      <c r="O335" s="683"/>
      <c r="P335" s="684"/>
    </row>
    <row r="336" spans="1:16" ht="15.75" x14ac:dyDescent="0.25">
      <c r="A336" s="46" t="s">
        <v>89</v>
      </c>
      <c r="B336" s="682"/>
      <c r="C336" s="683"/>
      <c r="D336" s="683"/>
      <c r="E336" s="683"/>
      <c r="F336" s="683"/>
      <c r="G336" s="683"/>
      <c r="H336" s="683"/>
      <c r="I336" s="683"/>
      <c r="J336" s="683"/>
      <c r="K336" s="683"/>
      <c r="L336" s="683"/>
      <c r="M336" s="683"/>
      <c r="N336" s="683"/>
      <c r="O336" s="683"/>
      <c r="P336" s="684"/>
    </row>
    <row r="337" spans="1:16" ht="15.75" x14ac:dyDescent="0.25">
      <c r="A337" s="46" t="s">
        <v>90</v>
      </c>
      <c r="B337" s="682"/>
      <c r="C337" s="683"/>
      <c r="D337" s="683"/>
      <c r="E337" s="683"/>
      <c r="F337" s="683"/>
      <c r="G337" s="683"/>
      <c r="H337" s="683"/>
      <c r="I337" s="683"/>
      <c r="J337" s="683"/>
      <c r="K337" s="683"/>
      <c r="L337" s="683"/>
      <c r="M337" s="683"/>
      <c r="N337" s="683"/>
      <c r="O337" s="683"/>
      <c r="P337" s="684"/>
    </row>
    <row r="338" spans="1:16" ht="15.75" x14ac:dyDescent="0.25">
      <c r="A338" s="46" t="s">
        <v>91</v>
      </c>
      <c r="B338" s="682"/>
      <c r="C338" s="683"/>
      <c r="D338" s="683"/>
      <c r="E338" s="683"/>
      <c r="F338" s="683"/>
      <c r="G338" s="683"/>
      <c r="H338" s="683"/>
      <c r="I338" s="683"/>
      <c r="J338" s="683"/>
      <c r="K338" s="683"/>
      <c r="L338" s="683"/>
      <c r="M338" s="683"/>
      <c r="N338" s="683"/>
      <c r="O338" s="683"/>
      <c r="P338" s="684"/>
    </row>
    <row r="339" spans="1:16" ht="16.5" thickBot="1" x14ac:dyDescent="0.3">
      <c r="A339" s="47" t="s">
        <v>92</v>
      </c>
      <c r="B339" s="685"/>
      <c r="C339" s="686"/>
      <c r="D339" s="686"/>
      <c r="E339" s="686"/>
      <c r="F339" s="686"/>
      <c r="G339" s="686"/>
      <c r="H339" s="686"/>
      <c r="I339" s="686"/>
      <c r="J339" s="686"/>
      <c r="K339" s="686"/>
      <c r="L339" s="686"/>
      <c r="M339" s="686"/>
      <c r="N339" s="686"/>
      <c r="O339" s="686"/>
      <c r="P339" s="687"/>
    </row>
    <row r="340" spans="1:16" ht="15.75" x14ac:dyDescent="0.25">
      <c r="A340" s="9" t="s">
        <v>9</v>
      </c>
      <c r="B340" s="791" t="s">
        <v>289</v>
      </c>
      <c r="C340" s="792"/>
      <c r="D340" s="792"/>
      <c r="E340" s="792"/>
      <c r="F340" s="792"/>
      <c r="G340" s="792"/>
      <c r="H340" s="792"/>
      <c r="I340" s="792"/>
      <c r="J340" s="792"/>
      <c r="K340" s="793"/>
      <c r="L340" s="794" t="s">
        <v>11</v>
      </c>
      <c r="M340" s="794"/>
      <c r="N340" s="794"/>
      <c r="O340" s="794"/>
      <c r="P340" s="10">
        <v>0.2</v>
      </c>
    </row>
    <row r="342" spans="1:16" ht="15.75" x14ac:dyDescent="0.25">
      <c r="A342" s="11" t="s">
        <v>275</v>
      </c>
      <c r="B342" s="758" t="s">
        <v>291</v>
      </c>
      <c r="C342" s="773"/>
      <c r="D342" s="773"/>
      <c r="E342" s="773"/>
      <c r="F342" s="773"/>
      <c r="G342" s="773"/>
      <c r="H342" s="773"/>
      <c r="I342" s="773"/>
      <c r="J342" s="773"/>
      <c r="K342" s="773"/>
      <c r="L342" s="774" t="s">
        <v>14</v>
      </c>
      <c r="M342" s="774"/>
      <c r="N342" s="774"/>
      <c r="O342" s="774"/>
      <c r="P342" s="12">
        <v>0.2</v>
      </c>
    </row>
    <row r="343" spans="1:16" ht="15.75" x14ac:dyDescent="0.25">
      <c r="B343" s="24"/>
      <c r="C343" s="18"/>
      <c r="D343" s="18"/>
      <c r="E343" s="18"/>
      <c r="F343" s="18"/>
      <c r="G343" s="18"/>
      <c r="H343" s="18"/>
      <c r="I343" s="18"/>
      <c r="J343" s="18"/>
      <c r="K343" s="18"/>
      <c r="L343" s="18"/>
      <c r="M343" s="18"/>
      <c r="N343" s="18"/>
      <c r="O343" s="18"/>
      <c r="P343" s="19"/>
    </row>
    <row r="344" spans="1:16" ht="15.75" x14ac:dyDescent="0.25">
      <c r="A344" s="13" t="s">
        <v>15</v>
      </c>
      <c r="B344" s="755" t="s">
        <v>213</v>
      </c>
      <c r="C344" s="756"/>
      <c r="D344" s="756"/>
      <c r="E344" s="756"/>
      <c r="F344" s="757"/>
      <c r="G344" s="14" t="s">
        <v>17</v>
      </c>
      <c r="H344" s="1585">
        <v>298781146</v>
      </c>
      <c r="I344" s="1562"/>
      <c r="J344" s="1562"/>
      <c r="K344" s="1562"/>
      <c r="L344" s="1562"/>
      <c r="M344" s="1562"/>
      <c r="N344" s="1562"/>
      <c r="O344" s="1562"/>
      <c r="P344" s="1563"/>
    </row>
    <row r="345" spans="1:16" ht="15.75" x14ac:dyDescent="0.25">
      <c r="A345" s="13" t="s">
        <v>15</v>
      </c>
      <c r="B345" s="755"/>
      <c r="C345" s="756"/>
      <c r="D345" s="756"/>
      <c r="E345" s="756"/>
      <c r="F345" s="757"/>
      <c r="G345" s="14" t="s">
        <v>17</v>
      </c>
      <c r="H345" s="755"/>
      <c r="I345" s="756"/>
      <c r="J345" s="756"/>
      <c r="K345" s="756"/>
      <c r="L345" s="756"/>
      <c r="M345" s="756"/>
      <c r="N345" s="756"/>
      <c r="O345" s="756"/>
      <c r="P345" s="757"/>
    </row>
    <row r="346" spans="1:16" ht="15.75" x14ac:dyDescent="0.25">
      <c r="A346" s="13"/>
      <c r="B346" s="397"/>
      <c r="C346" s="398"/>
      <c r="D346" s="398"/>
      <c r="E346" s="398"/>
      <c r="F346" s="399"/>
      <c r="G346" s="14"/>
      <c r="H346" s="397"/>
      <c r="I346" s="398"/>
      <c r="J346" s="398"/>
      <c r="K346" s="398"/>
      <c r="L346" s="398"/>
      <c r="M346" s="398"/>
      <c r="N346" s="398"/>
      <c r="O346" s="398"/>
      <c r="P346" s="399"/>
    </row>
    <row r="347" spans="1:16" ht="15.75" x14ac:dyDescent="0.25">
      <c r="A347" s="11" t="s">
        <v>20</v>
      </c>
      <c r="B347" s="758"/>
      <c r="C347" s="758"/>
      <c r="D347" s="758"/>
      <c r="E347" s="758"/>
      <c r="F347" s="758"/>
      <c r="G347" s="758"/>
      <c r="H347" s="758"/>
      <c r="I347" s="758"/>
      <c r="J347" s="758"/>
      <c r="K347" s="758"/>
      <c r="L347" s="758"/>
      <c r="M347" s="758"/>
      <c r="N347" s="758"/>
      <c r="O347" s="758"/>
      <c r="P347" s="758"/>
    </row>
    <row r="348" spans="1:16" ht="15.75" x14ac:dyDescent="0.25">
      <c r="A348" s="1123" t="s">
        <v>23</v>
      </c>
      <c r="B348" s="881"/>
      <c r="C348" s="881"/>
      <c r="D348" s="881"/>
      <c r="E348" s="400"/>
      <c r="F348" s="768" t="s">
        <v>24</v>
      </c>
      <c r="G348" s="768"/>
      <c r="H348" s="768"/>
      <c r="I348" s="768"/>
      <c r="J348" s="768" t="s">
        <v>25</v>
      </c>
      <c r="K348" s="769" t="s">
        <v>26</v>
      </c>
      <c r="L348" s="761"/>
      <c r="M348" s="768" t="s">
        <v>27</v>
      </c>
      <c r="N348" s="768"/>
      <c r="O348" s="768"/>
      <c r="P348" s="772" t="s">
        <v>25</v>
      </c>
    </row>
    <row r="349" spans="1:16" ht="15.75" x14ac:dyDescent="0.25">
      <c r="A349" s="1123"/>
      <c r="B349" s="881"/>
      <c r="C349" s="881"/>
      <c r="D349" s="881"/>
      <c r="E349" s="400"/>
      <c r="F349" s="768"/>
      <c r="G349" s="768"/>
      <c r="H349" s="768"/>
      <c r="I349" s="768"/>
      <c r="J349" s="768"/>
      <c r="K349" s="770"/>
      <c r="L349" s="764"/>
      <c r="M349" s="768"/>
      <c r="N349" s="768"/>
      <c r="O349" s="768"/>
      <c r="P349" s="772"/>
    </row>
    <row r="350" spans="1:16" ht="15.75" x14ac:dyDescent="0.25">
      <c r="A350" s="1123"/>
      <c r="B350" s="881"/>
      <c r="C350" s="881"/>
      <c r="D350" s="881"/>
      <c r="E350" s="400"/>
      <c r="F350" s="1557" t="s">
        <v>204</v>
      </c>
      <c r="G350" s="1558"/>
      <c r="H350" s="1558"/>
      <c r="I350" s="1559"/>
      <c r="J350" s="411">
        <v>10</v>
      </c>
      <c r="K350" s="770"/>
      <c r="L350" s="764"/>
      <c r="M350" s="1556"/>
      <c r="N350" s="1556"/>
      <c r="O350" s="1556"/>
      <c r="P350" s="412"/>
    </row>
    <row r="351" spans="1:16" ht="15.75" x14ac:dyDescent="0.25">
      <c r="A351" s="1123"/>
      <c r="B351" s="881"/>
      <c r="C351" s="881"/>
      <c r="D351" s="881"/>
      <c r="E351" s="400"/>
      <c r="F351" s="1557" t="s">
        <v>292</v>
      </c>
      <c r="G351" s="1558"/>
      <c r="H351" s="1558"/>
      <c r="I351" s="1559"/>
      <c r="J351" s="411">
        <v>20</v>
      </c>
      <c r="K351" s="770"/>
      <c r="L351" s="764"/>
      <c r="M351" s="745"/>
      <c r="N351" s="745"/>
      <c r="O351" s="745"/>
      <c r="P351" s="22"/>
    </row>
    <row r="352" spans="1:16" ht="15.75" x14ac:dyDescent="0.25">
      <c r="A352" s="1123"/>
      <c r="B352" s="881"/>
      <c r="C352" s="881"/>
      <c r="D352" s="881"/>
      <c r="E352" s="400"/>
      <c r="F352" s="1557" t="s">
        <v>293</v>
      </c>
      <c r="G352" s="1558"/>
      <c r="H352" s="1558"/>
      <c r="I352" s="1559"/>
      <c r="J352" s="411">
        <v>30</v>
      </c>
      <c r="K352" s="770"/>
      <c r="L352" s="764"/>
      <c r="M352" s="745"/>
      <c r="N352" s="754"/>
      <c r="O352" s="754"/>
      <c r="P352" s="22"/>
    </row>
    <row r="353" spans="1:16" ht="15.75" x14ac:dyDescent="0.25">
      <c r="A353" s="1123"/>
      <c r="B353" s="881"/>
      <c r="C353" s="881"/>
      <c r="D353" s="881"/>
      <c r="E353" s="400"/>
      <c r="F353" s="1560"/>
      <c r="G353" s="1560"/>
      <c r="H353" s="1560"/>
      <c r="I353" s="1560"/>
      <c r="J353" s="411"/>
      <c r="K353" s="770"/>
      <c r="L353" s="764"/>
      <c r="M353" s="745"/>
      <c r="N353" s="745"/>
      <c r="O353" s="745"/>
      <c r="P353" s="22"/>
    </row>
    <row r="354" spans="1:16" ht="15.75" x14ac:dyDescent="0.25">
      <c r="A354" s="1123"/>
      <c r="B354" s="881"/>
      <c r="C354" s="881"/>
      <c r="D354" s="881"/>
      <c r="E354" s="400"/>
      <c r="F354" s="745"/>
      <c r="G354" s="745"/>
      <c r="H354" s="745"/>
      <c r="I354" s="745"/>
      <c r="J354" s="395"/>
      <c r="K354" s="770"/>
      <c r="L354" s="764"/>
      <c r="M354" s="745"/>
      <c r="N354" s="745"/>
      <c r="O354" s="745"/>
      <c r="P354" s="22"/>
    </row>
    <row r="355" spans="1:16" ht="15.75" x14ac:dyDescent="0.25">
      <c r="A355" s="1123"/>
      <c r="B355" s="881"/>
      <c r="C355" s="881"/>
      <c r="D355" s="881"/>
      <c r="E355" s="400"/>
      <c r="F355" s="745"/>
      <c r="G355" s="745"/>
      <c r="H355" s="745"/>
      <c r="I355" s="745"/>
      <c r="J355" s="410"/>
      <c r="K355" s="770"/>
      <c r="L355" s="764"/>
      <c r="M355" s="745"/>
      <c r="N355" s="745"/>
      <c r="O355" s="745"/>
      <c r="P355" s="22"/>
    </row>
    <row r="356" spans="1:16" ht="15.75" x14ac:dyDescent="0.25">
      <c r="A356" s="1123"/>
      <c r="B356" s="881"/>
      <c r="C356" s="881"/>
      <c r="D356" s="881"/>
      <c r="E356" s="400"/>
      <c r="F356" s="745"/>
      <c r="G356" s="745"/>
      <c r="H356" s="745"/>
      <c r="I356" s="745"/>
      <c r="J356" s="410"/>
      <c r="K356" s="770"/>
      <c r="L356" s="764"/>
      <c r="M356" s="745"/>
      <c r="N356" s="745"/>
      <c r="O356" s="745"/>
      <c r="P356" s="22"/>
    </row>
    <row r="357" spans="1:16" ht="15.75" x14ac:dyDescent="0.25">
      <c r="A357" s="1123"/>
      <c r="B357" s="881"/>
      <c r="C357" s="881"/>
      <c r="D357" s="881"/>
      <c r="E357" s="400"/>
      <c r="F357" s="745"/>
      <c r="G357" s="745"/>
      <c r="H357" s="745"/>
      <c r="I357" s="745"/>
      <c r="J357" s="410"/>
      <c r="K357" s="771"/>
      <c r="L357" s="767"/>
      <c r="M357" s="745"/>
      <c r="N357" s="745"/>
      <c r="O357" s="745"/>
      <c r="P357" s="22"/>
    </row>
    <row r="358" spans="1:16" ht="15.75" x14ac:dyDescent="0.25">
      <c r="A358" s="23"/>
      <c r="B358" s="24"/>
      <c r="C358" s="18"/>
      <c r="D358" s="18"/>
      <c r="E358" s="18"/>
      <c r="F358" s="18"/>
      <c r="G358" s="18"/>
      <c r="H358" s="18"/>
      <c r="I358" s="18"/>
      <c r="J358" s="18"/>
      <c r="K358" s="18"/>
      <c r="L358" s="18"/>
      <c r="M358" s="18"/>
      <c r="N358" s="18"/>
      <c r="O358" s="18"/>
    </row>
    <row r="359" spans="1:16" ht="47.25" x14ac:dyDescent="0.25">
      <c r="A359" s="25" t="s">
        <v>32</v>
      </c>
      <c r="B359" s="401" t="s">
        <v>33</v>
      </c>
      <c r="C359" s="401" t="s">
        <v>34</v>
      </c>
      <c r="D359" s="401" t="s">
        <v>35</v>
      </c>
      <c r="E359" s="401" t="s">
        <v>36</v>
      </c>
      <c r="F359" s="401" t="s">
        <v>37</v>
      </c>
      <c r="G359" s="746" t="s">
        <v>38</v>
      </c>
      <c r="H359" s="746"/>
      <c r="I359" s="733" t="s">
        <v>39</v>
      </c>
      <c r="J359" s="741"/>
      <c r="K359" s="401" t="s">
        <v>40</v>
      </c>
      <c r="L359" s="746" t="s">
        <v>41</v>
      </c>
      <c r="M359" s="746"/>
      <c r="N359" s="850" t="s">
        <v>42</v>
      </c>
      <c r="O359" s="851"/>
      <c r="P359" s="852"/>
    </row>
    <row r="360" spans="1:16" ht="99.75" x14ac:dyDescent="0.25">
      <c r="A360" s="143" t="s">
        <v>219</v>
      </c>
      <c r="B360" s="144">
        <v>1</v>
      </c>
      <c r="C360" s="408" t="s">
        <v>294</v>
      </c>
      <c r="D360" s="406" t="s">
        <v>104</v>
      </c>
      <c r="E360" s="406" t="s">
        <v>46</v>
      </c>
      <c r="F360" s="406" t="s">
        <v>105</v>
      </c>
      <c r="G360" s="891" t="s">
        <v>236</v>
      </c>
      <c r="H360" s="891"/>
      <c r="I360" s="876" t="s">
        <v>207</v>
      </c>
      <c r="J360" s="877"/>
      <c r="K360" s="29">
        <v>1</v>
      </c>
      <c r="L360" s="878" t="s">
        <v>228</v>
      </c>
      <c r="M360" s="878"/>
      <c r="N360" s="879" t="s">
        <v>209</v>
      </c>
      <c r="O360" s="879"/>
      <c r="P360" s="880"/>
    </row>
    <row r="361" spans="1:16" ht="15.75" x14ac:dyDescent="0.25">
      <c r="A361" s="733" t="s">
        <v>51</v>
      </c>
      <c r="B361" s="741"/>
      <c r="C361" s="1105" t="s">
        <v>295</v>
      </c>
      <c r="D361" s="1107"/>
      <c r="E361" s="1107"/>
      <c r="F361" s="1107"/>
      <c r="G361" s="1107"/>
      <c r="H361" s="1107"/>
      <c r="I361" s="1107"/>
      <c r="J361" s="1107"/>
      <c r="K361" s="1107"/>
      <c r="L361" s="1107"/>
      <c r="M361" s="1107"/>
      <c r="N361" s="1107"/>
      <c r="O361" s="1107"/>
      <c r="P361" s="1108"/>
    </row>
    <row r="362" spans="1:16" ht="15.75" x14ac:dyDescent="0.25">
      <c r="A362" s="718" t="s">
        <v>53</v>
      </c>
      <c r="B362" s="719"/>
      <c r="C362" s="719"/>
      <c r="D362" s="719"/>
      <c r="E362" s="719"/>
      <c r="F362" s="719"/>
      <c r="G362" s="720"/>
      <c r="H362" s="721" t="s">
        <v>54</v>
      </c>
      <c r="I362" s="719"/>
      <c r="J362" s="719"/>
      <c r="K362" s="719"/>
      <c r="L362" s="719"/>
      <c r="M362" s="719"/>
      <c r="N362" s="719"/>
      <c r="O362" s="719"/>
      <c r="P362" s="722"/>
    </row>
    <row r="363" spans="1:16" x14ac:dyDescent="0.25">
      <c r="A363" s="723" t="s">
        <v>296</v>
      </c>
      <c r="B363" s="724"/>
      <c r="C363" s="724"/>
      <c r="D363" s="724"/>
      <c r="E363" s="724"/>
      <c r="F363" s="724"/>
      <c r="G363" s="724"/>
      <c r="H363" s="839" t="s">
        <v>239</v>
      </c>
      <c r="I363" s="840"/>
      <c r="J363" s="840"/>
      <c r="K363" s="840"/>
      <c r="L363" s="840"/>
      <c r="M363" s="840"/>
      <c r="N363" s="840"/>
      <c r="O363" s="840"/>
      <c r="P363" s="841"/>
    </row>
    <row r="364" spans="1:16" x14ac:dyDescent="0.25">
      <c r="A364" s="725"/>
      <c r="B364" s="726"/>
      <c r="C364" s="726"/>
      <c r="D364" s="726"/>
      <c r="E364" s="726"/>
      <c r="F364" s="726"/>
      <c r="G364" s="726"/>
      <c r="H364" s="842"/>
      <c r="I364" s="843"/>
      <c r="J364" s="843"/>
      <c r="K364" s="843"/>
      <c r="L364" s="843"/>
      <c r="M364" s="843"/>
      <c r="N364" s="843"/>
      <c r="O364" s="843"/>
      <c r="P364" s="844"/>
    </row>
    <row r="366" spans="1:16" ht="27.75" customHeight="1" x14ac:dyDescent="0.25">
      <c r="A366" s="35" t="s">
        <v>72</v>
      </c>
      <c r="B366" s="35" t="s">
        <v>33</v>
      </c>
      <c r="C366" s="36"/>
      <c r="D366" s="37" t="s">
        <v>58</v>
      </c>
      <c r="E366" s="37" t="s">
        <v>59</v>
      </c>
      <c r="F366" s="37" t="s">
        <v>60</v>
      </c>
      <c r="G366" s="37" t="s">
        <v>61</v>
      </c>
      <c r="H366" s="37" t="s">
        <v>62</v>
      </c>
      <c r="I366" s="37" t="s">
        <v>63</v>
      </c>
      <c r="J366" s="37" t="s">
        <v>64</v>
      </c>
      <c r="K366" s="37" t="s">
        <v>65</v>
      </c>
      <c r="L366" s="37" t="s">
        <v>66</v>
      </c>
      <c r="M366" s="37" t="s">
        <v>67</v>
      </c>
      <c r="N366" s="37" t="s">
        <v>68</v>
      </c>
      <c r="O366" s="716" t="s">
        <v>69</v>
      </c>
      <c r="P366" s="717"/>
    </row>
    <row r="367" spans="1:16" ht="15.75" x14ac:dyDescent="0.25">
      <c r="A367" s="1580" t="s">
        <v>297</v>
      </c>
      <c r="B367" s="1583">
        <v>0.2</v>
      </c>
      <c r="C367" s="38" t="s">
        <v>70</v>
      </c>
      <c r="D367" s="38">
        <v>60</v>
      </c>
      <c r="E367" s="38">
        <v>40</v>
      </c>
      <c r="F367" s="38"/>
      <c r="G367" s="38"/>
      <c r="H367" s="38"/>
      <c r="I367" s="38"/>
      <c r="J367" s="38"/>
      <c r="K367" s="38"/>
      <c r="L367" s="38"/>
      <c r="M367" s="38"/>
      <c r="N367" s="38"/>
      <c r="O367" s="1582"/>
      <c r="P367" s="809"/>
    </row>
    <row r="368" spans="1:16" ht="35.25" customHeight="1" x14ac:dyDescent="0.25">
      <c r="A368" s="1580"/>
      <c r="B368" s="1583"/>
      <c r="C368" s="40" t="s">
        <v>71</v>
      </c>
      <c r="D368" s="40"/>
      <c r="E368" s="40"/>
      <c r="F368" s="41"/>
      <c r="G368" s="41"/>
      <c r="H368" s="41"/>
      <c r="I368" s="41"/>
      <c r="J368" s="41"/>
      <c r="K368" s="41"/>
      <c r="L368" s="41"/>
      <c r="M368" s="41"/>
      <c r="N368" s="40"/>
      <c r="O368" s="1584"/>
      <c r="P368" s="815"/>
    </row>
    <row r="369" spans="1:16" ht="15.75" x14ac:dyDescent="0.25">
      <c r="A369" s="1580" t="s">
        <v>298</v>
      </c>
      <c r="B369" s="1583">
        <v>0.2</v>
      </c>
      <c r="C369" s="38" t="s">
        <v>70</v>
      </c>
      <c r="D369" s="38"/>
      <c r="E369" s="38"/>
      <c r="F369" s="38"/>
      <c r="G369" s="38"/>
      <c r="H369" s="38">
        <v>100</v>
      </c>
      <c r="I369" s="38"/>
      <c r="J369" s="38"/>
      <c r="K369" s="38"/>
      <c r="L369" s="38"/>
      <c r="M369" s="38"/>
      <c r="N369" s="38"/>
      <c r="O369" s="1582"/>
      <c r="P369" s="809"/>
    </row>
    <row r="370" spans="1:16" ht="15.75" x14ac:dyDescent="0.25">
      <c r="A370" s="1580"/>
      <c r="B370" s="1583"/>
      <c r="C370" s="40" t="s">
        <v>71</v>
      </c>
      <c r="D370" s="40"/>
      <c r="E370" s="40"/>
      <c r="F370" s="41"/>
      <c r="G370" s="41"/>
      <c r="H370" s="41"/>
      <c r="I370" s="41"/>
      <c r="J370" s="41"/>
      <c r="K370" s="41"/>
      <c r="L370" s="41"/>
      <c r="M370" s="41"/>
      <c r="N370" s="40"/>
      <c r="O370" s="1584"/>
      <c r="P370" s="815"/>
    </row>
    <row r="371" spans="1:16" ht="15.75" x14ac:dyDescent="0.25">
      <c r="A371" s="1580" t="s">
        <v>299</v>
      </c>
      <c r="B371" s="1583">
        <v>0.2</v>
      </c>
      <c r="C371" s="38" t="s">
        <v>70</v>
      </c>
      <c r="D371" s="38"/>
      <c r="E371" s="38"/>
      <c r="F371" s="38"/>
      <c r="G371" s="38"/>
      <c r="H371" s="38"/>
      <c r="I371" s="38">
        <v>100</v>
      </c>
      <c r="J371" s="38"/>
      <c r="K371" s="38"/>
      <c r="L371" s="38"/>
      <c r="M371" s="38"/>
      <c r="N371" s="38"/>
      <c r="O371" s="1582"/>
      <c r="P371" s="809"/>
    </row>
    <row r="372" spans="1:16" ht="15.75" x14ac:dyDescent="0.25">
      <c r="A372" s="1580"/>
      <c r="B372" s="1583"/>
      <c r="C372" s="40" t="s">
        <v>71</v>
      </c>
      <c r="D372" s="40"/>
      <c r="E372" s="40"/>
      <c r="F372" s="41"/>
      <c r="G372" s="41"/>
      <c r="H372" s="41"/>
      <c r="I372" s="41"/>
      <c r="J372" s="41"/>
      <c r="K372" s="41"/>
      <c r="L372" s="41"/>
      <c r="M372" s="41"/>
      <c r="N372" s="40"/>
      <c r="O372" s="1584"/>
      <c r="P372" s="815"/>
    </row>
    <row r="373" spans="1:16" ht="15.75" x14ac:dyDescent="0.25">
      <c r="A373" s="1580" t="s">
        <v>300</v>
      </c>
      <c r="B373" s="1583">
        <v>0.25</v>
      </c>
      <c r="C373" s="38" t="s">
        <v>70</v>
      </c>
      <c r="D373" s="38"/>
      <c r="E373" s="38"/>
      <c r="F373" s="38"/>
      <c r="G373" s="38"/>
      <c r="H373" s="38"/>
      <c r="I373" s="38">
        <v>20</v>
      </c>
      <c r="J373" s="38">
        <v>80</v>
      </c>
      <c r="K373" s="38"/>
      <c r="L373" s="38"/>
      <c r="M373" s="38"/>
      <c r="N373" s="38"/>
      <c r="O373" s="1582"/>
      <c r="P373" s="809"/>
    </row>
    <row r="374" spans="1:16" ht="15.75" x14ac:dyDescent="0.25">
      <c r="A374" s="1580"/>
      <c r="B374" s="1583"/>
      <c r="C374" s="40" t="s">
        <v>71</v>
      </c>
      <c r="D374" s="40"/>
      <c r="E374" s="40"/>
      <c r="F374" s="41"/>
      <c r="G374" s="41"/>
      <c r="H374" s="41"/>
      <c r="I374" s="41"/>
      <c r="J374" s="41"/>
      <c r="K374" s="41"/>
      <c r="L374" s="41"/>
      <c r="M374" s="41"/>
      <c r="N374" s="40"/>
      <c r="O374" s="1584"/>
      <c r="P374" s="815"/>
    </row>
    <row r="375" spans="1:16" ht="15.75" x14ac:dyDescent="0.25">
      <c r="A375" s="1580" t="s">
        <v>301</v>
      </c>
      <c r="B375" s="1583">
        <v>0.05</v>
      </c>
      <c r="C375" s="38" t="s">
        <v>70</v>
      </c>
      <c r="D375" s="38"/>
      <c r="E375" s="38"/>
      <c r="F375" s="38"/>
      <c r="G375" s="38"/>
      <c r="H375" s="38"/>
      <c r="I375" s="38">
        <v>20</v>
      </c>
      <c r="J375" s="38">
        <v>50</v>
      </c>
      <c r="K375" s="38">
        <v>30</v>
      </c>
      <c r="L375" s="38"/>
      <c r="M375" s="38"/>
      <c r="N375" s="38"/>
      <c r="O375" s="1582"/>
      <c r="P375" s="809"/>
    </row>
    <row r="376" spans="1:16" ht="15.75" x14ac:dyDescent="0.25">
      <c r="A376" s="1580"/>
      <c r="B376" s="1583"/>
      <c r="C376" s="40" t="s">
        <v>71</v>
      </c>
      <c r="D376" s="40"/>
      <c r="E376" s="40"/>
      <c r="F376" s="41"/>
      <c r="G376" s="41"/>
      <c r="H376" s="41"/>
      <c r="I376" s="41"/>
      <c r="J376" s="41"/>
      <c r="K376" s="41"/>
      <c r="L376" s="41"/>
      <c r="M376" s="41"/>
      <c r="N376" s="40"/>
      <c r="O376" s="1584"/>
      <c r="P376" s="815"/>
    </row>
    <row r="377" spans="1:16" ht="15.75" x14ac:dyDescent="0.25">
      <c r="A377" s="1580" t="s">
        <v>302</v>
      </c>
      <c r="B377" s="1581">
        <v>0.1</v>
      </c>
      <c r="C377" s="38" t="s">
        <v>70</v>
      </c>
      <c r="D377" s="38"/>
      <c r="E377" s="38"/>
      <c r="F377" s="38"/>
      <c r="G377" s="38"/>
      <c r="H377" s="38"/>
      <c r="I377" s="38">
        <v>100</v>
      </c>
      <c r="J377" s="38">
        <v>100</v>
      </c>
      <c r="K377" s="38">
        <v>100</v>
      </c>
      <c r="L377" s="38">
        <v>100</v>
      </c>
      <c r="M377" s="38">
        <v>100</v>
      </c>
      <c r="N377" s="38">
        <v>100</v>
      </c>
      <c r="O377" s="1582">
        <v>100</v>
      </c>
      <c r="P377" s="809"/>
    </row>
    <row r="378" spans="1:16" ht="15.75" x14ac:dyDescent="0.25">
      <c r="A378" s="1580"/>
      <c r="B378" s="1581"/>
      <c r="C378" s="40" t="s">
        <v>71</v>
      </c>
      <c r="D378" s="40"/>
      <c r="E378" s="40"/>
      <c r="F378" s="41"/>
      <c r="G378" s="41"/>
      <c r="H378" s="41"/>
      <c r="I378" s="41"/>
      <c r="J378" s="41"/>
      <c r="K378" s="41"/>
      <c r="L378" s="41"/>
      <c r="M378" s="41"/>
      <c r="N378" s="40"/>
      <c r="O378" s="814"/>
      <c r="P378" s="815"/>
    </row>
    <row r="379" spans="1:16" ht="15.75" thickBot="1" x14ac:dyDescent="0.3">
      <c r="A379" s="44"/>
      <c r="B379" s="21"/>
      <c r="C379" s="21"/>
      <c r="D379" s="21"/>
      <c r="E379" s="21"/>
      <c r="F379" s="21"/>
      <c r="G379" s="21"/>
      <c r="H379" s="21"/>
      <c r="I379" s="21"/>
      <c r="J379" s="21"/>
      <c r="K379" s="21"/>
      <c r="L379" s="21"/>
      <c r="M379" s="21"/>
      <c r="N379" s="21"/>
      <c r="O379" s="21"/>
      <c r="P379" s="45"/>
    </row>
    <row r="380" spans="1:16" ht="15.75" x14ac:dyDescent="0.25">
      <c r="A380" s="688" t="s">
        <v>82</v>
      </c>
      <c r="B380" s="689"/>
      <c r="C380" s="689"/>
      <c r="D380" s="689"/>
      <c r="E380" s="689"/>
      <c r="F380" s="689"/>
      <c r="G380" s="689"/>
      <c r="H380" s="689"/>
      <c r="I380" s="689"/>
      <c r="J380" s="689"/>
      <c r="K380" s="689"/>
      <c r="L380" s="689"/>
      <c r="M380" s="689"/>
      <c r="N380" s="689"/>
      <c r="O380" s="689"/>
      <c r="P380" s="690"/>
    </row>
    <row r="381" spans="1:16" ht="15.75" x14ac:dyDescent="0.25">
      <c r="A381" s="46" t="s">
        <v>83</v>
      </c>
      <c r="B381" s="682"/>
      <c r="C381" s="683"/>
      <c r="D381" s="683"/>
      <c r="E381" s="683"/>
      <c r="F381" s="683"/>
      <c r="G381" s="683"/>
      <c r="H381" s="683"/>
      <c r="I381" s="683"/>
      <c r="J381" s="683"/>
      <c r="K381" s="683"/>
      <c r="L381" s="683"/>
      <c r="M381" s="683"/>
      <c r="N381" s="683"/>
      <c r="O381" s="683"/>
      <c r="P381" s="684"/>
    </row>
    <row r="382" spans="1:16" ht="15.75" x14ac:dyDescent="0.25">
      <c r="A382" s="46" t="s">
        <v>84</v>
      </c>
      <c r="B382" s="682"/>
      <c r="C382" s="683"/>
      <c r="D382" s="683"/>
      <c r="E382" s="683"/>
      <c r="F382" s="683"/>
      <c r="G382" s="683"/>
      <c r="H382" s="683"/>
      <c r="I382" s="683"/>
      <c r="J382" s="683"/>
      <c r="K382" s="683"/>
      <c r="L382" s="683"/>
      <c r="M382" s="683"/>
      <c r="N382" s="683"/>
      <c r="O382" s="683"/>
      <c r="P382" s="684"/>
    </row>
    <row r="383" spans="1:16" ht="15.75" x14ac:dyDescent="0.25">
      <c r="A383" s="46" t="s">
        <v>85</v>
      </c>
      <c r="B383" s="682"/>
      <c r="C383" s="683"/>
      <c r="D383" s="683"/>
      <c r="E383" s="683"/>
      <c r="F383" s="683"/>
      <c r="G383" s="683"/>
      <c r="H383" s="683"/>
      <c r="I383" s="683"/>
      <c r="J383" s="683"/>
      <c r="K383" s="683"/>
      <c r="L383" s="683"/>
      <c r="M383" s="683"/>
      <c r="N383" s="683"/>
      <c r="O383" s="683"/>
      <c r="P383" s="684"/>
    </row>
    <row r="384" spans="1:16" ht="15.75" x14ac:dyDescent="0.25">
      <c r="A384" s="46" t="s">
        <v>86</v>
      </c>
      <c r="B384" s="682"/>
      <c r="C384" s="683"/>
      <c r="D384" s="683"/>
      <c r="E384" s="683"/>
      <c r="F384" s="683"/>
      <c r="G384" s="683"/>
      <c r="H384" s="683"/>
      <c r="I384" s="683"/>
      <c r="J384" s="683"/>
      <c r="K384" s="683"/>
      <c r="L384" s="683"/>
      <c r="M384" s="683"/>
      <c r="N384" s="683"/>
      <c r="O384" s="683"/>
      <c r="P384" s="684"/>
    </row>
    <row r="385" spans="1:16" ht="15.75" x14ac:dyDescent="0.25">
      <c r="A385" s="46" t="s">
        <v>87</v>
      </c>
      <c r="B385" s="682"/>
      <c r="C385" s="683"/>
      <c r="D385" s="683"/>
      <c r="E385" s="683"/>
      <c r="F385" s="683"/>
      <c r="G385" s="683"/>
      <c r="H385" s="683"/>
      <c r="I385" s="683"/>
      <c r="J385" s="683"/>
      <c r="K385" s="683"/>
      <c r="L385" s="683"/>
      <c r="M385" s="683"/>
      <c r="N385" s="683"/>
      <c r="O385" s="683"/>
      <c r="P385" s="684"/>
    </row>
    <row r="386" spans="1:16" ht="15.75" x14ac:dyDescent="0.25">
      <c r="A386" s="46" t="s">
        <v>88</v>
      </c>
      <c r="B386" s="682"/>
      <c r="C386" s="683"/>
      <c r="D386" s="683"/>
      <c r="E386" s="683"/>
      <c r="F386" s="683"/>
      <c r="G386" s="683"/>
      <c r="H386" s="683"/>
      <c r="I386" s="683"/>
      <c r="J386" s="683"/>
      <c r="K386" s="683"/>
      <c r="L386" s="683"/>
      <c r="M386" s="683"/>
      <c r="N386" s="683"/>
      <c r="O386" s="683"/>
      <c r="P386" s="684"/>
    </row>
    <row r="387" spans="1:16" ht="15.75" x14ac:dyDescent="0.25">
      <c r="A387" s="46" t="s">
        <v>89</v>
      </c>
      <c r="B387" s="682"/>
      <c r="C387" s="683"/>
      <c r="D387" s="683"/>
      <c r="E387" s="683"/>
      <c r="F387" s="683"/>
      <c r="G387" s="683"/>
      <c r="H387" s="683"/>
      <c r="I387" s="683"/>
      <c r="J387" s="683"/>
      <c r="K387" s="683"/>
      <c r="L387" s="683"/>
      <c r="M387" s="683"/>
      <c r="N387" s="683"/>
      <c r="O387" s="683"/>
      <c r="P387" s="684"/>
    </row>
    <row r="388" spans="1:16" ht="15.75" x14ac:dyDescent="0.25">
      <c r="A388" s="46" t="s">
        <v>90</v>
      </c>
      <c r="B388" s="682"/>
      <c r="C388" s="683"/>
      <c r="D388" s="683"/>
      <c r="E388" s="683"/>
      <c r="F388" s="683"/>
      <c r="G388" s="683"/>
      <c r="H388" s="683"/>
      <c r="I388" s="683"/>
      <c r="J388" s="683"/>
      <c r="K388" s="683"/>
      <c r="L388" s="683"/>
      <c r="M388" s="683"/>
      <c r="N388" s="683"/>
      <c r="O388" s="683"/>
      <c r="P388" s="684"/>
    </row>
    <row r="389" spans="1:16" ht="15.75" x14ac:dyDescent="0.25">
      <c r="A389" s="46" t="s">
        <v>91</v>
      </c>
      <c r="B389" s="682"/>
      <c r="C389" s="683"/>
      <c r="D389" s="683"/>
      <c r="E389" s="683"/>
      <c r="F389" s="683"/>
      <c r="G389" s="683"/>
      <c r="H389" s="683"/>
      <c r="I389" s="683"/>
      <c r="J389" s="683"/>
      <c r="K389" s="683"/>
      <c r="L389" s="683"/>
      <c r="M389" s="683"/>
      <c r="N389" s="683"/>
      <c r="O389" s="683"/>
      <c r="P389" s="684"/>
    </row>
    <row r="390" spans="1:16" ht="16.5" thickBot="1" x14ac:dyDescent="0.3">
      <c r="A390" s="47" t="s">
        <v>92</v>
      </c>
      <c r="B390" s="685"/>
      <c r="C390" s="686"/>
      <c r="D390" s="686"/>
      <c r="E390" s="686"/>
      <c r="F390" s="686"/>
      <c r="G390" s="686"/>
      <c r="H390" s="686"/>
      <c r="I390" s="686"/>
      <c r="J390" s="686"/>
      <c r="K390" s="686"/>
      <c r="L390" s="686"/>
      <c r="M390" s="686"/>
      <c r="N390" s="686"/>
      <c r="O390" s="686"/>
      <c r="P390" s="687"/>
    </row>
    <row r="391" spans="1:16" ht="15.75" x14ac:dyDescent="0.25">
      <c r="A391" s="11" t="s">
        <v>290</v>
      </c>
      <c r="B391" s="758" t="s">
        <v>304</v>
      </c>
      <c r="C391" s="773"/>
      <c r="D391" s="773"/>
      <c r="E391" s="773"/>
      <c r="F391" s="773"/>
      <c r="G391" s="773"/>
      <c r="H391" s="773"/>
      <c r="I391" s="773"/>
      <c r="J391" s="773"/>
      <c r="K391" s="773"/>
      <c r="L391" s="774" t="s">
        <v>14</v>
      </c>
      <c r="M391" s="774"/>
      <c r="N391" s="774"/>
      <c r="O391" s="774"/>
      <c r="P391" s="12">
        <v>0.2</v>
      </c>
    </row>
    <row r="392" spans="1:16" ht="15.75" x14ac:dyDescent="0.25">
      <c r="B392" s="24"/>
      <c r="C392" s="18"/>
      <c r="D392" s="18"/>
      <c r="E392" s="18"/>
      <c r="F392" s="18"/>
      <c r="G392" s="18"/>
      <c r="H392" s="18"/>
      <c r="I392" s="18"/>
      <c r="J392" s="18"/>
      <c r="K392" s="18"/>
      <c r="L392" s="18"/>
      <c r="M392" s="18"/>
      <c r="N392" s="18"/>
      <c r="O392" s="18"/>
      <c r="P392" s="19"/>
    </row>
    <row r="393" spans="1:16" ht="15.75" x14ac:dyDescent="0.25">
      <c r="A393" s="13" t="s">
        <v>15</v>
      </c>
      <c r="B393" s="755" t="s">
        <v>213</v>
      </c>
      <c r="C393" s="756"/>
      <c r="D393" s="756"/>
      <c r="E393" s="756"/>
      <c r="F393" s="757"/>
      <c r="G393" s="14" t="s">
        <v>17</v>
      </c>
      <c r="H393" s="1561"/>
      <c r="I393" s="1562"/>
      <c r="J393" s="1562"/>
      <c r="K393" s="1562"/>
      <c r="L393" s="1562"/>
      <c r="M393" s="1562"/>
      <c r="N393" s="1562"/>
      <c r="O393" s="1562"/>
      <c r="P393" s="1563"/>
    </row>
    <row r="394" spans="1:16" ht="15.75" x14ac:dyDescent="0.25">
      <c r="A394" s="13" t="s">
        <v>15</v>
      </c>
      <c r="B394" s="755"/>
      <c r="C394" s="756"/>
      <c r="D394" s="756"/>
      <c r="E394" s="756"/>
      <c r="F394" s="757"/>
      <c r="G394" s="14" t="s">
        <v>17</v>
      </c>
      <c r="H394" s="755"/>
      <c r="I394" s="756"/>
      <c r="J394" s="756"/>
      <c r="K394" s="756"/>
      <c r="L394" s="756"/>
      <c r="M394" s="756"/>
      <c r="N394" s="756"/>
      <c r="O394" s="756"/>
      <c r="P394" s="757"/>
    </row>
    <row r="395" spans="1:16" ht="15.75" x14ac:dyDescent="0.25">
      <c r="A395" s="13"/>
      <c r="B395" s="397"/>
      <c r="C395" s="398"/>
      <c r="D395" s="398"/>
      <c r="E395" s="398"/>
      <c r="F395" s="399"/>
      <c r="G395" s="14"/>
      <c r="H395" s="397"/>
      <c r="I395" s="398"/>
      <c r="J395" s="398"/>
      <c r="K395" s="398"/>
      <c r="L395" s="398"/>
      <c r="M395" s="398"/>
      <c r="N395" s="398"/>
      <c r="O395" s="398"/>
      <c r="P395" s="399"/>
    </row>
    <row r="396" spans="1:16" ht="15.75" customHeight="1" x14ac:dyDescent="0.25">
      <c r="A396" s="11" t="s">
        <v>20</v>
      </c>
      <c r="B396" s="758"/>
      <c r="C396" s="758"/>
      <c r="D396" s="758"/>
      <c r="E396" s="758"/>
      <c r="F396" s="758"/>
      <c r="G396" s="758"/>
      <c r="H396" s="758"/>
      <c r="I396" s="758"/>
      <c r="J396" s="758"/>
      <c r="K396" s="758"/>
      <c r="L396" s="758"/>
      <c r="M396" s="758"/>
      <c r="N396" s="758"/>
      <c r="O396" s="758"/>
      <c r="P396" s="758"/>
    </row>
    <row r="397" spans="1:16" ht="15.75" x14ac:dyDescent="0.25">
      <c r="A397" s="1123" t="s">
        <v>23</v>
      </c>
      <c r="B397" s="881"/>
      <c r="C397" s="881"/>
      <c r="D397" s="881"/>
      <c r="E397" s="400"/>
      <c r="F397" s="768" t="s">
        <v>24</v>
      </c>
      <c r="G397" s="768"/>
      <c r="H397" s="768"/>
      <c r="I397" s="768"/>
      <c r="J397" s="768" t="s">
        <v>25</v>
      </c>
      <c r="K397" s="769" t="s">
        <v>26</v>
      </c>
      <c r="L397" s="761"/>
      <c r="M397" s="768" t="s">
        <v>27</v>
      </c>
      <c r="N397" s="768"/>
      <c r="O397" s="768"/>
      <c r="P397" s="772" t="s">
        <v>25</v>
      </c>
    </row>
    <row r="398" spans="1:16" ht="15.75" x14ac:dyDescent="0.25">
      <c r="A398" s="1123"/>
      <c r="B398" s="881"/>
      <c r="C398" s="881"/>
      <c r="D398" s="881"/>
      <c r="E398" s="400"/>
      <c r="F398" s="768"/>
      <c r="G398" s="768"/>
      <c r="H398" s="768"/>
      <c r="I398" s="768"/>
      <c r="J398" s="768"/>
      <c r="K398" s="770"/>
      <c r="L398" s="764"/>
      <c r="M398" s="768"/>
      <c r="N398" s="768"/>
      <c r="O398" s="768"/>
      <c r="P398" s="772"/>
    </row>
    <row r="399" spans="1:16" ht="15.75" x14ac:dyDescent="0.25">
      <c r="A399" s="1123"/>
      <c r="B399" s="881"/>
      <c r="C399" s="881"/>
      <c r="D399" s="881"/>
      <c r="E399" s="400"/>
      <c r="F399" s="1557" t="s">
        <v>204</v>
      </c>
      <c r="G399" s="1558"/>
      <c r="H399" s="1558"/>
      <c r="I399" s="1559"/>
      <c r="J399" s="411">
        <v>5</v>
      </c>
      <c r="K399" s="770"/>
      <c r="L399" s="764"/>
      <c r="M399" s="1556"/>
      <c r="N399" s="1556"/>
      <c r="O399" s="1556"/>
      <c r="P399" s="412"/>
    </row>
    <row r="400" spans="1:16" ht="15.75" x14ac:dyDescent="0.25">
      <c r="A400" s="1123"/>
      <c r="B400" s="881"/>
      <c r="C400" s="881"/>
      <c r="D400" s="881"/>
      <c r="E400" s="400"/>
      <c r="F400" s="1557" t="s">
        <v>292</v>
      </c>
      <c r="G400" s="1558"/>
      <c r="H400" s="1558"/>
      <c r="I400" s="1559"/>
      <c r="J400" s="411">
        <v>20</v>
      </c>
      <c r="K400" s="770"/>
      <c r="L400" s="764"/>
      <c r="M400" s="745"/>
      <c r="N400" s="745"/>
      <c r="O400" s="745"/>
      <c r="P400" s="22"/>
    </row>
    <row r="401" spans="1:16" ht="15.75" x14ac:dyDescent="0.25">
      <c r="A401" s="1123"/>
      <c r="B401" s="881"/>
      <c r="C401" s="881"/>
      <c r="D401" s="881"/>
      <c r="E401" s="400"/>
      <c r="F401" s="1557" t="s">
        <v>293</v>
      </c>
      <c r="G401" s="1558"/>
      <c r="H401" s="1558"/>
      <c r="I401" s="1559"/>
      <c r="J401" s="411">
        <v>40</v>
      </c>
      <c r="K401" s="770"/>
      <c r="L401" s="764"/>
      <c r="M401" s="745"/>
      <c r="N401" s="754"/>
      <c r="O401" s="754"/>
      <c r="P401" s="22"/>
    </row>
    <row r="402" spans="1:16" ht="15.75" x14ac:dyDescent="0.25">
      <c r="A402" s="1123"/>
      <c r="B402" s="881"/>
      <c r="C402" s="881"/>
      <c r="D402" s="881"/>
      <c r="E402" s="400"/>
      <c r="F402" s="1560"/>
      <c r="G402" s="1560"/>
      <c r="H402" s="1560"/>
      <c r="I402" s="1560"/>
      <c r="J402" s="411"/>
      <c r="K402" s="770"/>
      <c r="L402" s="764"/>
      <c r="M402" s="745"/>
      <c r="N402" s="745"/>
      <c r="O402" s="745"/>
      <c r="P402" s="22"/>
    </row>
    <row r="403" spans="1:16" ht="15.75" x14ac:dyDescent="0.25">
      <c r="A403" s="1123"/>
      <c r="B403" s="881"/>
      <c r="C403" s="881"/>
      <c r="D403" s="881"/>
      <c r="E403" s="400"/>
      <c r="F403" s="745"/>
      <c r="G403" s="745"/>
      <c r="H403" s="745"/>
      <c r="I403" s="745"/>
      <c r="J403" s="395"/>
      <c r="K403" s="770"/>
      <c r="L403" s="764"/>
      <c r="M403" s="745"/>
      <c r="N403" s="745"/>
      <c r="O403" s="745"/>
      <c r="P403" s="22"/>
    </row>
    <row r="404" spans="1:16" ht="15.75" x14ac:dyDescent="0.25">
      <c r="A404" s="1123"/>
      <c r="B404" s="881"/>
      <c r="C404" s="881"/>
      <c r="D404" s="881"/>
      <c r="E404" s="400"/>
      <c r="F404" s="745"/>
      <c r="G404" s="745"/>
      <c r="H404" s="745"/>
      <c r="I404" s="745"/>
      <c r="J404" s="410"/>
      <c r="K404" s="770"/>
      <c r="L404" s="764"/>
      <c r="M404" s="745"/>
      <c r="N404" s="745"/>
      <c r="O404" s="745"/>
      <c r="P404" s="22"/>
    </row>
    <row r="405" spans="1:16" ht="15.75" x14ac:dyDescent="0.25">
      <c r="A405" s="1123"/>
      <c r="B405" s="881"/>
      <c r="C405" s="881"/>
      <c r="D405" s="881"/>
      <c r="E405" s="400"/>
      <c r="F405" s="745"/>
      <c r="G405" s="745"/>
      <c r="H405" s="745"/>
      <c r="I405" s="745"/>
      <c r="J405" s="410"/>
      <c r="K405" s="770"/>
      <c r="L405" s="764"/>
      <c r="M405" s="745"/>
      <c r="N405" s="745"/>
      <c r="O405" s="745"/>
      <c r="P405" s="22"/>
    </row>
    <row r="406" spans="1:16" ht="15.75" x14ac:dyDescent="0.25">
      <c r="A406" s="1123"/>
      <c r="B406" s="881"/>
      <c r="C406" s="881"/>
      <c r="D406" s="881"/>
      <c r="E406" s="400"/>
      <c r="F406" s="745"/>
      <c r="G406" s="745"/>
      <c r="H406" s="745"/>
      <c r="I406" s="745"/>
      <c r="J406" s="410"/>
      <c r="K406" s="771"/>
      <c r="L406" s="767"/>
      <c r="M406" s="745"/>
      <c r="N406" s="745"/>
      <c r="O406" s="745"/>
      <c r="P406" s="22"/>
    </row>
    <row r="407" spans="1:16" s="67" customFormat="1" ht="15.75" x14ac:dyDescent="0.25">
      <c r="A407" s="23"/>
      <c r="B407" s="24"/>
      <c r="C407" s="18"/>
      <c r="D407" s="18"/>
      <c r="E407" s="18"/>
      <c r="F407" s="18"/>
      <c r="G407" s="18"/>
      <c r="H407" s="18"/>
      <c r="I407" s="18"/>
      <c r="J407" s="18"/>
      <c r="K407" s="18"/>
      <c r="L407" s="18"/>
      <c r="M407" s="18"/>
      <c r="N407" s="18"/>
      <c r="O407" s="18"/>
      <c r="P407"/>
    </row>
    <row r="408" spans="1:16" ht="47.25" x14ac:dyDescent="0.25">
      <c r="A408" s="25" t="s">
        <v>32</v>
      </c>
      <c r="B408" s="401" t="s">
        <v>33</v>
      </c>
      <c r="C408" s="401" t="s">
        <v>34</v>
      </c>
      <c r="D408" s="401" t="s">
        <v>35</v>
      </c>
      <c r="E408" s="401" t="s">
        <v>36</v>
      </c>
      <c r="F408" s="401" t="s">
        <v>37</v>
      </c>
      <c r="G408" s="746" t="s">
        <v>38</v>
      </c>
      <c r="H408" s="746"/>
      <c r="I408" s="733" t="s">
        <v>39</v>
      </c>
      <c r="J408" s="741"/>
      <c r="K408" s="401" t="s">
        <v>40</v>
      </c>
      <c r="L408" s="746" t="s">
        <v>41</v>
      </c>
      <c r="M408" s="746"/>
      <c r="N408" s="850" t="s">
        <v>42</v>
      </c>
      <c r="O408" s="851"/>
      <c r="P408" s="852"/>
    </row>
    <row r="409" spans="1:16" ht="57" x14ac:dyDescent="0.25">
      <c r="A409" s="143" t="s">
        <v>223</v>
      </c>
      <c r="B409" s="150">
        <v>1</v>
      </c>
      <c r="C409" s="408" t="s">
        <v>305</v>
      </c>
      <c r="D409" s="406" t="s">
        <v>104</v>
      </c>
      <c r="E409" s="406" t="s">
        <v>46</v>
      </c>
      <c r="F409" s="406" t="s">
        <v>105</v>
      </c>
      <c r="G409" s="891" t="s">
        <v>306</v>
      </c>
      <c r="H409" s="891"/>
      <c r="I409" s="876" t="s">
        <v>226</v>
      </c>
      <c r="J409" s="877"/>
      <c r="K409" s="147">
        <v>4</v>
      </c>
      <c r="L409" s="878" t="s">
        <v>228</v>
      </c>
      <c r="M409" s="878"/>
      <c r="N409" s="879" t="s">
        <v>209</v>
      </c>
      <c r="O409" s="879"/>
      <c r="P409" s="880"/>
    </row>
    <row r="410" spans="1:16" ht="15" customHeight="1" x14ac:dyDescent="0.25">
      <c r="A410" s="733" t="s">
        <v>51</v>
      </c>
      <c r="B410" s="741"/>
      <c r="C410" s="1105" t="s">
        <v>307</v>
      </c>
      <c r="D410" s="1107"/>
      <c r="E410" s="1107"/>
      <c r="F410" s="1107"/>
      <c r="G410" s="1107"/>
      <c r="H410" s="1107"/>
      <c r="I410" s="1107"/>
      <c r="J410" s="1107"/>
      <c r="K410" s="1107"/>
      <c r="L410" s="1107"/>
      <c r="M410" s="1107"/>
      <c r="N410" s="1107"/>
      <c r="O410" s="1107"/>
      <c r="P410" s="1108"/>
    </row>
    <row r="411" spans="1:16" ht="15" customHeight="1" x14ac:dyDescent="0.25">
      <c r="A411" s="718" t="s">
        <v>53</v>
      </c>
      <c r="B411" s="719"/>
      <c r="C411" s="719"/>
      <c r="D411" s="719"/>
      <c r="E411" s="719"/>
      <c r="F411" s="719"/>
      <c r="G411" s="720"/>
      <c r="H411" s="721" t="s">
        <v>54</v>
      </c>
      <c r="I411" s="719"/>
      <c r="J411" s="719"/>
      <c r="K411" s="719"/>
      <c r="L411" s="719"/>
      <c r="M411" s="719"/>
      <c r="N411" s="719"/>
      <c r="O411" s="719"/>
      <c r="P411" s="722"/>
    </row>
    <row r="412" spans="1:16" x14ac:dyDescent="0.25">
      <c r="A412" s="723" t="s">
        <v>308</v>
      </c>
      <c r="B412" s="724"/>
      <c r="C412" s="724"/>
      <c r="D412" s="724"/>
      <c r="E412" s="724"/>
      <c r="F412" s="724"/>
      <c r="G412" s="724"/>
      <c r="H412" s="839" t="s">
        <v>239</v>
      </c>
      <c r="I412" s="840"/>
      <c r="J412" s="840"/>
      <c r="K412" s="840"/>
      <c r="L412" s="840"/>
      <c r="M412" s="840"/>
      <c r="N412" s="840"/>
      <c r="O412" s="840"/>
      <c r="P412" s="841"/>
    </row>
    <row r="413" spans="1:16" x14ac:dyDescent="0.25">
      <c r="A413" s="725"/>
      <c r="B413" s="726"/>
      <c r="C413" s="726"/>
      <c r="D413" s="726"/>
      <c r="E413" s="726"/>
      <c r="F413" s="726"/>
      <c r="G413" s="726"/>
      <c r="H413" s="842"/>
      <c r="I413" s="843"/>
      <c r="J413" s="843"/>
      <c r="K413" s="843"/>
      <c r="L413" s="843"/>
      <c r="M413" s="843"/>
      <c r="N413" s="843"/>
      <c r="O413" s="843"/>
      <c r="P413" s="844"/>
    </row>
    <row r="414" spans="1:16" ht="15.75" x14ac:dyDescent="0.25">
      <c r="A414" s="32"/>
      <c r="B414" s="24"/>
      <c r="C414" s="19"/>
      <c r="D414" s="733" t="s">
        <v>57</v>
      </c>
      <c r="E414" s="734"/>
      <c r="F414" s="734"/>
      <c r="G414" s="734"/>
      <c r="H414" s="734"/>
      <c r="I414" s="734"/>
      <c r="J414" s="734"/>
      <c r="K414" s="734"/>
      <c r="L414" s="734"/>
      <c r="M414" s="734"/>
      <c r="N414" s="734"/>
      <c r="O414" s="734"/>
      <c r="P414" s="735"/>
    </row>
    <row r="415" spans="1:16" ht="15.75" x14ac:dyDescent="0.25">
      <c r="A415" s="23"/>
      <c r="B415" s="24"/>
      <c r="C415" s="24"/>
      <c r="D415" s="401" t="s">
        <v>58</v>
      </c>
      <c r="E415" s="401" t="s">
        <v>59</v>
      </c>
      <c r="F415" s="401" t="s">
        <v>60</v>
      </c>
      <c r="G415" s="401" t="s">
        <v>61</v>
      </c>
      <c r="H415" s="401" t="s">
        <v>62</v>
      </c>
      <c r="I415" s="401" t="s">
        <v>63</v>
      </c>
      <c r="J415" s="401" t="s">
        <v>64</v>
      </c>
      <c r="K415" s="401" t="s">
        <v>65</v>
      </c>
      <c r="L415" s="401" t="s">
        <v>66</v>
      </c>
      <c r="M415" s="401" t="s">
        <v>67</v>
      </c>
      <c r="N415" s="401" t="s">
        <v>68</v>
      </c>
      <c r="O415" s="733" t="s">
        <v>69</v>
      </c>
      <c r="P415" s="735"/>
    </row>
    <row r="416" spans="1:16" ht="15.75" x14ac:dyDescent="0.25">
      <c r="A416" s="709" t="s">
        <v>70</v>
      </c>
      <c r="B416" s="710"/>
      <c r="C416" s="711"/>
      <c r="D416" s="151">
        <v>4</v>
      </c>
      <c r="E416" s="151">
        <v>4</v>
      </c>
      <c r="F416" s="151">
        <v>4</v>
      </c>
      <c r="G416" s="151">
        <v>4</v>
      </c>
      <c r="H416" s="151">
        <v>4</v>
      </c>
      <c r="I416" s="151">
        <v>4</v>
      </c>
      <c r="J416" s="151">
        <v>4</v>
      </c>
      <c r="K416" s="151">
        <v>4</v>
      </c>
      <c r="L416" s="151">
        <v>4</v>
      </c>
      <c r="M416" s="151">
        <v>4</v>
      </c>
      <c r="N416" s="151">
        <v>4</v>
      </c>
      <c r="O416" s="1578">
        <v>4</v>
      </c>
      <c r="P416" s="1579"/>
    </row>
    <row r="417" spans="1:16" ht="15.75" x14ac:dyDescent="0.25">
      <c r="A417" s="709" t="s">
        <v>71</v>
      </c>
      <c r="B417" s="710"/>
      <c r="C417" s="711"/>
      <c r="D417" s="34"/>
      <c r="E417" s="34"/>
      <c r="F417" s="34"/>
      <c r="G417" s="34"/>
      <c r="H417" s="34"/>
      <c r="I417" s="34"/>
      <c r="J417" s="34"/>
      <c r="K417" s="34"/>
      <c r="L417" s="34"/>
      <c r="M417" s="34"/>
      <c r="N417" s="34"/>
      <c r="O417" s="714"/>
      <c r="P417" s="715"/>
    </row>
    <row r="418" spans="1:16" ht="16.5" thickBot="1" x14ac:dyDescent="0.3">
      <c r="A418" s="23"/>
      <c r="B418" s="24"/>
      <c r="C418" s="24"/>
      <c r="D418" s="24"/>
      <c r="E418" s="24"/>
      <c r="F418" s="24"/>
      <c r="G418" s="24"/>
      <c r="H418" s="24"/>
      <c r="I418" s="24"/>
      <c r="J418" s="24"/>
      <c r="K418" s="24"/>
      <c r="L418" s="24"/>
      <c r="M418" s="24"/>
      <c r="N418" s="24"/>
      <c r="O418" s="24"/>
      <c r="P418" s="31"/>
    </row>
    <row r="419" spans="1:16" ht="15.75" x14ac:dyDescent="0.25">
      <c r="A419" s="688" t="s">
        <v>82</v>
      </c>
      <c r="B419" s="689"/>
      <c r="C419" s="689"/>
      <c r="D419" s="689"/>
      <c r="E419" s="689"/>
      <c r="F419" s="689"/>
      <c r="G419" s="689"/>
      <c r="H419" s="689"/>
      <c r="I419" s="689"/>
      <c r="J419" s="689"/>
      <c r="K419" s="689"/>
      <c r="L419" s="689"/>
      <c r="M419" s="689"/>
      <c r="N419" s="689"/>
      <c r="O419" s="689"/>
      <c r="P419" s="690"/>
    </row>
    <row r="420" spans="1:16" ht="15.75" x14ac:dyDescent="0.25">
      <c r="A420" s="46" t="s">
        <v>83</v>
      </c>
      <c r="B420" s="682"/>
      <c r="C420" s="683"/>
      <c r="D420" s="683"/>
      <c r="E420" s="683"/>
      <c r="F420" s="683"/>
      <c r="G420" s="683"/>
      <c r="H420" s="683"/>
      <c r="I420" s="683"/>
      <c r="J420" s="683"/>
      <c r="K420" s="683"/>
      <c r="L420" s="683"/>
      <c r="M420" s="683"/>
      <c r="N420" s="683"/>
      <c r="O420" s="683"/>
      <c r="P420" s="684"/>
    </row>
    <row r="421" spans="1:16" ht="15.75" x14ac:dyDescent="0.25">
      <c r="A421" s="46" t="s">
        <v>84</v>
      </c>
      <c r="B421" s="682"/>
      <c r="C421" s="683"/>
      <c r="D421" s="683"/>
      <c r="E421" s="683"/>
      <c r="F421" s="683"/>
      <c r="G421" s="683"/>
      <c r="H421" s="683"/>
      <c r="I421" s="683"/>
      <c r="J421" s="683"/>
      <c r="K421" s="683"/>
      <c r="L421" s="683"/>
      <c r="M421" s="683"/>
      <c r="N421" s="683"/>
      <c r="O421" s="683"/>
      <c r="P421" s="684"/>
    </row>
    <row r="422" spans="1:16" ht="15.75" x14ac:dyDescent="0.25">
      <c r="A422" s="46" t="s">
        <v>85</v>
      </c>
      <c r="B422" s="682"/>
      <c r="C422" s="683"/>
      <c r="D422" s="683"/>
      <c r="E422" s="683"/>
      <c r="F422" s="683"/>
      <c r="G422" s="683"/>
      <c r="H422" s="683"/>
      <c r="I422" s="683"/>
      <c r="J422" s="683"/>
      <c r="K422" s="683"/>
      <c r="L422" s="683"/>
      <c r="M422" s="683"/>
      <c r="N422" s="683"/>
      <c r="O422" s="683"/>
      <c r="P422" s="684"/>
    </row>
    <row r="423" spans="1:16" ht="15.75" x14ac:dyDescent="0.25">
      <c r="A423" s="46" t="s">
        <v>86</v>
      </c>
      <c r="B423" s="682"/>
      <c r="C423" s="683"/>
      <c r="D423" s="683"/>
      <c r="E423" s="683"/>
      <c r="F423" s="683"/>
      <c r="G423" s="683"/>
      <c r="H423" s="683"/>
      <c r="I423" s="683"/>
      <c r="J423" s="683"/>
      <c r="K423" s="683"/>
      <c r="L423" s="683"/>
      <c r="M423" s="683"/>
      <c r="N423" s="683"/>
      <c r="O423" s="683"/>
      <c r="P423" s="684"/>
    </row>
    <row r="424" spans="1:16" ht="15.75" x14ac:dyDescent="0.25">
      <c r="A424" s="46" t="s">
        <v>87</v>
      </c>
      <c r="B424" s="682"/>
      <c r="C424" s="683"/>
      <c r="D424" s="683"/>
      <c r="E424" s="683"/>
      <c r="F424" s="683"/>
      <c r="G424" s="683"/>
      <c r="H424" s="683"/>
      <c r="I424" s="683"/>
      <c r="J424" s="683"/>
      <c r="K424" s="683"/>
      <c r="L424" s="683"/>
      <c r="M424" s="683"/>
      <c r="N424" s="683"/>
      <c r="O424" s="683"/>
      <c r="P424" s="684"/>
    </row>
    <row r="425" spans="1:16" ht="15.75" x14ac:dyDescent="0.25">
      <c r="A425" s="46" t="s">
        <v>88</v>
      </c>
      <c r="B425" s="682"/>
      <c r="C425" s="683"/>
      <c r="D425" s="683"/>
      <c r="E425" s="683"/>
      <c r="F425" s="683"/>
      <c r="G425" s="683"/>
      <c r="H425" s="683"/>
      <c r="I425" s="683"/>
      <c r="J425" s="683"/>
      <c r="K425" s="683"/>
      <c r="L425" s="683"/>
      <c r="M425" s="683"/>
      <c r="N425" s="683"/>
      <c r="O425" s="683"/>
      <c r="P425" s="684"/>
    </row>
    <row r="426" spans="1:16" ht="15.75" x14ac:dyDescent="0.25">
      <c r="A426" s="46" t="s">
        <v>89</v>
      </c>
      <c r="B426" s="682"/>
      <c r="C426" s="683"/>
      <c r="D426" s="683"/>
      <c r="E426" s="683"/>
      <c r="F426" s="683"/>
      <c r="G426" s="683"/>
      <c r="H426" s="683"/>
      <c r="I426" s="683"/>
      <c r="J426" s="683"/>
      <c r="K426" s="683"/>
      <c r="L426" s="683"/>
      <c r="M426" s="683"/>
      <c r="N426" s="683"/>
      <c r="O426" s="683"/>
      <c r="P426" s="684"/>
    </row>
    <row r="427" spans="1:16" ht="15.75" x14ac:dyDescent="0.25">
      <c r="A427" s="46" t="s">
        <v>90</v>
      </c>
      <c r="B427" s="682"/>
      <c r="C427" s="683"/>
      <c r="D427" s="683"/>
      <c r="E427" s="683"/>
      <c r="F427" s="683"/>
      <c r="G427" s="683"/>
      <c r="H427" s="683"/>
      <c r="I427" s="683"/>
      <c r="J427" s="683"/>
      <c r="K427" s="683"/>
      <c r="L427" s="683"/>
      <c r="M427" s="683"/>
      <c r="N427" s="683"/>
      <c r="O427" s="683"/>
      <c r="P427" s="684"/>
    </row>
    <row r="428" spans="1:16" ht="15.75" x14ac:dyDescent="0.25">
      <c r="A428" s="46" t="s">
        <v>91</v>
      </c>
      <c r="B428" s="682"/>
      <c r="C428" s="683"/>
      <c r="D428" s="683"/>
      <c r="E428" s="683"/>
      <c r="F428" s="683"/>
      <c r="G428" s="683"/>
      <c r="H428" s="683"/>
      <c r="I428" s="683"/>
      <c r="J428" s="683"/>
      <c r="K428" s="683"/>
      <c r="L428" s="683"/>
      <c r="M428" s="683"/>
      <c r="N428" s="683"/>
      <c r="O428" s="683"/>
      <c r="P428" s="684"/>
    </row>
    <row r="429" spans="1:16" ht="16.5" thickBot="1" x14ac:dyDescent="0.3">
      <c r="A429" s="47" t="s">
        <v>92</v>
      </c>
      <c r="B429" s="685"/>
      <c r="C429" s="686"/>
      <c r="D429" s="686"/>
      <c r="E429" s="686"/>
      <c r="F429" s="686"/>
      <c r="G429" s="686"/>
      <c r="H429" s="686"/>
      <c r="I429" s="686"/>
      <c r="J429" s="686"/>
      <c r="K429" s="686"/>
      <c r="L429" s="686"/>
      <c r="M429" s="686"/>
      <c r="N429" s="686"/>
      <c r="O429" s="686"/>
      <c r="P429" s="687"/>
    </row>
    <row r="431" spans="1:16" ht="15.75" x14ac:dyDescent="0.25">
      <c r="A431" s="149" t="s">
        <v>303</v>
      </c>
      <c r="B431" s="758" t="s">
        <v>310</v>
      </c>
      <c r="C431" s="773"/>
      <c r="D431" s="773"/>
      <c r="E431" s="773"/>
      <c r="F431" s="773"/>
      <c r="G431" s="773"/>
      <c r="H431" s="773"/>
      <c r="I431" s="773"/>
      <c r="J431" s="773"/>
      <c r="K431" s="773"/>
      <c r="L431" s="774" t="s">
        <v>14</v>
      </c>
      <c r="M431" s="774"/>
      <c r="N431" s="774"/>
      <c r="O431" s="774"/>
      <c r="P431" s="12">
        <v>0.2</v>
      </c>
    </row>
    <row r="432" spans="1:16" ht="15.75" x14ac:dyDescent="0.25">
      <c r="A432" s="13"/>
      <c r="B432" s="755"/>
      <c r="C432" s="756"/>
      <c r="D432" s="756"/>
      <c r="E432" s="756"/>
      <c r="F432" s="756"/>
      <c r="G432" s="756"/>
      <c r="H432" s="756"/>
      <c r="I432" s="756"/>
      <c r="J432" s="756"/>
      <c r="K432" s="756"/>
      <c r="L432" s="756"/>
      <c r="M432" s="756"/>
      <c r="N432" s="756"/>
      <c r="O432" s="756"/>
      <c r="P432" s="757"/>
    </row>
    <row r="433" spans="1:16" ht="15.75" x14ac:dyDescent="0.25">
      <c r="A433" s="13" t="s">
        <v>15</v>
      </c>
      <c r="B433" s="755" t="s">
        <v>213</v>
      </c>
      <c r="C433" s="756"/>
      <c r="D433" s="756"/>
      <c r="E433" s="756"/>
      <c r="F433" s="757"/>
      <c r="G433" s="14" t="s">
        <v>17</v>
      </c>
      <c r="H433" s="1561"/>
      <c r="I433" s="1562"/>
      <c r="J433" s="1562"/>
      <c r="K433" s="1562"/>
      <c r="L433" s="1562"/>
      <c r="M433" s="1562"/>
      <c r="N433" s="1562"/>
      <c r="O433" s="1562"/>
      <c r="P433" s="1563"/>
    </row>
    <row r="434" spans="1:16" ht="15.75" x14ac:dyDescent="0.25">
      <c r="A434" s="13" t="s">
        <v>15</v>
      </c>
      <c r="B434" s="755"/>
      <c r="C434" s="756"/>
      <c r="D434" s="756"/>
      <c r="E434" s="756"/>
      <c r="F434" s="757"/>
      <c r="G434" s="14" t="s">
        <v>17</v>
      </c>
      <c r="H434" s="755"/>
      <c r="I434" s="756"/>
      <c r="J434" s="756"/>
      <c r="K434" s="756"/>
      <c r="L434" s="756"/>
      <c r="M434" s="756"/>
      <c r="N434" s="756"/>
      <c r="O434" s="756"/>
      <c r="P434" s="757"/>
    </row>
    <row r="435" spans="1:16" ht="15.75" x14ac:dyDescent="0.25">
      <c r="A435" s="11" t="s">
        <v>20</v>
      </c>
      <c r="B435" s="758"/>
      <c r="C435" s="758"/>
      <c r="D435" s="758"/>
      <c r="E435" s="758"/>
      <c r="F435" s="758"/>
      <c r="G435" s="758"/>
      <c r="H435" s="758"/>
      <c r="I435" s="758"/>
      <c r="J435" s="758"/>
      <c r="K435" s="758"/>
      <c r="L435" s="758"/>
      <c r="M435" s="758"/>
      <c r="N435" s="758"/>
      <c r="O435" s="758"/>
      <c r="P435" s="758"/>
    </row>
    <row r="436" spans="1:16" ht="15.75" x14ac:dyDescent="0.25">
      <c r="A436" s="1123" t="s">
        <v>23</v>
      </c>
      <c r="B436" s="881"/>
      <c r="C436" s="881"/>
      <c r="D436" s="881"/>
      <c r="E436" s="400"/>
      <c r="F436" s="768" t="s">
        <v>24</v>
      </c>
      <c r="G436" s="768"/>
      <c r="H436" s="768"/>
      <c r="I436" s="768"/>
      <c r="J436" s="768" t="s">
        <v>25</v>
      </c>
      <c r="K436" s="769" t="s">
        <v>26</v>
      </c>
      <c r="L436" s="761"/>
      <c r="M436" s="768" t="s">
        <v>27</v>
      </c>
      <c r="N436" s="768"/>
      <c r="O436" s="768"/>
      <c r="P436" s="772" t="s">
        <v>25</v>
      </c>
    </row>
    <row r="437" spans="1:16" ht="15.75" x14ac:dyDescent="0.25">
      <c r="A437" s="1123"/>
      <c r="B437" s="881"/>
      <c r="C437" s="881"/>
      <c r="D437" s="881"/>
      <c r="E437" s="400"/>
      <c r="F437" s="768"/>
      <c r="G437" s="768"/>
      <c r="H437" s="768"/>
      <c r="I437" s="768"/>
      <c r="J437" s="768"/>
      <c r="K437" s="770"/>
      <c r="L437" s="764"/>
      <c r="M437" s="768"/>
      <c r="N437" s="768"/>
      <c r="O437" s="768"/>
      <c r="P437" s="772"/>
    </row>
    <row r="438" spans="1:16" ht="15.75" x14ac:dyDescent="0.25">
      <c r="A438" s="1123"/>
      <c r="B438" s="881"/>
      <c r="C438" s="881"/>
      <c r="D438" s="881"/>
      <c r="E438" s="400"/>
      <c r="F438" s="1557" t="s">
        <v>204</v>
      </c>
      <c r="G438" s="1558"/>
      <c r="H438" s="1558"/>
      <c r="I438" s="1559"/>
      <c r="J438" s="411">
        <v>5</v>
      </c>
      <c r="K438" s="770"/>
      <c r="L438" s="764"/>
      <c r="M438" s="1556" t="s">
        <v>311</v>
      </c>
      <c r="N438" s="1556"/>
      <c r="O438" s="1556"/>
      <c r="P438" s="412">
        <v>100</v>
      </c>
    </row>
    <row r="439" spans="1:16" ht="15.75" x14ac:dyDescent="0.25">
      <c r="A439" s="1123"/>
      <c r="B439" s="881"/>
      <c r="C439" s="881"/>
      <c r="D439" s="881"/>
      <c r="E439" s="400"/>
      <c r="F439" s="1557" t="s">
        <v>292</v>
      </c>
      <c r="G439" s="1558"/>
      <c r="H439" s="1558"/>
      <c r="I439" s="1559"/>
      <c r="J439" s="411">
        <v>20</v>
      </c>
      <c r="K439" s="770"/>
      <c r="L439" s="764"/>
      <c r="M439" s="745"/>
      <c r="N439" s="745"/>
      <c r="O439" s="745"/>
      <c r="P439" s="22"/>
    </row>
    <row r="440" spans="1:16" ht="15.75" x14ac:dyDescent="0.25">
      <c r="A440" s="1123"/>
      <c r="B440" s="881"/>
      <c r="C440" s="881"/>
      <c r="D440" s="881"/>
      <c r="E440" s="400"/>
      <c r="F440" s="1557"/>
      <c r="G440" s="1558"/>
      <c r="H440" s="1558"/>
      <c r="I440" s="1559"/>
      <c r="J440" s="411"/>
      <c r="K440" s="770"/>
      <c r="L440" s="764"/>
      <c r="M440" s="745"/>
      <c r="N440" s="754"/>
      <c r="O440" s="754"/>
      <c r="P440" s="22"/>
    </row>
    <row r="441" spans="1:16" ht="15.75" x14ac:dyDescent="0.25">
      <c r="A441" s="1123"/>
      <c r="B441" s="881"/>
      <c r="C441" s="881"/>
      <c r="D441" s="881"/>
      <c r="E441" s="400"/>
      <c r="F441" s="1560"/>
      <c r="G441" s="1560"/>
      <c r="H441" s="1560"/>
      <c r="I441" s="1560"/>
      <c r="J441" s="411"/>
      <c r="K441" s="770"/>
      <c r="L441" s="764"/>
      <c r="M441" s="745"/>
      <c r="N441" s="745"/>
      <c r="O441" s="745"/>
      <c r="P441" s="22"/>
    </row>
    <row r="442" spans="1:16" ht="15.75" x14ac:dyDescent="0.25">
      <c r="A442" s="1123"/>
      <c r="B442" s="881"/>
      <c r="C442" s="881"/>
      <c r="D442" s="881"/>
      <c r="E442" s="400"/>
      <c r="F442" s="745"/>
      <c r="G442" s="745"/>
      <c r="H442" s="745"/>
      <c r="I442" s="745"/>
      <c r="J442" s="395"/>
      <c r="K442" s="770"/>
      <c r="L442" s="764"/>
      <c r="M442" s="745"/>
      <c r="N442" s="745"/>
      <c r="O442" s="745"/>
      <c r="P442" s="22"/>
    </row>
    <row r="443" spans="1:16" ht="15.75" x14ac:dyDescent="0.25">
      <c r="A443" s="1123"/>
      <c r="B443" s="881"/>
      <c r="C443" s="881"/>
      <c r="D443" s="881"/>
      <c r="E443" s="400"/>
      <c r="F443" s="745"/>
      <c r="G443" s="745"/>
      <c r="H443" s="745"/>
      <c r="I443" s="745"/>
      <c r="J443" s="410"/>
      <c r="K443" s="770"/>
      <c r="L443" s="764"/>
      <c r="M443" s="745"/>
      <c r="N443" s="745"/>
      <c r="O443" s="745"/>
      <c r="P443" s="22"/>
    </row>
    <row r="444" spans="1:16" ht="15.75" x14ac:dyDescent="0.25">
      <c r="A444" s="1123"/>
      <c r="B444" s="881"/>
      <c r="C444" s="881"/>
      <c r="D444" s="881"/>
      <c r="E444" s="400"/>
      <c r="F444" s="745"/>
      <c r="G444" s="745"/>
      <c r="H444" s="745"/>
      <c r="I444" s="745"/>
      <c r="J444" s="410"/>
      <c r="K444" s="770"/>
      <c r="L444" s="764"/>
      <c r="M444" s="745"/>
      <c r="N444" s="745"/>
      <c r="O444" s="745"/>
      <c r="P444" s="22"/>
    </row>
    <row r="445" spans="1:16" ht="15.75" x14ac:dyDescent="0.25">
      <c r="A445" s="1123"/>
      <c r="B445" s="881"/>
      <c r="C445" s="881"/>
      <c r="D445" s="881"/>
      <c r="E445" s="400"/>
      <c r="F445" s="745"/>
      <c r="G445" s="745"/>
      <c r="H445" s="745"/>
      <c r="I445" s="745"/>
      <c r="J445" s="410"/>
      <c r="K445" s="771"/>
      <c r="L445" s="767"/>
      <c r="M445" s="745"/>
      <c r="N445" s="745"/>
      <c r="O445" s="745"/>
      <c r="P445" s="22"/>
    </row>
    <row r="446" spans="1:16" ht="47.25" x14ac:dyDescent="0.25">
      <c r="A446" s="25" t="s">
        <v>32</v>
      </c>
      <c r="B446" s="401" t="s">
        <v>33</v>
      </c>
      <c r="C446" s="401" t="s">
        <v>34</v>
      </c>
      <c r="D446" s="401" t="s">
        <v>35</v>
      </c>
      <c r="E446" s="401" t="s">
        <v>36</v>
      </c>
      <c r="F446" s="401" t="s">
        <v>37</v>
      </c>
      <c r="G446" s="746" t="s">
        <v>38</v>
      </c>
      <c r="H446" s="746"/>
      <c r="I446" s="733" t="s">
        <v>39</v>
      </c>
      <c r="J446" s="741"/>
      <c r="K446" s="401" t="s">
        <v>40</v>
      </c>
      <c r="L446" s="746" t="s">
        <v>41</v>
      </c>
      <c r="M446" s="746"/>
      <c r="N446" s="850" t="s">
        <v>42</v>
      </c>
      <c r="O446" s="851"/>
      <c r="P446" s="852"/>
    </row>
    <row r="447" spans="1:16" ht="57" x14ac:dyDescent="0.25">
      <c r="A447" s="143" t="s">
        <v>223</v>
      </c>
      <c r="B447" s="413">
        <v>1</v>
      </c>
      <c r="C447" s="408" t="s">
        <v>312</v>
      </c>
      <c r="D447" s="406" t="s">
        <v>104</v>
      </c>
      <c r="E447" s="406" t="s">
        <v>46</v>
      </c>
      <c r="F447" s="406" t="s">
        <v>105</v>
      </c>
      <c r="G447" s="891" t="s">
        <v>306</v>
      </c>
      <c r="H447" s="891"/>
      <c r="I447" s="876" t="s">
        <v>226</v>
      </c>
      <c r="J447" s="877"/>
      <c r="K447" s="147">
        <v>6</v>
      </c>
      <c r="L447" s="878" t="s">
        <v>228</v>
      </c>
      <c r="M447" s="878"/>
      <c r="N447" s="879" t="s">
        <v>209</v>
      </c>
      <c r="O447" s="879"/>
      <c r="P447" s="880"/>
    </row>
    <row r="448" spans="1:16" ht="15.75" x14ac:dyDescent="0.25">
      <c r="A448" s="733" t="s">
        <v>51</v>
      </c>
      <c r="B448" s="741"/>
      <c r="C448" s="1105" t="s">
        <v>313</v>
      </c>
      <c r="D448" s="1107"/>
      <c r="E448" s="1107"/>
      <c r="F448" s="1107"/>
      <c r="G448" s="1107"/>
      <c r="H448" s="1107"/>
      <c r="I448" s="1107"/>
      <c r="J448" s="1107"/>
      <c r="K448" s="1107"/>
      <c r="L448" s="1107"/>
      <c r="M448" s="1107"/>
      <c r="N448" s="1107"/>
      <c r="O448" s="1107"/>
      <c r="P448" s="1108"/>
    </row>
    <row r="449" spans="1:16" ht="15.75" x14ac:dyDescent="0.25">
      <c r="A449" s="718" t="s">
        <v>53</v>
      </c>
      <c r="B449" s="719"/>
      <c r="C449" s="719"/>
      <c r="D449" s="719"/>
      <c r="E449" s="719"/>
      <c r="F449" s="719"/>
      <c r="G449" s="720"/>
      <c r="H449" s="721" t="s">
        <v>54</v>
      </c>
      <c r="I449" s="719"/>
      <c r="J449" s="719"/>
      <c r="K449" s="719"/>
      <c r="L449" s="719"/>
      <c r="M449" s="719"/>
      <c r="N449" s="719"/>
      <c r="O449" s="719"/>
      <c r="P449" s="722"/>
    </row>
    <row r="450" spans="1:16" x14ac:dyDescent="0.25">
      <c r="A450" s="723" t="s">
        <v>308</v>
      </c>
      <c r="B450" s="724"/>
      <c r="C450" s="724"/>
      <c r="D450" s="724"/>
      <c r="E450" s="724"/>
      <c r="F450" s="724"/>
      <c r="G450" s="724"/>
      <c r="H450" s="839" t="s">
        <v>239</v>
      </c>
      <c r="I450" s="840"/>
      <c r="J450" s="840"/>
      <c r="K450" s="840"/>
      <c r="L450" s="840"/>
      <c r="M450" s="840"/>
      <c r="N450" s="840"/>
      <c r="O450" s="840"/>
      <c r="P450" s="841"/>
    </row>
    <row r="451" spans="1:16" x14ac:dyDescent="0.25">
      <c r="A451" s="725"/>
      <c r="B451" s="726"/>
      <c r="C451" s="726"/>
      <c r="D451" s="726"/>
      <c r="E451" s="726"/>
      <c r="F451" s="726"/>
      <c r="G451" s="726"/>
      <c r="H451" s="842"/>
      <c r="I451" s="843"/>
      <c r="J451" s="843"/>
      <c r="K451" s="843"/>
      <c r="L451" s="843"/>
      <c r="M451" s="843"/>
      <c r="N451" s="843"/>
      <c r="O451" s="843"/>
      <c r="P451" s="844"/>
    </row>
    <row r="452" spans="1:16" ht="15.75" x14ac:dyDescent="0.25">
      <c r="A452" s="32"/>
      <c r="B452" s="24"/>
      <c r="C452" s="19"/>
      <c r="D452" s="733" t="s">
        <v>57</v>
      </c>
      <c r="E452" s="734"/>
      <c r="F452" s="734"/>
      <c r="G452" s="734"/>
      <c r="H452" s="734"/>
      <c r="I452" s="734"/>
      <c r="J452" s="734"/>
      <c r="K452" s="734"/>
      <c r="L452" s="734"/>
      <c r="M452" s="734"/>
      <c r="N452" s="734"/>
      <c r="O452" s="734"/>
      <c r="P452" s="735"/>
    </row>
    <row r="453" spans="1:16" ht="15.75" x14ac:dyDescent="0.25">
      <c r="A453" s="23"/>
      <c r="B453" s="24"/>
      <c r="C453" s="24"/>
      <c r="D453" s="401" t="s">
        <v>58</v>
      </c>
      <c r="E453" s="401" t="s">
        <v>59</v>
      </c>
      <c r="F453" s="401" t="s">
        <v>60</v>
      </c>
      <c r="G453" s="401" t="s">
        <v>61</v>
      </c>
      <c r="H453" s="401" t="s">
        <v>62</v>
      </c>
      <c r="I453" s="401" t="s">
        <v>63</v>
      </c>
      <c r="J453" s="401" t="s">
        <v>64</v>
      </c>
      <c r="K453" s="401" t="s">
        <v>65</v>
      </c>
      <c r="L453" s="401" t="s">
        <v>66</v>
      </c>
      <c r="M453" s="401" t="s">
        <v>67</v>
      </c>
      <c r="N453" s="401" t="s">
        <v>68</v>
      </c>
      <c r="O453" s="733" t="s">
        <v>69</v>
      </c>
      <c r="P453" s="735"/>
    </row>
    <row r="454" spans="1:16" ht="15.75" x14ac:dyDescent="0.25">
      <c r="A454" s="709" t="s">
        <v>70</v>
      </c>
      <c r="B454" s="710"/>
      <c r="C454" s="711"/>
      <c r="D454" s="151">
        <v>6</v>
      </c>
      <c r="E454" s="151">
        <v>6</v>
      </c>
      <c r="F454" s="151">
        <v>6</v>
      </c>
      <c r="G454" s="151">
        <v>6</v>
      </c>
      <c r="H454" s="151">
        <v>6</v>
      </c>
      <c r="I454" s="151">
        <v>6</v>
      </c>
      <c r="J454" s="151">
        <v>6</v>
      </c>
      <c r="K454" s="151">
        <v>6</v>
      </c>
      <c r="L454" s="151">
        <v>6</v>
      </c>
      <c r="M454" s="151">
        <v>6</v>
      </c>
      <c r="N454" s="151">
        <v>6</v>
      </c>
      <c r="O454" s="151">
        <v>6</v>
      </c>
      <c r="P454" s="151">
        <v>6</v>
      </c>
    </row>
    <row r="455" spans="1:16" ht="15.75" x14ac:dyDescent="0.25">
      <c r="A455" s="709" t="s">
        <v>71</v>
      </c>
      <c r="B455" s="710"/>
      <c r="C455" s="711"/>
      <c r="D455" s="34"/>
      <c r="E455" s="34"/>
      <c r="F455" s="34"/>
      <c r="G455" s="34"/>
      <c r="H455" s="34"/>
      <c r="I455" s="34"/>
      <c r="J455" s="34"/>
      <c r="K455" s="34"/>
      <c r="L455" s="34"/>
      <c r="M455" s="34"/>
      <c r="N455" s="34"/>
      <c r="O455" s="714"/>
      <c r="P455" s="715"/>
    </row>
    <row r="456" spans="1:16" ht="16.5" thickBot="1" x14ac:dyDescent="0.3">
      <c r="A456" s="23"/>
      <c r="B456" s="24"/>
      <c r="C456" s="24"/>
      <c r="D456" s="24"/>
      <c r="E456" s="24"/>
      <c r="F456" s="24"/>
      <c r="G456" s="24"/>
      <c r="H456" s="24"/>
      <c r="I456" s="24"/>
      <c r="J456" s="24"/>
      <c r="K456" s="24"/>
      <c r="L456" s="24"/>
      <c r="M456" s="24"/>
      <c r="N456" s="24"/>
      <c r="O456" s="24"/>
      <c r="P456" s="31"/>
    </row>
    <row r="457" spans="1:16" ht="15.75" x14ac:dyDescent="0.25">
      <c r="A457" s="688" t="s">
        <v>82</v>
      </c>
      <c r="B457" s="689"/>
      <c r="C457" s="689"/>
      <c r="D457" s="689"/>
      <c r="E457" s="689"/>
      <c r="F457" s="689"/>
      <c r="G457" s="689"/>
      <c r="H457" s="689"/>
      <c r="I457" s="689"/>
      <c r="J457" s="689"/>
      <c r="K457" s="689"/>
      <c r="L457" s="689"/>
      <c r="M457" s="689"/>
      <c r="N457" s="689"/>
      <c r="O457" s="689"/>
      <c r="P457" s="690"/>
    </row>
    <row r="458" spans="1:16" ht="15.75" x14ac:dyDescent="0.25">
      <c r="A458" s="46" t="s">
        <v>83</v>
      </c>
      <c r="B458" s="682"/>
      <c r="C458" s="683"/>
      <c r="D458" s="683"/>
      <c r="E458" s="683"/>
      <c r="F458" s="683"/>
      <c r="G458" s="683"/>
      <c r="H458" s="683"/>
      <c r="I458" s="683"/>
      <c r="J458" s="683"/>
      <c r="K458" s="683"/>
      <c r="L458" s="683"/>
      <c r="M458" s="683"/>
      <c r="N458" s="683"/>
      <c r="O458" s="683"/>
      <c r="P458" s="684"/>
    </row>
    <row r="459" spans="1:16" ht="15.75" x14ac:dyDescent="0.25">
      <c r="A459" s="46" t="s">
        <v>84</v>
      </c>
      <c r="B459" s="682"/>
      <c r="C459" s="683"/>
      <c r="D459" s="683"/>
      <c r="E459" s="683"/>
      <c r="F459" s="683"/>
      <c r="G459" s="683"/>
      <c r="H459" s="683"/>
      <c r="I459" s="683"/>
      <c r="J459" s="683"/>
      <c r="K459" s="683"/>
      <c r="L459" s="683"/>
      <c r="M459" s="683"/>
      <c r="N459" s="683"/>
      <c r="O459" s="683"/>
      <c r="P459" s="684"/>
    </row>
    <row r="460" spans="1:16" ht="15.75" x14ac:dyDescent="0.25">
      <c r="A460" s="46" t="s">
        <v>85</v>
      </c>
      <c r="B460" s="682"/>
      <c r="C460" s="683"/>
      <c r="D460" s="683"/>
      <c r="E460" s="683"/>
      <c r="F460" s="683"/>
      <c r="G460" s="683"/>
      <c r="H460" s="683"/>
      <c r="I460" s="683"/>
      <c r="J460" s="683"/>
      <c r="K460" s="683"/>
      <c r="L460" s="683"/>
      <c r="M460" s="683"/>
      <c r="N460" s="683"/>
      <c r="O460" s="683"/>
      <c r="P460" s="684"/>
    </row>
    <row r="461" spans="1:16" ht="15.75" x14ac:dyDescent="0.25">
      <c r="A461" s="46" t="s">
        <v>86</v>
      </c>
      <c r="B461" s="682"/>
      <c r="C461" s="683"/>
      <c r="D461" s="683"/>
      <c r="E461" s="683"/>
      <c r="F461" s="683"/>
      <c r="G461" s="683"/>
      <c r="H461" s="683"/>
      <c r="I461" s="683"/>
      <c r="J461" s="683"/>
      <c r="K461" s="683"/>
      <c r="L461" s="683"/>
      <c r="M461" s="683"/>
      <c r="N461" s="683"/>
      <c r="O461" s="683"/>
      <c r="P461" s="684"/>
    </row>
    <row r="462" spans="1:16" ht="15.75" x14ac:dyDescent="0.25">
      <c r="A462" s="46" t="s">
        <v>87</v>
      </c>
      <c r="B462" s="682"/>
      <c r="C462" s="683"/>
      <c r="D462" s="683"/>
      <c r="E462" s="683"/>
      <c r="F462" s="683"/>
      <c r="G462" s="683"/>
      <c r="H462" s="683"/>
      <c r="I462" s="683"/>
      <c r="J462" s="683"/>
      <c r="K462" s="683"/>
      <c r="L462" s="683"/>
      <c r="M462" s="683"/>
      <c r="N462" s="683"/>
      <c r="O462" s="683"/>
      <c r="P462" s="684"/>
    </row>
    <row r="463" spans="1:16" ht="15.75" x14ac:dyDescent="0.25">
      <c r="A463" s="46" t="s">
        <v>88</v>
      </c>
      <c r="B463" s="682"/>
      <c r="C463" s="683"/>
      <c r="D463" s="683"/>
      <c r="E463" s="683"/>
      <c r="F463" s="683"/>
      <c r="G463" s="683"/>
      <c r="H463" s="683"/>
      <c r="I463" s="683"/>
      <c r="J463" s="683"/>
      <c r="K463" s="683"/>
      <c r="L463" s="683"/>
      <c r="M463" s="683"/>
      <c r="N463" s="683"/>
      <c r="O463" s="683"/>
      <c r="P463" s="684"/>
    </row>
    <row r="464" spans="1:16" ht="15.75" x14ac:dyDescent="0.25">
      <c r="A464" s="46" t="s">
        <v>89</v>
      </c>
      <c r="B464" s="682"/>
      <c r="C464" s="683"/>
      <c r="D464" s="683"/>
      <c r="E464" s="683"/>
      <c r="F464" s="683"/>
      <c r="G464" s="683"/>
      <c r="H464" s="683"/>
      <c r="I464" s="683"/>
      <c r="J464" s="683"/>
      <c r="K464" s="683"/>
      <c r="L464" s="683"/>
      <c r="M464" s="683"/>
      <c r="N464" s="683"/>
      <c r="O464" s="683"/>
      <c r="P464" s="684"/>
    </row>
    <row r="465" spans="1:16" ht="15.75" x14ac:dyDescent="0.25">
      <c r="A465" s="46" t="s">
        <v>90</v>
      </c>
      <c r="B465" s="682"/>
      <c r="C465" s="683"/>
      <c r="D465" s="683"/>
      <c r="E465" s="683"/>
      <c r="F465" s="683"/>
      <c r="G465" s="683"/>
      <c r="H465" s="683"/>
      <c r="I465" s="683"/>
      <c r="J465" s="683"/>
      <c r="K465" s="683"/>
      <c r="L465" s="683"/>
      <c r="M465" s="683"/>
      <c r="N465" s="683"/>
      <c r="O465" s="683"/>
      <c r="P465" s="684"/>
    </row>
    <row r="466" spans="1:16" ht="15.75" x14ac:dyDescent="0.25">
      <c r="A466" s="46" t="s">
        <v>91</v>
      </c>
      <c r="B466" s="682"/>
      <c r="C466" s="683"/>
      <c r="D466" s="683"/>
      <c r="E466" s="683"/>
      <c r="F466" s="683"/>
      <c r="G466" s="683"/>
      <c r="H466" s="683"/>
      <c r="I466" s="683"/>
      <c r="J466" s="683"/>
      <c r="K466" s="683"/>
      <c r="L466" s="683"/>
      <c r="M466" s="683"/>
      <c r="N466" s="683"/>
      <c r="O466" s="683"/>
      <c r="P466" s="684"/>
    </row>
    <row r="467" spans="1:16" ht="16.5" thickBot="1" x14ac:dyDescent="0.3">
      <c r="A467" s="47" t="s">
        <v>92</v>
      </c>
      <c r="B467" s="685"/>
      <c r="C467" s="686"/>
      <c r="D467" s="686"/>
      <c r="E467" s="686"/>
      <c r="F467" s="686"/>
      <c r="G467" s="686"/>
      <c r="H467" s="686"/>
      <c r="I467" s="686"/>
      <c r="J467" s="686"/>
      <c r="K467" s="686"/>
      <c r="L467" s="686"/>
      <c r="M467" s="686"/>
      <c r="N467" s="686"/>
      <c r="O467" s="686"/>
      <c r="P467" s="687"/>
    </row>
    <row r="468" spans="1:16" ht="15.75" x14ac:dyDescent="0.25">
      <c r="A468" s="11" t="s">
        <v>309</v>
      </c>
      <c r="B468" s="758" t="s">
        <v>315</v>
      </c>
      <c r="C468" s="773"/>
      <c r="D468" s="773"/>
      <c r="E468" s="773"/>
      <c r="F468" s="773"/>
      <c r="G468" s="773"/>
      <c r="H468" s="773"/>
      <c r="I468" s="773"/>
      <c r="J468" s="773"/>
      <c r="K468" s="773"/>
      <c r="L468" s="774" t="s">
        <v>14</v>
      </c>
      <c r="M468" s="774"/>
      <c r="N468" s="774"/>
      <c r="O468" s="774"/>
      <c r="P468" s="12">
        <v>0.2</v>
      </c>
    </row>
    <row r="469" spans="1:16" ht="15.75" x14ac:dyDescent="0.25">
      <c r="A469" s="13" t="s">
        <v>15</v>
      </c>
      <c r="B469" s="755" t="s">
        <v>213</v>
      </c>
      <c r="C469" s="756"/>
      <c r="D469" s="756"/>
      <c r="E469" s="756"/>
      <c r="F469" s="757"/>
      <c r="G469" s="14" t="s">
        <v>17</v>
      </c>
      <c r="H469" s="1561"/>
      <c r="I469" s="1562"/>
      <c r="J469" s="1562"/>
      <c r="K469" s="1562"/>
      <c r="L469" s="1562"/>
      <c r="M469" s="1562"/>
      <c r="N469" s="1562"/>
      <c r="O469" s="1562"/>
      <c r="P469" s="1563"/>
    </row>
    <row r="470" spans="1:16" ht="15.75" x14ac:dyDescent="0.25">
      <c r="A470" s="13" t="s">
        <v>15</v>
      </c>
      <c r="B470" s="755"/>
      <c r="C470" s="756"/>
      <c r="D470" s="756"/>
      <c r="E470" s="756"/>
      <c r="F470" s="757"/>
      <c r="G470" s="14" t="s">
        <v>17</v>
      </c>
      <c r="H470" s="755"/>
      <c r="I470" s="756"/>
      <c r="J470" s="756"/>
      <c r="K470" s="756"/>
      <c r="L470" s="756"/>
      <c r="M470" s="756"/>
      <c r="N470" s="756"/>
      <c r="O470" s="756"/>
      <c r="P470" s="757"/>
    </row>
    <row r="471" spans="1:16" ht="15.75" x14ac:dyDescent="0.25">
      <c r="A471" s="13"/>
      <c r="B471" s="397"/>
      <c r="C471" s="398"/>
      <c r="D471" s="398"/>
      <c r="E471" s="398"/>
      <c r="F471" s="399"/>
      <c r="G471" s="14"/>
      <c r="H471" s="397"/>
      <c r="I471" s="398"/>
      <c r="J471" s="398"/>
      <c r="K471" s="398"/>
      <c r="L471" s="398"/>
      <c r="M471" s="398"/>
      <c r="N471" s="398"/>
      <c r="O471" s="398"/>
      <c r="P471" s="399"/>
    </row>
    <row r="472" spans="1:16" ht="15.75" x14ac:dyDescent="0.25">
      <c r="A472" s="11" t="s">
        <v>20</v>
      </c>
      <c r="B472" s="758"/>
      <c r="C472" s="758"/>
      <c r="D472" s="758"/>
      <c r="E472" s="758"/>
      <c r="F472" s="758"/>
      <c r="G472" s="758"/>
      <c r="H472" s="758"/>
      <c r="I472" s="758"/>
      <c r="J472" s="758"/>
      <c r="K472" s="758"/>
      <c r="L472" s="758"/>
      <c r="M472" s="758"/>
      <c r="N472" s="758"/>
      <c r="O472" s="758"/>
      <c r="P472" s="758"/>
    </row>
    <row r="473" spans="1:16" ht="15.75" x14ac:dyDescent="0.25">
      <c r="A473" s="1123" t="s">
        <v>23</v>
      </c>
      <c r="B473" s="881"/>
      <c r="C473" s="881"/>
      <c r="D473" s="881"/>
      <c r="E473" s="400"/>
      <c r="F473" s="768" t="s">
        <v>24</v>
      </c>
      <c r="G473" s="768"/>
      <c r="H473" s="768"/>
      <c r="I473" s="768"/>
      <c r="J473" s="768" t="s">
        <v>25</v>
      </c>
      <c r="K473" s="769" t="s">
        <v>26</v>
      </c>
      <c r="L473" s="761"/>
      <c r="M473" s="768" t="s">
        <v>27</v>
      </c>
      <c r="N473" s="768"/>
      <c r="O473" s="768"/>
      <c r="P473" s="772" t="s">
        <v>25</v>
      </c>
    </row>
    <row r="474" spans="1:16" ht="15.75" x14ac:dyDescent="0.25">
      <c r="A474" s="1123"/>
      <c r="B474" s="881"/>
      <c r="C474" s="881"/>
      <c r="D474" s="881"/>
      <c r="E474" s="400"/>
      <c r="F474" s="768"/>
      <c r="G474" s="768"/>
      <c r="H474" s="768"/>
      <c r="I474" s="768"/>
      <c r="J474" s="768"/>
      <c r="K474" s="770"/>
      <c r="L474" s="764"/>
      <c r="M474" s="768"/>
      <c r="N474" s="768"/>
      <c r="O474" s="768"/>
      <c r="P474" s="772"/>
    </row>
    <row r="475" spans="1:16" ht="15.75" x14ac:dyDescent="0.25">
      <c r="A475" s="1123"/>
      <c r="B475" s="881"/>
      <c r="C475" s="881"/>
      <c r="D475" s="881"/>
      <c r="E475" s="400"/>
      <c r="F475" s="1557" t="s">
        <v>204</v>
      </c>
      <c r="G475" s="1558"/>
      <c r="H475" s="1558"/>
      <c r="I475" s="1559"/>
      <c r="J475" s="411">
        <v>10</v>
      </c>
      <c r="K475" s="770"/>
      <c r="L475" s="764"/>
      <c r="M475" s="1556"/>
      <c r="N475" s="1556"/>
      <c r="O475" s="1556"/>
      <c r="P475" s="412"/>
    </row>
    <row r="476" spans="1:16" ht="15.75" x14ac:dyDescent="0.25">
      <c r="A476" s="1123"/>
      <c r="B476" s="881"/>
      <c r="C476" s="881"/>
      <c r="D476" s="881"/>
      <c r="E476" s="400"/>
      <c r="F476" s="1557" t="s">
        <v>292</v>
      </c>
      <c r="G476" s="1558"/>
      <c r="H476" s="1558"/>
      <c r="I476" s="1559"/>
      <c r="J476" s="411">
        <v>10</v>
      </c>
      <c r="K476" s="770"/>
      <c r="L476" s="764"/>
      <c r="M476" s="745"/>
      <c r="N476" s="745"/>
      <c r="O476" s="745"/>
      <c r="P476" s="22"/>
    </row>
    <row r="477" spans="1:16" ht="15.75" x14ac:dyDescent="0.25">
      <c r="A477" s="1123"/>
      <c r="B477" s="881"/>
      <c r="C477" s="881"/>
      <c r="D477" s="881"/>
      <c r="E477" s="400"/>
      <c r="F477" s="1557" t="s">
        <v>293</v>
      </c>
      <c r="G477" s="1558"/>
      <c r="H477" s="1558"/>
      <c r="I477" s="1559"/>
      <c r="J477" s="411">
        <v>20</v>
      </c>
      <c r="K477" s="770"/>
      <c r="L477" s="764"/>
      <c r="M477" s="745"/>
      <c r="N477" s="754"/>
      <c r="O477" s="754"/>
      <c r="P477" s="22"/>
    </row>
    <row r="478" spans="1:16" ht="15.75" x14ac:dyDescent="0.25">
      <c r="A478" s="1123"/>
      <c r="B478" s="881"/>
      <c r="C478" s="881"/>
      <c r="D478" s="881"/>
      <c r="E478" s="400"/>
      <c r="F478" s="1560"/>
      <c r="G478" s="1560"/>
      <c r="H478" s="1560"/>
      <c r="I478" s="1560"/>
      <c r="J478" s="411"/>
      <c r="K478" s="770"/>
      <c r="L478" s="764"/>
      <c r="M478" s="745"/>
      <c r="N478" s="745"/>
      <c r="O478" s="745"/>
      <c r="P478" s="22"/>
    </row>
    <row r="479" spans="1:16" ht="15.75" x14ac:dyDescent="0.25">
      <c r="A479" s="1123"/>
      <c r="B479" s="881"/>
      <c r="C479" s="881"/>
      <c r="D479" s="881"/>
      <c r="E479" s="400"/>
      <c r="F479" s="745"/>
      <c r="G479" s="745"/>
      <c r="H479" s="745"/>
      <c r="I479" s="745"/>
      <c r="J479" s="395"/>
      <c r="K479" s="770"/>
      <c r="L479" s="764"/>
      <c r="M479" s="745"/>
      <c r="N479" s="745"/>
      <c r="O479" s="745"/>
      <c r="P479" s="22"/>
    </row>
    <row r="480" spans="1:16" ht="15.75" x14ac:dyDescent="0.25">
      <c r="A480" s="1123"/>
      <c r="B480" s="881"/>
      <c r="C480" s="881"/>
      <c r="D480" s="881"/>
      <c r="E480" s="400"/>
      <c r="F480" s="745"/>
      <c r="G480" s="745"/>
      <c r="H480" s="745"/>
      <c r="I480" s="745"/>
      <c r="J480" s="410"/>
      <c r="K480" s="770"/>
      <c r="L480" s="764"/>
      <c r="M480" s="745"/>
      <c r="N480" s="745"/>
      <c r="O480" s="745"/>
      <c r="P480" s="22"/>
    </row>
    <row r="481" spans="1:16" ht="57" customHeight="1" x14ac:dyDescent="0.25">
      <c r="A481" s="1123"/>
      <c r="B481" s="881"/>
      <c r="C481" s="881"/>
      <c r="D481" s="881"/>
      <c r="E481" s="400"/>
      <c r="F481" s="745"/>
      <c r="G481" s="745"/>
      <c r="H481" s="745"/>
      <c r="I481" s="745"/>
      <c r="J481" s="410"/>
      <c r="K481" s="770"/>
      <c r="L481" s="764"/>
      <c r="M481" s="745"/>
      <c r="N481" s="745"/>
      <c r="O481" s="745"/>
      <c r="P481" s="22"/>
    </row>
    <row r="482" spans="1:16" ht="15.75" x14ac:dyDescent="0.25">
      <c r="A482" s="1123"/>
      <c r="B482" s="881"/>
      <c r="C482" s="881"/>
      <c r="D482" s="881"/>
      <c r="E482" s="400"/>
      <c r="F482" s="745"/>
      <c r="G482" s="745"/>
      <c r="H482" s="745"/>
      <c r="I482" s="745"/>
      <c r="J482" s="410"/>
      <c r="K482" s="771"/>
      <c r="L482" s="767"/>
      <c r="M482" s="745"/>
      <c r="N482" s="745"/>
      <c r="O482" s="745"/>
      <c r="P482" s="22"/>
    </row>
    <row r="483" spans="1:16" ht="15.75" x14ac:dyDescent="0.25">
      <c r="A483" s="23"/>
      <c r="B483" s="24"/>
      <c r="C483" s="18"/>
      <c r="D483" s="18"/>
      <c r="E483" s="18"/>
      <c r="F483" s="18"/>
      <c r="G483" s="18"/>
      <c r="H483" s="18"/>
      <c r="I483" s="18"/>
      <c r="J483" s="18"/>
      <c r="K483" s="18"/>
      <c r="L483" s="18"/>
      <c r="M483" s="18"/>
      <c r="N483" s="18"/>
      <c r="O483" s="18"/>
    </row>
    <row r="484" spans="1:16" ht="47.25" x14ac:dyDescent="0.25">
      <c r="A484" s="25" t="s">
        <v>32</v>
      </c>
      <c r="B484" s="401" t="s">
        <v>33</v>
      </c>
      <c r="C484" s="401" t="s">
        <v>34</v>
      </c>
      <c r="D484" s="401" t="s">
        <v>35</v>
      </c>
      <c r="E484" s="401" t="s">
        <v>36</v>
      </c>
      <c r="F484" s="401" t="s">
        <v>37</v>
      </c>
      <c r="G484" s="746" t="s">
        <v>38</v>
      </c>
      <c r="H484" s="746"/>
      <c r="I484" s="733" t="s">
        <v>39</v>
      </c>
      <c r="J484" s="741"/>
      <c r="K484" s="401" t="s">
        <v>40</v>
      </c>
      <c r="L484" s="746" t="s">
        <v>41</v>
      </c>
      <c r="M484" s="746"/>
      <c r="N484" s="850" t="s">
        <v>42</v>
      </c>
      <c r="O484" s="851"/>
      <c r="P484" s="852"/>
    </row>
    <row r="485" spans="1:16" ht="42.75" customHeight="1" x14ac:dyDescent="0.25">
      <c r="A485" s="143" t="s">
        <v>219</v>
      </c>
      <c r="B485" s="144">
        <v>1</v>
      </c>
      <c r="C485" s="408" t="s">
        <v>1173</v>
      </c>
      <c r="D485" s="406" t="s">
        <v>104</v>
      </c>
      <c r="E485" s="406" t="s">
        <v>46</v>
      </c>
      <c r="F485" s="406" t="s">
        <v>105</v>
      </c>
      <c r="G485" s="891" t="s">
        <v>1174</v>
      </c>
      <c r="H485" s="891"/>
      <c r="I485" s="876" t="s">
        <v>207</v>
      </c>
      <c r="J485" s="877"/>
      <c r="K485" s="29">
        <v>0.12</v>
      </c>
      <c r="L485" s="878" t="s">
        <v>228</v>
      </c>
      <c r="M485" s="878"/>
      <c r="N485" s="879" t="s">
        <v>209</v>
      </c>
      <c r="O485" s="879"/>
      <c r="P485" s="880"/>
    </row>
    <row r="486" spans="1:16" ht="15.75" x14ac:dyDescent="0.25">
      <c r="A486" s="733" t="s">
        <v>51</v>
      </c>
      <c r="B486" s="741"/>
      <c r="C486" s="1105" t="s">
        <v>316</v>
      </c>
      <c r="D486" s="1107"/>
      <c r="E486" s="1107"/>
      <c r="F486" s="1107"/>
      <c r="G486" s="1107"/>
      <c r="H486" s="1107"/>
      <c r="I486" s="1107"/>
      <c r="J486" s="1107"/>
      <c r="K486" s="1107"/>
      <c r="L486" s="1107"/>
      <c r="M486" s="1107"/>
      <c r="N486" s="1107"/>
      <c r="O486" s="1107"/>
      <c r="P486" s="1108"/>
    </row>
    <row r="487" spans="1:16" ht="15.75" x14ac:dyDescent="0.25">
      <c r="A487" s="718" t="s">
        <v>53</v>
      </c>
      <c r="B487" s="719"/>
      <c r="C487" s="719"/>
      <c r="D487" s="719"/>
      <c r="E487" s="719"/>
      <c r="F487" s="719"/>
      <c r="G487" s="720"/>
      <c r="H487" s="721" t="s">
        <v>54</v>
      </c>
      <c r="I487" s="719"/>
      <c r="J487" s="719"/>
      <c r="K487" s="719"/>
      <c r="L487" s="719"/>
      <c r="M487" s="719"/>
      <c r="N487" s="719"/>
      <c r="O487" s="719"/>
      <c r="P487" s="722"/>
    </row>
    <row r="488" spans="1:16" x14ac:dyDescent="0.25">
      <c r="A488" s="723" t="s">
        <v>317</v>
      </c>
      <c r="B488" s="724"/>
      <c r="C488" s="724"/>
      <c r="D488" s="724"/>
      <c r="E488" s="724"/>
      <c r="F488" s="724"/>
      <c r="G488" s="724"/>
      <c r="H488" s="839" t="s">
        <v>239</v>
      </c>
      <c r="I488" s="840"/>
      <c r="J488" s="840"/>
      <c r="K488" s="840"/>
      <c r="L488" s="840"/>
      <c r="M488" s="840"/>
      <c r="N488" s="840"/>
      <c r="O488" s="840"/>
      <c r="P488" s="841"/>
    </row>
    <row r="489" spans="1:16" x14ac:dyDescent="0.25">
      <c r="A489" s="725"/>
      <c r="B489" s="726"/>
      <c r="C489" s="726"/>
      <c r="D489" s="726"/>
      <c r="E489" s="726"/>
      <c r="F489" s="726"/>
      <c r="G489" s="726"/>
      <c r="H489" s="842"/>
      <c r="I489" s="843"/>
      <c r="J489" s="843"/>
      <c r="K489" s="843"/>
      <c r="L489" s="843"/>
      <c r="M489" s="843"/>
      <c r="N489" s="843"/>
      <c r="O489" s="843"/>
      <c r="P489" s="844"/>
    </row>
    <row r="490" spans="1:16" ht="15.75" x14ac:dyDescent="0.25">
      <c r="A490" s="32"/>
      <c r="B490" s="24"/>
      <c r="C490" s="19"/>
      <c r="D490" s="733" t="s">
        <v>57</v>
      </c>
      <c r="E490" s="734"/>
      <c r="F490" s="734"/>
      <c r="G490" s="734"/>
      <c r="H490" s="734"/>
      <c r="I490" s="734"/>
      <c r="J490" s="734"/>
      <c r="K490" s="734"/>
      <c r="L490" s="734"/>
      <c r="M490" s="734"/>
      <c r="N490" s="734"/>
      <c r="O490" s="734"/>
      <c r="P490" s="735"/>
    </row>
    <row r="491" spans="1:16" ht="15.75" x14ac:dyDescent="0.25">
      <c r="A491" s="23"/>
      <c r="B491" s="24"/>
      <c r="C491" s="24"/>
      <c r="D491" s="401" t="s">
        <v>58</v>
      </c>
      <c r="E491" s="401" t="s">
        <v>59</v>
      </c>
      <c r="F491" s="401" t="s">
        <v>60</v>
      </c>
      <c r="G491" s="401" t="s">
        <v>61</v>
      </c>
      <c r="H491" s="401" t="s">
        <v>62</v>
      </c>
      <c r="I491" s="401" t="s">
        <v>63</v>
      </c>
      <c r="J491" s="401" t="s">
        <v>64</v>
      </c>
      <c r="K491" s="401" t="s">
        <v>65</v>
      </c>
      <c r="L491" s="401" t="s">
        <v>66</v>
      </c>
      <c r="M491" s="401" t="s">
        <v>67</v>
      </c>
      <c r="N491" s="401" t="s">
        <v>68</v>
      </c>
      <c r="O491" s="733" t="s">
        <v>69</v>
      </c>
      <c r="P491" s="735"/>
    </row>
    <row r="492" spans="1:16" ht="15.75" x14ac:dyDescent="0.25">
      <c r="A492" s="709" t="s">
        <v>70</v>
      </c>
      <c r="B492" s="710"/>
      <c r="C492" s="711"/>
      <c r="D492" s="148">
        <v>0.01</v>
      </c>
      <c r="E492" s="148">
        <v>0.02</v>
      </c>
      <c r="F492" s="148">
        <v>0.03</v>
      </c>
      <c r="G492" s="148">
        <v>0.04</v>
      </c>
      <c r="H492" s="148">
        <v>0.05</v>
      </c>
      <c r="I492" s="148">
        <v>0.06</v>
      </c>
      <c r="J492" s="148">
        <v>7.0000000000000007E-2</v>
      </c>
      <c r="K492" s="148">
        <v>0.08</v>
      </c>
      <c r="L492" s="148">
        <v>0.09</v>
      </c>
      <c r="M492" s="148">
        <v>0.1</v>
      </c>
      <c r="N492" s="148">
        <v>0.11</v>
      </c>
      <c r="O492" s="1554">
        <v>0.12</v>
      </c>
      <c r="P492" s="1555"/>
    </row>
    <row r="493" spans="1:16" ht="16.5" thickBot="1" x14ac:dyDescent="0.3">
      <c r="A493" s="709" t="s">
        <v>71</v>
      </c>
      <c r="B493" s="710"/>
      <c r="C493" s="711"/>
      <c r="D493" s="34"/>
      <c r="E493" s="34"/>
      <c r="F493" s="34"/>
      <c r="G493" s="34"/>
      <c r="H493" s="34"/>
      <c r="I493" s="34"/>
      <c r="J493" s="34"/>
      <c r="K493" s="34"/>
      <c r="L493" s="34"/>
      <c r="M493" s="34"/>
      <c r="N493" s="34"/>
      <c r="O493" s="714"/>
      <c r="P493" s="715"/>
    </row>
    <row r="494" spans="1:16" ht="15.75" x14ac:dyDescent="0.25">
      <c r="A494" s="688" t="s">
        <v>82</v>
      </c>
      <c r="B494" s="689"/>
      <c r="C494" s="689"/>
      <c r="D494" s="689"/>
      <c r="E494" s="689"/>
      <c r="F494" s="689"/>
      <c r="G494" s="689"/>
      <c r="H494" s="689"/>
      <c r="I494" s="689"/>
      <c r="J494" s="689"/>
      <c r="K494" s="689"/>
      <c r="L494" s="689"/>
      <c r="M494" s="689"/>
      <c r="N494" s="689"/>
      <c r="O494" s="689"/>
      <c r="P494" s="690"/>
    </row>
    <row r="495" spans="1:16" ht="15.75" x14ac:dyDescent="0.25">
      <c r="A495" s="46" t="s">
        <v>83</v>
      </c>
      <c r="B495" s="682"/>
      <c r="C495" s="683"/>
      <c r="D495" s="683"/>
      <c r="E495" s="683"/>
      <c r="F495" s="683"/>
      <c r="G495" s="683"/>
      <c r="H495" s="683"/>
      <c r="I495" s="683"/>
      <c r="J495" s="683"/>
      <c r="K495" s="683"/>
      <c r="L495" s="683"/>
      <c r="M495" s="683"/>
      <c r="N495" s="683"/>
      <c r="O495" s="683"/>
      <c r="P495" s="684"/>
    </row>
    <row r="496" spans="1:16" ht="15.75" x14ac:dyDescent="0.25">
      <c r="A496" s="46" t="s">
        <v>84</v>
      </c>
      <c r="B496" s="682"/>
      <c r="C496" s="683"/>
      <c r="D496" s="683"/>
      <c r="E496" s="683"/>
      <c r="F496" s="683"/>
      <c r="G496" s="683"/>
      <c r="H496" s="683"/>
      <c r="I496" s="683"/>
      <c r="J496" s="683"/>
      <c r="K496" s="683"/>
      <c r="L496" s="683"/>
      <c r="M496" s="683"/>
      <c r="N496" s="683"/>
      <c r="O496" s="683"/>
      <c r="P496" s="684"/>
    </row>
    <row r="497" spans="1:16384" ht="15.75" x14ac:dyDescent="0.25">
      <c r="A497" s="46" t="s">
        <v>85</v>
      </c>
      <c r="B497" s="682"/>
      <c r="C497" s="683"/>
      <c r="D497" s="683"/>
      <c r="E497" s="683"/>
      <c r="F497" s="683"/>
      <c r="G497" s="683"/>
      <c r="H497" s="683"/>
      <c r="I497" s="683"/>
      <c r="J497" s="683"/>
      <c r="K497" s="683"/>
      <c r="L497" s="683"/>
      <c r="M497" s="683"/>
      <c r="N497" s="683"/>
      <c r="O497" s="683"/>
      <c r="P497" s="684"/>
    </row>
    <row r="498" spans="1:16384" ht="15.75" x14ac:dyDescent="0.25">
      <c r="A498" s="46" t="s">
        <v>86</v>
      </c>
      <c r="B498" s="682"/>
      <c r="C498" s="683"/>
      <c r="D498" s="683"/>
      <c r="E498" s="683"/>
      <c r="F498" s="683"/>
      <c r="G498" s="683"/>
      <c r="H498" s="683"/>
      <c r="I498" s="683"/>
      <c r="J498" s="683"/>
      <c r="K498" s="683"/>
      <c r="L498" s="683"/>
      <c r="M498" s="683"/>
      <c r="N498" s="683"/>
      <c r="O498" s="683"/>
      <c r="P498" s="684"/>
    </row>
    <row r="499" spans="1:16384" s="434" customFormat="1" ht="15.75" x14ac:dyDescent="0.25">
      <c r="A499" s="46" t="s">
        <v>87</v>
      </c>
      <c r="B499" s="682"/>
      <c r="C499" s="683"/>
      <c r="D499" s="683"/>
      <c r="E499" s="683"/>
      <c r="F499" s="683"/>
      <c r="G499" s="683"/>
      <c r="H499" s="683"/>
      <c r="I499" s="683"/>
      <c r="J499" s="683"/>
      <c r="K499" s="683"/>
      <c r="L499" s="683"/>
      <c r="M499" s="683"/>
      <c r="N499" s="683"/>
      <c r="O499" s="683"/>
      <c r="P499" s="684"/>
      <c r="Q499" s="297"/>
      <c r="R499" s="1575"/>
      <c r="S499" s="1576"/>
      <c r="T499" s="1576"/>
      <c r="U499" s="1576"/>
      <c r="V499" s="1576"/>
      <c r="W499" s="1576"/>
      <c r="X499" s="1576"/>
      <c r="Y499" s="1576"/>
      <c r="Z499" s="1576"/>
      <c r="AA499" s="1576"/>
      <c r="AB499" s="1577"/>
      <c r="AC499" s="1577"/>
      <c r="AD499" s="1577"/>
      <c r="AE499" s="1577"/>
      <c r="AF499" s="374"/>
      <c r="AG499" s="297"/>
      <c r="AH499" s="1575"/>
      <c r="AI499" s="1576"/>
      <c r="AJ499" s="1576"/>
      <c r="AK499" s="1576"/>
      <c r="AL499" s="1576"/>
      <c r="AM499" s="1576"/>
      <c r="AN499" s="1576"/>
      <c r="AO499" s="1576"/>
      <c r="AP499" s="1576"/>
      <c r="AQ499" s="1576"/>
      <c r="AR499" s="1577"/>
      <c r="AS499" s="1577"/>
      <c r="AT499" s="1577"/>
      <c r="AU499" s="1577"/>
      <c r="AV499" s="374"/>
      <c r="AW499" s="297"/>
      <c r="AX499" s="1575"/>
      <c r="AY499" s="1576"/>
      <c r="AZ499" s="1576"/>
      <c r="BA499" s="1576"/>
      <c r="BB499" s="1576"/>
      <c r="BC499" s="1576"/>
      <c r="BD499" s="1576"/>
      <c r="BE499" s="1576"/>
      <c r="BF499" s="1576"/>
      <c r="BG499" s="1576"/>
      <c r="BH499" s="1577"/>
      <c r="BI499" s="1577"/>
      <c r="BJ499" s="1577"/>
      <c r="BK499" s="1577"/>
      <c r="BL499" s="374"/>
      <c r="BM499" s="297"/>
      <c r="BN499" s="1575"/>
      <c r="BO499" s="1576"/>
      <c r="BP499" s="1576"/>
      <c r="BQ499" s="1576"/>
      <c r="BR499" s="1576"/>
      <c r="BS499" s="1576"/>
      <c r="BT499" s="1576"/>
      <c r="BU499" s="1576"/>
      <c r="BV499" s="1576"/>
      <c r="BW499" s="1576"/>
      <c r="BX499" s="1577"/>
      <c r="BY499" s="1577"/>
      <c r="BZ499" s="1577"/>
      <c r="CA499" s="1577"/>
      <c r="CB499" s="374"/>
      <c r="CC499" s="297"/>
      <c r="CD499" s="1575"/>
      <c r="CE499" s="1576"/>
      <c r="CF499" s="1576"/>
      <c r="CG499" s="1576"/>
      <c r="CH499" s="1576"/>
      <c r="CI499" s="1576"/>
      <c r="CJ499" s="1576"/>
      <c r="CK499" s="1576"/>
      <c r="CL499" s="1576"/>
      <c r="CM499" s="1576"/>
      <c r="CN499" s="1577"/>
      <c r="CO499" s="1577"/>
      <c r="CP499" s="1577"/>
      <c r="CQ499" s="1577"/>
      <c r="CR499" s="374"/>
      <c r="CS499" s="297"/>
      <c r="CT499" s="1575"/>
      <c r="CU499" s="1576"/>
      <c r="CV499" s="1576"/>
      <c r="CW499" s="1576"/>
      <c r="CX499" s="1576"/>
      <c r="CY499" s="1576"/>
      <c r="CZ499" s="1576"/>
      <c r="DA499" s="1576"/>
      <c r="DB499" s="1576"/>
      <c r="DC499" s="1576"/>
      <c r="DD499" s="1577"/>
      <c r="DE499" s="1577"/>
      <c r="DF499" s="1577"/>
      <c r="DG499" s="1577"/>
      <c r="DH499" s="374"/>
      <c r="DI499" s="297"/>
      <c r="DJ499" s="1575"/>
      <c r="DK499" s="1576"/>
      <c r="DL499" s="1576"/>
      <c r="DM499" s="1576"/>
      <c r="DN499" s="1576"/>
      <c r="DO499" s="1576"/>
      <c r="DP499" s="1576"/>
      <c r="DQ499" s="1576"/>
      <c r="DR499" s="1576"/>
      <c r="DS499" s="1576"/>
      <c r="DT499" s="1577"/>
      <c r="DU499" s="1577"/>
      <c r="DV499" s="1577"/>
      <c r="DW499" s="1577"/>
      <c r="DX499" s="374"/>
      <c r="DY499" s="297"/>
      <c r="DZ499" s="1575"/>
      <c r="EA499" s="1576"/>
      <c r="EB499" s="1576"/>
      <c r="EC499" s="1576"/>
      <c r="ED499" s="1576"/>
      <c r="EE499" s="1576"/>
      <c r="EF499" s="1576"/>
      <c r="EG499" s="1576"/>
      <c r="EH499" s="1576"/>
      <c r="EI499" s="1576"/>
      <c r="EJ499" s="1577"/>
      <c r="EK499" s="1577"/>
      <c r="EL499" s="1577"/>
      <c r="EM499" s="1577"/>
      <c r="EN499" s="374"/>
      <c r="EO499" s="297"/>
      <c r="EP499" s="1575"/>
      <c r="EQ499" s="1576"/>
      <c r="ER499" s="1576"/>
      <c r="ES499" s="1576"/>
      <c r="ET499" s="1576"/>
      <c r="EU499" s="1576"/>
      <c r="EV499" s="1576"/>
      <c r="EW499" s="1576"/>
      <c r="EX499" s="1576"/>
      <c r="EY499" s="1576"/>
      <c r="EZ499" s="1577"/>
      <c r="FA499" s="1577"/>
      <c r="FB499" s="1577"/>
      <c r="FC499" s="1577"/>
      <c r="FD499" s="374"/>
      <c r="FE499" s="297"/>
      <c r="FF499" s="1575"/>
      <c r="FG499" s="1576"/>
      <c r="FH499" s="1576"/>
      <c r="FI499" s="1576"/>
      <c r="FJ499" s="1576"/>
      <c r="FK499" s="1576"/>
      <c r="FL499" s="1576"/>
      <c r="FM499" s="1576"/>
      <c r="FN499" s="1576"/>
      <c r="FO499" s="1576"/>
      <c r="FP499" s="1577"/>
      <c r="FQ499" s="1577"/>
      <c r="FR499" s="1577"/>
      <c r="FS499" s="1577"/>
      <c r="FT499" s="374"/>
      <c r="FU499" s="297"/>
      <c r="FV499" s="1575"/>
      <c r="FW499" s="1576"/>
      <c r="FX499" s="1576"/>
      <c r="FY499" s="1576"/>
      <c r="FZ499" s="1576"/>
      <c r="GA499" s="1576"/>
      <c r="GB499" s="1576"/>
      <c r="GC499" s="1576"/>
      <c r="GD499" s="1576"/>
      <c r="GE499" s="1576"/>
      <c r="GF499" s="1577"/>
      <c r="GG499" s="1577"/>
      <c r="GH499" s="1577"/>
      <c r="GI499" s="1577"/>
      <c r="GJ499" s="374"/>
      <c r="GK499" s="297"/>
      <c r="GL499" s="1575"/>
      <c r="GM499" s="1576"/>
      <c r="GN499" s="1576"/>
      <c r="GO499" s="1576"/>
      <c r="GP499" s="1576"/>
      <c r="GQ499" s="1576"/>
      <c r="GR499" s="1576"/>
      <c r="GS499" s="1576"/>
      <c r="GT499" s="1576"/>
      <c r="GU499" s="1576"/>
      <c r="GV499" s="1577"/>
      <c r="GW499" s="1577"/>
      <c r="GX499" s="1577"/>
      <c r="GY499" s="1577"/>
      <c r="GZ499" s="374"/>
      <c r="HA499" s="297"/>
      <c r="HB499" s="1575"/>
      <c r="HC499" s="1576"/>
      <c r="HD499" s="1576"/>
      <c r="HE499" s="1576"/>
      <c r="HF499" s="1576"/>
      <c r="HG499" s="1576"/>
      <c r="HH499" s="1576"/>
      <c r="HI499" s="1576"/>
      <c r="HJ499" s="1576"/>
      <c r="HK499" s="1576"/>
      <c r="HL499" s="1577"/>
      <c r="HM499" s="1577"/>
      <c r="HN499" s="1577"/>
      <c r="HO499" s="1577"/>
      <c r="HP499" s="374"/>
      <c r="HQ499" s="297"/>
      <c r="HR499" s="1575"/>
      <c r="HS499" s="1576"/>
      <c r="HT499" s="1576"/>
      <c r="HU499" s="1576"/>
      <c r="HV499" s="1576"/>
      <c r="HW499" s="1576"/>
      <c r="HX499" s="1576"/>
      <c r="HY499" s="1576"/>
      <c r="HZ499" s="1576"/>
      <c r="IA499" s="1576"/>
      <c r="IB499" s="1577"/>
      <c r="IC499" s="1577"/>
      <c r="ID499" s="1577"/>
      <c r="IE499" s="1577"/>
      <c r="IF499" s="374"/>
      <c r="IG499" s="297"/>
      <c r="IH499" s="1575"/>
      <c r="II499" s="1576"/>
      <c r="IJ499" s="1576"/>
      <c r="IK499" s="1576"/>
      <c r="IL499" s="1576"/>
      <c r="IM499" s="1576"/>
      <c r="IN499" s="1576"/>
      <c r="IO499" s="1576"/>
      <c r="IP499" s="1576"/>
      <c r="IQ499" s="1576"/>
      <c r="IR499" s="1577"/>
      <c r="IS499" s="1577"/>
      <c r="IT499" s="1577"/>
      <c r="IU499" s="1577"/>
      <c r="IV499" s="374"/>
      <c r="IW499" s="297"/>
      <c r="IX499" s="1575"/>
      <c r="IY499" s="1576"/>
      <c r="IZ499" s="1576"/>
      <c r="JA499" s="1576"/>
      <c r="JB499" s="1576"/>
      <c r="JC499" s="1576"/>
      <c r="JD499" s="1576"/>
      <c r="JE499" s="1576"/>
      <c r="JF499" s="1576"/>
      <c r="JG499" s="1576"/>
      <c r="JH499" s="1577"/>
      <c r="JI499" s="1577"/>
      <c r="JJ499" s="1577"/>
      <c r="JK499" s="1577"/>
      <c r="JL499" s="374"/>
      <c r="JM499" s="297"/>
      <c r="JN499" s="1575"/>
      <c r="JO499" s="1576"/>
      <c r="JP499" s="1576"/>
      <c r="JQ499" s="1576"/>
      <c r="JR499" s="1576"/>
      <c r="JS499" s="1576"/>
      <c r="JT499" s="1576"/>
      <c r="JU499" s="1576"/>
      <c r="JV499" s="1576"/>
      <c r="JW499" s="1576"/>
      <c r="JX499" s="1577"/>
      <c r="JY499" s="1577"/>
      <c r="JZ499" s="1577"/>
      <c r="KA499" s="1577"/>
      <c r="KB499" s="374"/>
      <c r="KC499" s="297"/>
      <c r="KD499" s="1575"/>
      <c r="KE499" s="1576"/>
      <c r="KF499" s="1576"/>
      <c r="KG499" s="1576"/>
      <c r="KH499" s="1576"/>
      <c r="KI499" s="1576"/>
      <c r="KJ499" s="1576"/>
      <c r="KK499" s="1576"/>
      <c r="KL499" s="1576"/>
      <c r="KM499" s="1576"/>
      <c r="KN499" s="1577"/>
      <c r="KO499" s="1577"/>
      <c r="KP499" s="1577"/>
      <c r="KQ499" s="1577"/>
      <c r="KR499" s="374"/>
      <c r="KS499" s="297"/>
      <c r="KT499" s="1575"/>
      <c r="KU499" s="1576"/>
      <c r="KV499" s="1576"/>
      <c r="KW499" s="1576"/>
      <c r="KX499" s="1576"/>
      <c r="KY499" s="1576"/>
      <c r="KZ499" s="1576"/>
      <c r="LA499" s="1576"/>
      <c r="LB499" s="1576"/>
      <c r="LC499" s="1576"/>
      <c r="LD499" s="1577"/>
      <c r="LE499" s="1577"/>
      <c r="LF499" s="1577"/>
      <c r="LG499" s="1577"/>
      <c r="LH499" s="374"/>
      <c r="LI499" s="297"/>
      <c r="LJ499" s="1575"/>
      <c r="LK499" s="1576"/>
      <c r="LL499" s="1576"/>
      <c r="LM499" s="1576"/>
      <c r="LN499" s="1576"/>
      <c r="LO499" s="1576"/>
      <c r="LP499" s="1576"/>
      <c r="LQ499" s="1576"/>
      <c r="LR499" s="1576"/>
      <c r="LS499" s="1576"/>
      <c r="LT499" s="1577"/>
      <c r="LU499" s="1577"/>
      <c r="LV499" s="1577"/>
      <c r="LW499" s="1577"/>
      <c r="LX499" s="374"/>
      <c r="LY499" s="297"/>
      <c r="LZ499" s="1575"/>
      <c r="MA499" s="1576"/>
      <c r="MB499" s="1576"/>
      <c r="MC499" s="1576"/>
      <c r="MD499" s="1576"/>
      <c r="ME499" s="1576"/>
      <c r="MF499" s="1576"/>
      <c r="MG499" s="1576"/>
      <c r="MH499" s="1576"/>
      <c r="MI499" s="1576"/>
      <c r="MJ499" s="1577"/>
      <c r="MK499" s="1577"/>
      <c r="ML499" s="1577"/>
      <c r="MM499" s="1577"/>
      <c r="MN499" s="374"/>
      <c r="MO499" s="297"/>
      <c r="MP499" s="1575"/>
      <c r="MQ499" s="1576"/>
      <c r="MR499" s="1576"/>
      <c r="MS499" s="1576"/>
      <c r="MT499" s="1576"/>
      <c r="MU499" s="1576"/>
      <c r="MV499" s="1576"/>
      <c r="MW499" s="1576"/>
      <c r="MX499" s="1576"/>
      <c r="MY499" s="1576"/>
      <c r="MZ499" s="1577"/>
      <c r="NA499" s="1577"/>
      <c r="NB499" s="1577"/>
      <c r="NC499" s="1577"/>
      <c r="ND499" s="374"/>
      <c r="NE499" s="297"/>
      <c r="NF499" s="1575"/>
      <c r="NG499" s="1576"/>
      <c r="NH499" s="1576"/>
      <c r="NI499" s="1576"/>
      <c r="NJ499" s="1576"/>
      <c r="NK499" s="1576"/>
      <c r="NL499" s="1576"/>
      <c r="NM499" s="1576"/>
      <c r="NN499" s="1576"/>
      <c r="NO499" s="1576"/>
      <c r="NP499" s="1577"/>
      <c r="NQ499" s="1577"/>
      <c r="NR499" s="1577"/>
      <c r="NS499" s="1577"/>
      <c r="NT499" s="374"/>
      <c r="NU499" s="297"/>
      <c r="NV499" s="1575"/>
      <c r="NW499" s="1576"/>
      <c r="NX499" s="1576"/>
      <c r="NY499" s="1576"/>
      <c r="NZ499" s="1576"/>
      <c r="OA499" s="1576"/>
      <c r="OB499" s="1576"/>
      <c r="OC499" s="1576"/>
      <c r="OD499" s="1576"/>
      <c r="OE499" s="1576"/>
      <c r="OF499" s="1577"/>
      <c r="OG499" s="1577"/>
      <c r="OH499" s="1577"/>
      <c r="OI499" s="1577"/>
      <c r="OJ499" s="374"/>
      <c r="OK499" s="297"/>
      <c r="OL499" s="1575"/>
      <c r="OM499" s="1576"/>
      <c r="ON499" s="1576"/>
      <c r="OO499" s="1576"/>
      <c r="OP499" s="1576"/>
      <c r="OQ499" s="1576"/>
      <c r="OR499" s="1576"/>
      <c r="OS499" s="1576"/>
      <c r="OT499" s="1576"/>
      <c r="OU499" s="1576"/>
      <c r="OV499" s="1577"/>
      <c r="OW499" s="1577"/>
      <c r="OX499" s="1577"/>
      <c r="OY499" s="1577"/>
      <c r="OZ499" s="374"/>
      <c r="PA499" s="297"/>
      <c r="PB499" s="1575"/>
      <c r="PC499" s="1576"/>
      <c r="PD499" s="1576"/>
      <c r="PE499" s="1576"/>
      <c r="PF499" s="1576"/>
      <c r="PG499" s="1576"/>
      <c r="PH499" s="1576"/>
      <c r="PI499" s="1576"/>
      <c r="PJ499" s="1576"/>
      <c r="PK499" s="1576"/>
      <c r="PL499" s="1577"/>
      <c r="PM499" s="1577"/>
      <c r="PN499" s="1577"/>
      <c r="PO499" s="1577"/>
      <c r="PP499" s="374"/>
      <c r="PQ499" s="297"/>
      <c r="PR499" s="1575"/>
      <c r="PS499" s="1576"/>
      <c r="PT499" s="1576"/>
      <c r="PU499" s="1576"/>
      <c r="PV499" s="1576"/>
      <c r="PW499" s="1576"/>
      <c r="PX499" s="1576"/>
      <c r="PY499" s="1576"/>
      <c r="PZ499" s="1576"/>
      <c r="QA499" s="1576"/>
      <c r="QB499" s="1577"/>
      <c r="QC499" s="1577"/>
      <c r="QD499" s="1577"/>
      <c r="QE499" s="1577"/>
      <c r="QF499" s="374"/>
      <c r="QG499" s="297"/>
      <c r="QH499" s="1575"/>
      <c r="QI499" s="1576"/>
      <c r="QJ499" s="1576"/>
      <c r="QK499" s="1576"/>
      <c r="QL499" s="1576"/>
      <c r="QM499" s="1576"/>
      <c r="QN499" s="1576"/>
      <c r="QO499" s="1576"/>
      <c r="QP499" s="1576"/>
      <c r="QQ499" s="1576"/>
      <c r="QR499" s="1577"/>
      <c r="QS499" s="1577"/>
      <c r="QT499" s="1577"/>
      <c r="QU499" s="1577"/>
      <c r="QV499" s="374"/>
      <c r="QW499" s="297"/>
      <c r="QX499" s="1575"/>
      <c r="QY499" s="1576"/>
      <c r="QZ499" s="1576"/>
      <c r="RA499" s="1576"/>
      <c r="RB499" s="1576"/>
      <c r="RC499" s="1576"/>
      <c r="RD499" s="1576"/>
      <c r="RE499" s="1576"/>
      <c r="RF499" s="1576"/>
      <c r="RG499" s="1576"/>
      <c r="RH499" s="1577"/>
      <c r="RI499" s="1577"/>
      <c r="RJ499" s="1577"/>
      <c r="RK499" s="1577"/>
      <c r="RL499" s="374"/>
      <c r="RM499" s="297"/>
      <c r="RN499" s="1575"/>
      <c r="RO499" s="1576"/>
      <c r="RP499" s="1576"/>
      <c r="RQ499" s="1576"/>
      <c r="RR499" s="1576"/>
      <c r="RS499" s="1576"/>
      <c r="RT499" s="1576"/>
      <c r="RU499" s="1576"/>
      <c r="RV499" s="1576"/>
      <c r="RW499" s="1576"/>
      <c r="RX499" s="1577"/>
      <c r="RY499" s="1577"/>
      <c r="RZ499" s="1577"/>
      <c r="SA499" s="1577"/>
      <c r="SB499" s="374"/>
      <c r="SC499" s="297"/>
      <c r="SD499" s="1575"/>
      <c r="SE499" s="1576"/>
      <c r="SF499" s="1576"/>
      <c r="SG499" s="1576"/>
      <c r="SH499" s="1576"/>
      <c r="SI499" s="1576"/>
      <c r="SJ499" s="1576"/>
      <c r="SK499" s="1576"/>
      <c r="SL499" s="1576"/>
      <c r="SM499" s="1576"/>
      <c r="SN499" s="1577"/>
      <c r="SO499" s="1577"/>
      <c r="SP499" s="1577"/>
      <c r="SQ499" s="1577"/>
      <c r="SR499" s="374"/>
      <c r="SS499" s="297"/>
      <c r="ST499" s="1575"/>
      <c r="SU499" s="1576"/>
      <c r="SV499" s="1576"/>
      <c r="SW499" s="1576"/>
      <c r="SX499" s="1576"/>
      <c r="SY499" s="1576"/>
      <c r="SZ499" s="1576"/>
      <c r="TA499" s="1576"/>
      <c r="TB499" s="1576"/>
      <c r="TC499" s="1576"/>
      <c r="TD499" s="1577"/>
      <c r="TE499" s="1577"/>
      <c r="TF499" s="1577"/>
      <c r="TG499" s="1577"/>
      <c r="TH499" s="374"/>
      <c r="TI499" s="297"/>
      <c r="TJ499" s="1575"/>
      <c r="TK499" s="1576"/>
      <c r="TL499" s="1576"/>
      <c r="TM499" s="1576"/>
      <c r="TN499" s="1576"/>
      <c r="TO499" s="1576"/>
      <c r="TP499" s="1576"/>
      <c r="TQ499" s="1576"/>
      <c r="TR499" s="1576"/>
      <c r="TS499" s="1576"/>
      <c r="TT499" s="1577"/>
      <c r="TU499" s="1577"/>
      <c r="TV499" s="1577"/>
      <c r="TW499" s="1577"/>
      <c r="TX499" s="374"/>
      <c r="TY499" s="297"/>
      <c r="TZ499" s="1575"/>
      <c r="UA499" s="1576"/>
      <c r="UB499" s="1576"/>
      <c r="UC499" s="1576"/>
      <c r="UD499" s="1576"/>
      <c r="UE499" s="1576"/>
      <c r="UF499" s="1576"/>
      <c r="UG499" s="1576"/>
      <c r="UH499" s="1576"/>
      <c r="UI499" s="1576"/>
      <c r="UJ499" s="1577"/>
      <c r="UK499" s="1577"/>
      <c r="UL499" s="1577"/>
      <c r="UM499" s="1577"/>
      <c r="UN499" s="374"/>
      <c r="UO499" s="297"/>
      <c r="UP499" s="1575"/>
      <c r="UQ499" s="1576"/>
      <c r="UR499" s="1576"/>
      <c r="US499" s="1576"/>
      <c r="UT499" s="1576"/>
      <c r="UU499" s="1576"/>
      <c r="UV499" s="1576"/>
      <c r="UW499" s="1576"/>
      <c r="UX499" s="1576"/>
      <c r="UY499" s="1576"/>
      <c r="UZ499" s="1577"/>
      <c r="VA499" s="1577"/>
      <c r="VB499" s="1577"/>
      <c r="VC499" s="1577"/>
      <c r="VD499" s="374"/>
      <c r="VE499" s="297"/>
      <c r="VF499" s="1575"/>
      <c r="VG499" s="1576"/>
      <c r="VH499" s="1576"/>
      <c r="VI499" s="1576"/>
      <c r="VJ499" s="1576"/>
      <c r="VK499" s="1576"/>
      <c r="VL499" s="1576"/>
      <c r="VM499" s="1576"/>
      <c r="VN499" s="1576"/>
      <c r="VO499" s="1576"/>
      <c r="VP499" s="1577"/>
      <c r="VQ499" s="1577"/>
      <c r="VR499" s="1577"/>
      <c r="VS499" s="1577"/>
      <c r="VT499" s="374"/>
      <c r="VU499" s="297"/>
      <c r="VV499" s="1575"/>
      <c r="VW499" s="1576"/>
      <c r="VX499" s="1576"/>
      <c r="VY499" s="1576"/>
      <c r="VZ499" s="1576"/>
      <c r="WA499" s="1576"/>
      <c r="WB499" s="1576"/>
      <c r="WC499" s="1576"/>
      <c r="WD499" s="1576"/>
      <c r="WE499" s="1576"/>
      <c r="WF499" s="1577"/>
      <c r="WG499" s="1577"/>
      <c r="WH499" s="1577"/>
      <c r="WI499" s="1577"/>
      <c r="WJ499" s="374"/>
      <c r="WK499" s="297"/>
      <c r="WL499" s="1575"/>
      <c r="WM499" s="1576"/>
      <c r="WN499" s="1576"/>
      <c r="WO499" s="1576"/>
      <c r="WP499" s="1576"/>
      <c r="WQ499" s="1576"/>
      <c r="WR499" s="1576"/>
      <c r="WS499" s="1576"/>
      <c r="WT499" s="1576"/>
      <c r="WU499" s="1576"/>
      <c r="WV499" s="1577"/>
      <c r="WW499" s="1577"/>
      <c r="WX499" s="1577"/>
      <c r="WY499" s="1577"/>
      <c r="WZ499" s="374"/>
      <c r="XA499" s="297"/>
      <c r="XB499" s="1575"/>
      <c r="XC499" s="1576"/>
      <c r="XD499" s="1576"/>
      <c r="XE499" s="1576"/>
      <c r="XF499" s="1576"/>
      <c r="XG499" s="1576"/>
      <c r="XH499" s="1576"/>
      <c r="XI499" s="1576"/>
      <c r="XJ499" s="1576"/>
      <c r="XK499" s="1576"/>
      <c r="XL499" s="1577"/>
      <c r="XM499" s="1577"/>
      <c r="XN499" s="1577"/>
      <c r="XO499" s="1577"/>
      <c r="XP499" s="374"/>
      <c r="XQ499" s="297"/>
      <c r="XR499" s="1575"/>
      <c r="XS499" s="1576"/>
      <c r="XT499" s="1576"/>
      <c r="XU499" s="1576"/>
      <c r="XV499" s="1576"/>
      <c r="XW499" s="1576"/>
      <c r="XX499" s="1576"/>
      <c r="XY499" s="1576"/>
      <c r="XZ499" s="1576"/>
      <c r="YA499" s="1576"/>
      <c r="YB499" s="1577"/>
      <c r="YC499" s="1577"/>
      <c r="YD499" s="1577"/>
      <c r="YE499" s="1577"/>
      <c r="YF499" s="374"/>
      <c r="YG499" s="297"/>
      <c r="YH499" s="1575"/>
      <c r="YI499" s="1576"/>
      <c r="YJ499" s="1576"/>
      <c r="YK499" s="1576"/>
      <c r="YL499" s="1576"/>
      <c r="YM499" s="1576"/>
      <c r="YN499" s="1576"/>
      <c r="YO499" s="1576"/>
      <c r="YP499" s="1576"/>
      <c r="YQ499" s="1576"/>
      <c r="YR499" s="1577"/>
      <c r="YS499" s="1577"/>
      <c r="YT499" s="1577"/>
      <c r="YU499" s="1577"/>
      <c r="YV499" s="374"/>
      <c r="YW499" s="297"/>
      <c r="YX499" s="1575"/>
      <c r="YY499" s="1576"/>
      <c r="YZ499" s="1576"/>
      <c r="ZA499" s="1576"/>
      <c r="ZB499" s="1576"/>
      <c r="ZC499" s="1576"/>
      <c r="ZD499" s="1576"/>
      <c r="ZE499" s="1576"/>
      <c r="ZF499" s="1576"/>
      <c r="ZG499" s="1576"/>
      <c r="ZH499" s="1577"/>
      <c r="ZI499" s="1577"/>
      <c r="ZJ499" s="1577"/>
      <c r="ZK499" s="1577"/>
      <c r="ZL499" s="374"/>
      <c r="ZM499" s="297"/>
      <c r="ZN499" s="1575"/>
      <c r="ZO499" s="1576"/>
      <c r="ZP499" s="1576"/>
      <c r="ZQ499" s="1576"/>
      <c r="ZR499" s="1576"/>
      <c r="ZS499" s="1576"/>
      <c r="ZT499" s="1576"/>
      <c r="ZU499" s="1576"/>
      <c r="ZV499" s="1576"/>
      <c r="ZW499" s="1576"/>
      <c r="ZX499" s="1577"/>
      <c r="ZY499" s="1577"/>
      <c r="ZZ499" s="1577"/>
      <c r="AAA499" s="1577"/>
      <c r="AAB499" s="374"/>
      <c r="AAC499" s="297"/>
      <c r="AAD499" s="1575"/>
      <c r="AAE499" s="1576"/>
      <c r="AAF499" s="1576"/>
      <c r="AAG499" s="1576"/>
      <c r="AAH499" s="1576"/>
      <c r="AAI499" s="1576"/>
      <c r="AAJ499" s="1576"/>
      <c r="AAK499" s="1576"/>
      <c r="AAL499" s="1576"/>
      <c r="AAM499" s="1576"/>
      <c r="AAN499" s="1577"/>
      <c r="AAO499" s="1577"/>
      <c r="AAP499" s="1577"/>
      <c r="AAQ499" s="1577"/>
      <c r="AAR499" s="374"/>
      <c r="AAS499" s="297"/>
      <c r="AAT499" s="1575"/>
      <c r="AAU499" s="1576"/>
      <c r="AAV499" s="1576"/>
      <c r="AAW499" s="1576"/>
      <c r="AAX499" s="1576"/>
      <c r="AAY499" s="1576"/>
      <c r="AAZ499" s="1576"/>
      <c r="ABA499" s="1576"/>
      <c r="ABB499" s="1576"/>
      <c r="ABC499" s="1576"/>
      <c r="ABD499" s="1577"/>
      <c r="ABE499" s="1577"/>
      <c r="ABF499" s="1577"/>
      <c r="ABG499" s="1577"/>
      <c r="ABH499" s="374"/>
      <c r="ABI499" s="297"/>
      <c r="ABJ499" s="1575"/>
      <c r="ABK499" s="1576"/>
      <c r="ABL499" s="1576"/>
      <c r="ABM499" s="1576"/>
      <c r="ABN499" s="1576"/>
      <c r="ABO499" s="1576"/>
      <c r="ABP499" s="1576"/>
      <c r="ABQ499" s="1576"/>
      <c r="ABR499" s="1576"/>
      <c r="ABS499" s="1576"/>
      <c r="ABT499" s="1577"/>
      <c r="ABU499" s="1577"/>
      <c r="ABV499" s="1577"/>
      <c r="ABW499" s="1577"/>
      <c r="ABX499" s="374"/>
      <c r="ABY499" s="297"/>
      <c r="ABZ499" s="1575"/>
      <c r="ACA499" s="1576"/>
      <c r="ACB499" s="1576"/>
      <c r="ACC499" s="1576"/>
      <c r="ACD499" s="1576"/>
      <c r="ACE499" s="1576"/>
      <c r="ACF499" s="1576"/>
      <c r="ACG499" s="1576"/>
      <c r="ACH499" s="1576"/>
      <c r="ACI499" s="1576"/>
      <c r="ACJ499" s="1577"/>
      <c r="ACK499" s="1577"/>
      <c r="ACL499" s="1577"/>
      <c r="ACM499" s="1577"/>
      <c r="ACN499" s="374"/>
      <c r="ACO499" s="297"/>
      <c r="ACP499" s="1575"/>
      <c r="ACQ499" s="1576"/>
      <c r="ACR499" s="1576"/>
      <c r="ACS499" s="1576"/>
      <c r="ACT499" s="1576"/>
      <c r="ACU499" s="1576"/>
      <c r="ACV499" s="1576"/>
      <c r="ACW499" s="1576"/>
      <c r="ACX499" s="1576"/>
      <c r="ACY499" s="1576"/>
      <c r="ACZ499" s="1577"/>
      <c r="ADA499" s="1577"/>
      <c r="ADB499" s="1577"/>
      <c r="ADC499" s="1577"/>
      <c r="ADD499" s="374"/>
      <c r="ADE499" s="297"/>
      <c r="ADF499" s="1575"/>
      <c r="ADG499" s="1576"/>
      <c r="ADH499" s="1576"/>
      <c r="ADI499" s="1576"/>
      <c r="ADJ499" s="1576"/>
      <c r="ADK499" s="1576"/>
      <c r="ADL499" s="1576"/>
      <c r="ADM499" s="1576"/>
      <c r="ADN499" s="1576"/>
      <c r="ADO499" s="1576"/>
      <c r="ADP499" s="1577"/>
      <c r="ADQ499" s="1577"/>
      <c r="ADR499" s="1577"/>
      <c r="ADS499" s="1577"/>
      <c r="ADT499" s="374"/>
      <c r="ADU499" s="297"/>
      <c r="ADV499" s="1575"/>
      <c r="ADW499" s="1576"/>
      <c r="ADX499" s="1576"/>
      <c r="ADY499" s="1576"/>
      <c r="ADZ499" s="1576"/>
      <c r="AEA499" s="1576"/>
      <c r="AEB499" s="1576"/>
      <c r="AEC499" s="1576"/>
      <c r="AED499" s="1576"/>
      <c r="AEE499" s="1576"/>
      <c r="AEF499" s="1577"/>
      <c r="AEG499" s="1577"/>
      <c r="AEH499" s="1577"/>
      <c r="AEI499" s="1577"/>
      <c r="AEJ499" s="374"/>
      <c r="AEK499" s="297"/>
      <c r="AEL499" s="1575"/>
      <c r="AEM499" s="1576"/>
      <c r="AEN499" s="1576"/>
      <c r="AEO499" s="1576"/>
      <c r="AEP499" s="1576"/>
      <c r="AEQ499" s="1576"/>
      <c r="AER499" s="1576"/>
      <c r="AES499" s="1576"/>
      <c r="AET499" s="1576"/>
      <c r="AEU499" s="1576"/>
      <c r="AEV499" s="1577"/>
      <c r="AEW499" s="1577"/>
      <c r="AEX499" s="1577"/>
      <c r="AEY499" s="1577"/>
      <c r="AEZ499" s="374"/>
      <c r="AFA499" s="297"/>
      <c r="AFB499" s="1575"/>
      <c r="AFC499" s="1576"/>
      <c r="AFD499" s="1576"/>
      <c r="AFE499" s="1576"/>
      <c r="AFF499" s="1576"/>
      <c r="AFG499" s="1576"/>
      <c r="AFH499" s="1576"/>
      <c r="AFI499" s="1576"/>
      <c r="AFJ499" s="1576"/>
      <c r="AFK499" s="1576"/>
      <c r="AFL499" s="1577"/>
      <c r="AFM499" s="1577"/>
      <c r="AFN499" s="1577"/>
      <c r="AFO499" s="1577"/>
      <c r="AFP499" s="374"/>
      <c r="AFQ499" s="297"/>
      <c r="AFR499" s="1575"/>
      <c r="AFS499" s="1576"/>
      <c r="AFT499" s="1576"/>
      <c r="AFU499" s="1576"/>
      <c r="AFV499" s="1576"/>
      <c r="AFW499" s="1576"/>
      <c r="AFX499" s="1576"/>
      <c r="AFY499" s="1576"/>
      <c r="AFZ499" s="1576"/>
      <c r="AGA499" s="1576"/>
      <c r="AGB499" s="1577"/>
      <c r="AGC499" s="1577"/>
      <c r="AGD499" s="1577"/>
      <c r="AGE499" s="1577"/>
      <c r="AGF499" s="374"/>
      <c r="AGG499" s="297"/>
      <c r="AGH499" s="1575"/>
      <c r="AGI499" s="1576"/>
      <c r="AGJ499" s="1576"/>
      <c r="AGK499" s="1576"/>
      <c r="AGL499" s="1576"/>
      <c r="AGM499" s="1576"/>
      <c r="AGN499" s="1576"/>
      <c r="AGO499" s="1576"/>
      <c r="AGP499" s="1576"/>
      <c r="AGQ499" s="1576"/>
      <c r="AGR499" s="1577"/>
      <c r="AGS499" s="1577"/>
      <c r="AGT499" s="1577"/>
      <c r="AGU499" s="1577"/>
      <c r="AGV499" s="374"/>
      <c r="AGW499" s="297"/>
      <c r="AGX499" s="1575"/>
      <c r="AGY499" s="1576"/>
      <c r="AGZ499" s="1576"/>
      <c r="AHA499" s="1576"/>
      <c r="AHB499" s="1576"/>
      <c r="AHC499" s="1576"/>
      <c r="AHD499" s="1576"/>
      <c r="AHE499" s="1576"/>
      <c r="AHF499" s="1576"/>
      <c r="AHG499" s="1576"/>
      <c r="AHH499" s="1577"/>
      <c r="AHI499" s="1577"/>
      <c r="AHJ499" s="1577"/>
      <c r="AHK499" s="1577"/>
      <c r="AHL499" s="374"/>
      <c r="AHM499" s="297"/>
      <c r="AHN499" s="1575"/>
      <c r="AHO499" s="1576"/>
      <c r="AHP499" s="1576"/>
      <c r="AHQ499" s="1576"/>
      <c r="AHR499" s="1576"/>
      <c r="AHS499" s="1576"/>
      <c r="AHT499" s="1576"/>
      <c r="AHU499" s="1576"/>
      <c r="AHV499" s="1576"/>
      <c r="AHW499" s="1576"/>
      <c r="AHX499" s="1577"/>
      <c r="AHY499" s="1577"/>
      <c r="AHZ499" s="1577"/>
      <c r="AIA499" s="1577"/>
      <c r="AIB499" s="374"/>
      <c r="AIC499" s="297"/>
      <c r="AID499" s="1575"/>
      <c r="AIE499" s="1576"/>
      <c r="AIF499" s="1576"/>
      <c r="AIG499" s="1576"/>
      <c r="AIH499" s="1576"/>
      <c r="AII499" s="1576"/>
      <c r="AIJ499" s="1576"/>
      <c r="AIK499" s="1576"/>
      <c r="AIL499" s="1576"/>
      <c r="AIM499" s="1576"/>
      <c r="AIN499" s="1577"/>
      <c r="AIO499" s="1577"/>
      <c r="AIP499" s="1577"/>
      <c r="AIQ499" s="1577"/>
      <c r="AIR499" s="374"/>
      <c r="AIS499" s="297"/>
      <c r="AIT499" s="1575"/>
      <c r="AIU499" s="1576"/>
      <c r="AIV499" s="1576"/>
      <c r="AIW499" s="1576"/>
      <c r="AIX499" s="1576"/>
      <c r="AIY499" s="1576"/>
      <c r="AIZ499" s="1576"/>
      <c r="AJA499" s="1576"/>
      <c r="AJB499" s="1576"/>
      <c r="AJC499" s="1576"/>
      <c r="AJD499" s="1577"/>
      <c r="AJE499" s="1577"/>
      <c r="AJF499" s="1577"/>
      <c r="AJG499" s="1577"/>
      <c r="AJH499" s="374"/>
      <c r="AJI499" s="297"/>
      <c r="AJJ499" s="1575"/>
      <c r="AJK499" s="1576"/>
      <c r="AJL499" s="1576"/>
      <c r="AJM499" s="1576"/>
      <c r="AJN499" s="1576"/>
      <c r="AJO499" s="1576"/>
      <c r="AJP499" s="1576"/>
      <c r="AJQ499" s="1576"/>
      <c r="AJR499" s="1576"/>
      <c r="AJS499" s="1576"/>
      <c r="AJT499" s="1577"/>
      <c r="AJU499" s="1577"/>
      <c r="AJV499" s="1577"/>
      <c r="AJW499" s="1577"/>
      <c r="AJX499" s="374"/>
      <c r="AJY499" s="297"/>
      <c r="AJZ499" s="1575"/>
      <c r="AKA499" s="1576"/>
      <c r="AKB499" s="1576"/>
      <c r="AKC499" s="1576"/>
      <c r="AKD499" s="1576"/>
      <c r="AKE499" s="1576"/>
      <c r="AKF499" s="1576"/>
      <c r="AKG499" s="1576"/>
      <c r="AKH499" s="1576"/>
      <c r="AKI499" s="1576"/>
      <c r="AKJ499" s="1577"/>
      <c r="AKK499" s="1577"/>
      <c r="AKL499" s="1577"/>
      <c r="AKM499" s="1577"/>
      <c r="AKN499" s="374"/>
      <c r="AKO499" s="297"/>
      <c r="AKP499" s="1575"/>
      <c r="AKQ499" s="1576"/>
      <c r="AKR499" s="1576"/>
      <c r="AKS499" s="1576"/>
      <c r="AKT499" s="1576"/>
      <c r="AKU499" s="1576"/>
      <c r="AKV499" s="1576"/>
      <c r="AKW499" s="1576"/>
      <c r="AKX499" s="1576"/>
      <c r="AKY499" s="1576"/>
      <c r="AKZ499" s="1577"/>
      <c r="ALA499" s="1577"/>
      <c r="ALB499" s="1577"/>
      <c r="ALC499" s="1577"/>
      <c r="ALD499" s="374"/>
      <c r="ALE499" s="297"/>
      <c r="ALF499" s="1575"/>
      <c r="ALG499" s="1576"/>
      <c r="ALH499" s="1576"/>
      <c r="ALI499" s="1576"/>
      <c r="ALJ499" s="1576"/>
      <c r="ALK499" s="1576"/>
      <c r="ALL499" s="1576"/>
      <c r="ALM499" s="1576"/>
      <c r="ALN499" s="1576"/>
      <c r="ALO499" s="1576"/>
      <c r="ALP499" s="1577"/>
      <c r="ALQ499" s="1577"/>
      <c r="ALR499" s="1577"/>
      <c r="ALS499" s="1577"/>
      <c r="ALT499" s="374"/>
      <c r="ALU499" s="297"/>
      <c r="ALV499" s="1575"/>
      <c r="ALW499" s="1576"/>
      <c r="ALX499" s="1576"/>
      <c r="ALY499" s="1576"/>
      <c r="ALZ499" s="1576"/>
      <c r="AMA499" s="1576"/>
      <c r="AMB499" s="1576"/>
      <c r="AMC499" s="1576"/>
      <c r="AMD499" s="1576"/>
      <c r="AME499" s="1576"/>
      <c r="AMF499" s="1577"/>
      <c r="AMG499" s="1577"/>
      <c r="AMH499" s="1577"/>
      <c r="AMI499" s="1577"/>
      <c r="AMJ499" s="374"/>
      <c r="AMK499" s="297"/>
      <c r="AML499" s="1575"/>
      <c r="AMM499" s="1576"/>
      <c r="AMN499" s="1576"/>
      <c r="AMO499" s="1576"/>
      <c r="AMP499" s="1576"/>
      <c r="AMQ499" s="1576"/>
      <c r="AMR499" s="1576"/>
      <c r="AMS499" s="1576"/>
      <c r="AMT499" s="1576"/>
      <c r="AMU499" s="1576"/>
      <c r="AMV499" s="1577"/>
      <c r="AMW499" s="1577"/>
      <c r="AMX499" s="1577"/>
      <c r="AMY499" s="1577"/>
      <c r="AMZ499" s="374"/>
      <c r="ANA499" s="297"/>
      <c r="ANB499" s="1575"/>
      <c r="ANC499" s="1576"/>
      <c r="AND499" s="1576"/>
      <c r="ANE499" s="1576"/>
      <c r="ANF499" s="1576"/>
      <c r="ANG499" s="1576"/>
      <c r="ANH499" s="1576"/>
      <c r="ANI499" s="1576"/>
      <c r="ANJ499" s="1576"/>
      <c r="ANK499" s="1576"/>
      <c r="ANL499" s="1577"/>
      <c r="ANM499" s="1577"/>
      <c r="ANN499" s="1577"/>
      <c r="ANO499" s="1577"/>
      <c r="ANP499" s="374"/>
      <c r="ANQ499" s="297"/>
      <c r="ANR499" s="1575"/>
      <c r="ANS499" s="1576"/>
      <c r="ANT499" s="1576"/>
      <c r="ANU499" s="1576"/>
      <c r="ANV499" s="1576"/>
      <c r="ANW499" s="1576"/>
      <c r="ANX499" s="1576"/>
      <c r="ANY499" s="1576"/>
      <c r="ANZ499" s="1576"/>
      <c r="AOA499" s="1576"/>
      <c r="AOB499" s="1577"/>
      <c r="AOC499" s="1577"/>
      <c r="AOD499" s="1577"/>
      <c r="AOE499" s="1577"/>
      <c r="AOF499" s="374"/>
      <c r="AOG499" s="297"/>
      <c r="AOH499" s="1575"/>
      <c r="AOI499" s="1576"/>
      <c r="AOJ499" s="1576"/>
      <c r="AOK499" s="1576"/>
      <c r="AOL499" s="1576"/>
      <c r="AOM499" s="1576"/>
      <c r="AON499" s="1576"/>
      <c r="AOO499" s="1576"/>
      <c r="AOP499" s="1576"/>
      <c r="AOQ499" s="1576"/>
      <c r="AOR499" s="1577"/>
      <c r="AOS499" s="1577"/>
      <c r="AOT499" s="1577"/>
      <c r="AOU499" s="1577"/>
      <c r="AOV499" s="374"/>
      <c r="AOW499" s="297"/>
      <c r="AOX499" s="1575"/>
      <c r="AOY499" s="1576"/>
      <c r="AOZ499" s="1576"/>
      <c r="APA499" s="1576"/>
      <c r="APB499" s="1576"/>
      <c r="APC499" s="1576"/>
      <c r="APD499" s="1576"/>
      <c r="APE499" s="1576"/>
      <c r="APF499" s="1576"/>
      <c r="APG499" s="1576"/>
      <c r="APH499" s="1577"/>
      <c r="API499" s="1577"/>
      <c r="APJ499" s="1577"/>
      <c r="APK499" s="1577"/>
      <c r="APL499" s="374"/>
      <c r="APM499" s="297"/>
      <c r="APN499" s="1575"/>
      <c r="APO499" s="1576"/>
      <c r="APP499" s="1576"/>
      <c r="APQ499" s="1576"/>
      <c r="APR499" s="1576"/>
      <c r="APS499" s="1576"/>
      <c r="APT499" s="1576"/>
      <c r="APU499" s="1576"/>
      <c r="APV499" s="1576"/>
      <c r="APW499" s="1576"/>
      <c r="APX499" s="1577"/>
      <c r="APY499" s="1577"/>
      <c r="APZ499" s="1577"/>
      <c r="AQA499" s="1577"/>
      <c r="AQB499" s="374"/>
      <c r="AQC499" s="297"/>
      <c r="AQD499" s="1575"/>
      <c r="AQE499" s="1576"/>
      <c r="AQF499" s="1576"/>
      <c r="AQG499" s="1576"/>
      <c r="AQH499" s="1576"/>
      <c r="AQI499" s="1576"/>
      <c r="AQJ499" s="1576"/>
      <c r="AQK499" s="1576"/>
      <c r="AQL499" s="1576"/>
      <c r="AQM499" s="1576"/>
      <c r="AQN499" s="1577"/>
      <c r="AQO499" s="1577"/>
      <c r="AQP499" s="1577"/>
      <c r="AQQ499" s="1577"/>
      <c r="AQR499" s="374"/>
      <c r="AQS499" s="297"/>
      <c r="AQT499" s="1575"/>
      <c r="AQU499" s="1576"/>
      <c r="AQV499" s="1576"/>
      <c r="AQW499" s="1576"/>
      <c r="AQX499" s="1576"/>
      <c r="AQY499" s="1576"/>
      <c r="AQZ499" s="1576"/>
      <c r="ARA499" s="1576"/>
      <c r="ARB499" s="1576"/>
      <c r="ARC499" s="1576"/>
      <c r="ARD499" s="1577"/>
      <c r="ARE499" s="1577"/>
      <c r="ARF499" s="1577"/>
      <c r="ARG499" s="1577"/>
      <c r="ARH499" s="374"/>
      <c r="ARI499" s="297"/>
      <c r="ARJ499" s="1575"/>
      <c r="ARK499" s="1576"/>
      <c r="ARL499" s="1576"/>
      <c r="ARM499" s="1576"/>
      <c r="ARN499" s="1576"/>
      <c r="ARO499" s="1576"/>
      <c r="ARP499" s="1576"/>
      <c r="ARQ499" s="1576"/>
      <c r="ARR499" s="1576"/>
      <c r="ARS499" s="1576"/>
      <c r="ART499" s="1577"/>
      <c r="ARU499" s="1577"/>
      <c r="ARV499" s="1577"/>
      <c r="ARW499" s="1577"/>
      <c r="ARX499" s="374"/>
      <c r="ARY499" s="297"/>
      <c r="ARZ499" s="1575"/>
      <c r="ASA499" s="1576"/>
      <c r="ASB499" s="1576"/>
      <c r="ASC499" s="1576"/>
      <c r="ASD499" s="1576"/>
      <c r="ASE499" s="1576"/>
      <c r="ASF499" s="1576"/>
      <c r="ASG499" s="1576"/>
      <c r="ASH499" s="1576"/>
      <c r="ASI499" s="1576"/>
      <c r="ASJ499" s="1577"/>
      <c r="ASK499" s="1577"/>
      <c r="ASL499" s="1577"/>
      <c r="ASM499" s="1577"/>
      <c r="ASN499" s="374"/>
      <c r="ASO499" s="297"/>
      <c r="ASP499" s="1575"/>
      <c r="ASQ499" s="1576"/>
      <c r="ASR499" s="1576"/>
      <c r="ASS499" s="1576"/>
      <c r="AST499" s="1576"/>
      <c r="ASU499" s="1576"/>
      <c r="ASV499" s="1576"/>
      <c r="ASW499" s="1576"/>
      <c r="ASX499" s="1576"/>
      <c r="ASY499" s="1576"/>
      <c r="ASZ499" s="1577"/>
      <c r="ATA499" s="1577"/>
      <c r="ATB499" s="1577"/>
      <c r="ATC499" s="1577"/>
      <c r="ATD499" s="374"/>
      <c r="ATE499" s="297"/>
      <c r="ATF499" s="1575"/>
      <c r="ATG499" s="1576"/>
      <c r="ATH499" s="1576"/>
      <c r="ATI499" s="1576"/>
      <c r="ATJ499" s="1576"/>
      <c r="ATK499" s="1576"/>
      <c r="ATL499" s="1576"/>
      <c r="ATM499" s="1576"/>
      <c r="ATN499" s="1576"/>
      <c r="ATO499" s="1576"/>
      <c r="ATP499" s="1577"/>
      <c r="ATQ499" s="1577"/>
      <c r="ATR499" s="1577"/>
      <c r="ATS499" s="1577"/>
      <c r="ATT499" s="374"/>
      <c r="ATU499" s="297"/>
      <c r="ATV499" s="1575"/>
      <c r="ATW499" s="1576"/>
      <c r="ATX499" s="1576"/>
      <c r="ATY499" s="1576"/>
      <c r="ATZ499" s="1576"/>
      <c r="AUA499" s="1576"/>
      <c r="AUB499" s="1576"/>
      <c r="AUC499" s="1576"/>
      <c r="AUD499" s="1576"/>
      <c r="AUE499" s="1576"/>
      <c r="AUF499" s="1577"/>
      <c r="AUG499" s="1577"/>
      <c r="AUH499" s="1577"/>
      <c r="AUI499" s="1577"/>
      <c r="AUJ499" s="374"/>
      <c r="AUK499" s="297"/>
      <c r="AUL499" s="1575"/>
      <c r="AUM499" s="1576"/>
      <c r="AUN499" s="1576"/>
      <c r="AUO499" s="1576"/>
      <c r="AUP499" s="1576"/>
      <c r="AUQ499" s="1576"/>
      <c r="AUR499" s="1576"/>
      <c r="AUS499" s="1576"/>
      <c r="AUT499" s="1576"/>
      <c r="AUU499" s="1576"/>
      <c r="AUV499" s="1577"/>
      <c r="AUW499" s="1577"/>
      <c r="AUX499" s="1577"/>
      <c r="AUY499" s="1577"/>
      <c r="AUZ499" s="374"/>
      <c r="AVA499" s="297"/>
      <c r="AVB499" s="1575"/>
      <c r="AVC499" s="1576"/>
      <c r="AVD499" s="1576"/>
      <c r="AVE499" s="1576"/>
      <c r="AVF499" s="1576"/>
      <c r="AVG499" s="1576"/>
      <c r="AVH499" s="1576"/>
      <c r="AVI499" s="1576"/>
      <c r="AVJ499" s="1576"/>
      <c r="AVK499" s="1576"/>
      <c r="AVL499" s="1577"/>
      <c r="AVM499" s="1577"/>
      <c r="AVN499" s="1577"/>
      <c r="AVO499" s="1577"/>
      <c r="AVP499" s="374"/>
      <c r="AVQ499" s="297"/>
      <c r="AVR499" s="1575"/>
      <c r="AVS499" s="1576"/>
      <c r="AVT499" s="1576"/>
      <c r="AVU499" s="1576"/>
      <c r="AVV499" s="1576"/>
      <c r="AVW499" s="1576"/>
      <c r="AVX499" s="1576"/>
      <c r="AVY499" s="1576"/>
      <c r="AVZ499" s="1576"/>
      <c r="AWA499" s="1576"/>
      <c r="AWB499" s="1577"/>
      <c r="AWC499" s="1577"/>
      <c r="AWD499" s="1577"/>
      <c r="AWE499" s="1577"/>
      <c r="AWF499" s="374"/>
      <c r="AWG499" s="297"/>
      <c r="AWH499" s="1575"/>
      <c r="AWI499" s="1576"/>
      <c r="AWJ499" s="1576"/>
      <c r="AWK499" s="1576"/>
      <c r="AWL499" s="1576"/>
      <c r="AWM499" s="1576"/>
      <c r="AWN499" s="1576"/>
      <c r="AWO499" s="1576"/>
      <c r="AWP499" s="1576"/>
      <c r="AWQ499" s="1576"/>
      <c r="AWR499" s="1577"/>
      <c r="AWS499" s="1577"/>
      <c r="AWT499" s="1577"/>
      <c r="AWU499" s="1577"/>
      <c r="AWV499" s="374"/>
      <c r="AWW499" s="297"/>
      <c r="AWX499" s="1575"/>
      <c r="AWY499" s="1576"/>
      <c r="AWZ499" s="1576"/>
      <c r="AXA499" s="1576"/>
      <c r="AXB499" s="1576"/>
      <c r="AXC499" s="1576"/>
      <c r="AXD499" s="1576"/>
      <c r="AXE499" s="1576"/>
      <c r="AXF499" s="1576"/>
      <c r="AXG499" s="1576"/>
      <c r="AXH499" s="1577"/>
      <c r="AXI499" s="1577"/>
      <c r="AXJ499" s="1577"/>
      <c r="AXK499" s="1577"/>
      <c r="AXL499" s="374"/>
      <c r="AXM499" s="297"/>
      <c r="AXN499" s="1575"/>
      <c r="AXO499" s="1576"/>
      <c r="AXP499" s="1576"/>
      <c r="AXQ499" s="1576"/>
      <c r="AXR499" s="1576"/>
      <c r="AXS499" s="1576"/>
      <c r="AXT499" s="1576"/>
      <c r="AXU499" s="1576"/>
      <c r="AXV499" s="1576"/>
      <c r="AXW499" s="1576"/>
      <c r="AXX499" s="1577"/>
      <c r="AXY499" s="1577"/>
      <c r="AXZ499" s="1577"/>
      <c r="AYA499" s="1577"/>
      <c r="AYB499" s="374"/>
      <c r="AYC499" s="297"/>
      <c r="AYD499" s="1575"/>
      <c r="AYE499" s="1576"/>
      <c r="AYF499" s="1576"/>
      <c r="AYG499" s="1576"/>
      <c r="AYH499" s="1576"/>
      <c r="AYI499" s="1576"/>
      <c r="AYJ499" s="1576"/>
      <c r="AYK499" s="1576"/>
      <c r="AYL499" s="1576"/>
      <c r="AYM499" s="1576"/>
      <c r="AYN499" s="1577"/>
      <c r="AYO499" s="1577"/>
      <c r="AYP499" s="1577"/>
      <c r="AYQ499" s="1577"/>
      <c r="AYR499" s="374"/>
      <c r="AYS499" s="297"/>
      <c r="AYT499" s="1575"/>
      <c r="AYU499" s="1576"/>
      <c r="AYV499" s="1576"/>
      <c r="AYW499" s="1576"/>
      <c r="AYX499" s="1576"/>
      <c r="AYY499" s="1576"/>
      <c r="AYZ499" s="1576"/>
      <c r="AZA499" s="1576"/>
      <c r="AZB499" s="1576"/>
      <c r="AZC499" s="1576"/>
      <c r="AZD499" s="1577"/>
      <c r="AZE499" s="1577"/>
      <c r="AZF499" s="1577"/>
      <c r="AZG499" s="1577"/>
      <c r="AZH499" s="374"/>
      <c r="AZI499" s="297"/>
      <c r="AZJ499" s="1575"/>
      <c r="AZK499" s="1576"/>
      <c r="AZL499" s="1576"/>
      <c r="AZM499" s="1576"/>
      <c r="AZN499" s="1576"/>
      <c r="AZO499" s="1576"/>
      <c r="AZP499" s="1576"/>
      <c r="AZQ499" s="1576"/>
      <c r="AZR499" s="1576"/>
      <c r="AZS499" s="1576"/>
      <c r="AZT499" s="1577"/>
      <c r="AZU499" s="1577"/>
      <c r="AZV499" s="1577"/>
      <c r="AZW499" s="1577"/>
      <c r="AZX499" s="374"/>
      <c r="AZY499" s="297"/>
      <c r="AZZ499" s="1575"/>
      <c r="BAA499" s="1576"/>
      <c r="BAB499" s="1576"/>
      <c r="BAC499" s="1576"/>
      <c r="BAD499" s="1576"/>
      <c r="BAE499" s="1576"/>
      <c r="BAF499" s="1576"/>
      <c r="BAG499" s="1576"/>
      <c r="BAH499" s="1576"/>
      <c r="BAI499" s="1576"/>
      <c r="BAJ499" s="1577"/>
      <c r="BAK499" s="1577"/>
      <c r="BAL499" s="1577"/>
      <c r="BAM499" s="1577"/>
      <c r="BAN499" s="374"/>
      <c r="BAO499" s="297"/>
      <c r="BAP499" s="1575"/>
      <c r="BAQ499" s="1576"/>
      <c r="BAR499" s="1576"/>
      <c r="BAS499" s="1576"/>
      <c r="BAT499" s="1576"/>
      <c r="BAU499" s="1576"/>
      <c r="BAV499" s="1576"/>
      <c r="BAW499" s="1576"/>
      <c r="BAX499" s="1576"/>
      <c r="BAY499" s="1576"/>
      <c r="BAZ499" s="1577"/>
      <c r="BBA499" s="1577"/>
      <c r="BBB499" s="1577"/>
      <c r="BBC499" s="1577"/>
      <c r="BBD499" s="374"/>
      <c r="BBE499" s="297"/>
      <c r="BBF499" s="1575"/>
      <c r="BBG499" s="1576"/>
      <c r="BBH499" s="1576"/>
      <c r="BBI499" s="1576"/>
      <c r="BBJ499" s="1576"/>
      <c r="BBK499" s="1576"/>
      <c r="BBL499" s="1576"/>
      <c r="BBM499" s="1576"/>
      <c r="BBN499" s="1576"/>
      <c r="BBO499" s="1576"/>
      <c r="BBP499" s="1577"/>
      <c r="BBQ499" s="1577"/>
      <c r="BBR499" s="1577"/>
      <c r="BBS499" s="1577"/>
      <c r="BBT499" s="374"/>
      <c r="BBU499" s="297"/>
      <c r="BBV499" s="1575"/>
      <c r="BBW499" s="1576"/>
      <c r="BBX499" s="1576"/>
      <c r="BBY499" s="1576"/>
      <c r="BBZ499" s="1576"/>
      <c r="BCA499" s="1576"/>
      <c r="BCB499" s="1576"/>
      <c r="BCC499" s="1576"/>
      <c r="BCD499" s="1576"/>
      <c r="BCE499" s="1576"/>
      <c r="BCF499" s="1577"/>
      <c r="BCG499" s="1577"/>
      <c r="BCH499" s="1577"/>
      <c r="BCI499" s="1577"/>
      <c r="BCJ499" s="374"/>
      <c r="BCK499" s="297"/>
      <c r="BCL499" s="1575"/>
      <c r="BCM499" s="1576"/>
      <c r="BCN499" s="1576"/>
      <c r="BCO499" s="1576"/>
      <c r="BCP499" s="1576"/>
      <c r="BCQ499" s="1576"/>
      <c r="BCR499" s="1576"/>
      <c r="BCS499" s="1576"/>
      <c r="BCT499" s="1576"/>
      <c r="BCU499" s="1576"/>
      <c r="BCV499" s="1577"/>
      <c r="BCW499" s="1577"/>
      <c r="BCX499" s="1577"/>
      <c r="BCY499" s="1577"/>
      <c r="BCZ499" s="374"/>
      <c r="BDA499" s="297"/>
      <c r="BDB499" s="1575"/>
      <c r="BDC499" s="1576"/>
      <c r="BDD499" s="1576"/>
      <c r="BDE499" s="1576"/>
      <c r="BDF499" s="1576"/>
      <c r="BDG499" s="1576"/>
      <c r="BDH499" s="1576"/>
      <c r="BDI499" s="1576"/>
      <c r="BDJ499" s="1576"/>
      <c r="BDK499" s="1576"/>
      <c r="BDL499" s="1577"/>
      <c r="BDM499" s="1577"/>
      <c r="BDN499" s="1577"/>
      <c r="BDO499" s="1577"/>
      <c r="BDP499" s="374"/>
      <c r="BDQ499" s="297"/>
      <c r="BDR499" s="1575"/>
      <c r="BDS499" s="1576"/>
      <c r="BDT499" s="1576"/>
      <c r="BDU499" s="1576"/>
      <c r="BDV499" s="1576"/>
      <c r="BDW499" s="1576"/>
      <c r="BDX499" s="1576"/>
      <c r="BDY499" s="1576"/>
      <c r="BDZ499" s="1576"/>
      <c r="BEA499" s="1576"/>
      <c r="BEB499" s="1577"/>
      <c r="BEC499" s="1577"/>
      <c r="BED499" s="1577"/>
      <c r="BEE499" s="1577"/>
      <c r="BEF499" s="374"/>
      <c r="BEG499" s="297"/>
      <c r="BEH499" s="1575"/>
      <c r="BEI499" s="1576"/>
      <c r="BEJ499" s="1576"/>
      <c r="BEK499" s="1576"/>
      <c r="BEL499" s="1576"/>
      <c r="BEM499" s="1576"/>
      <c r="BEN499" s="1576"/>
      <c r="BEO499" s="1576"/>
      <c r="BEP499" s="1576"/>
      <c r="BEQ499" s="1576"/>
      <c r="BER499" s="1577"/>
      <c r="BES499" s="1577"/>
      <c r="BET499" s="1577"/>
      <c r="BEU499" s="1577"/>
      <c r="BEV499" s="374"/>
      <c r="BEW499" s="297"/>
      <c r="BEX499" s="1575"/>
      <c r="BEY499" s="1576"/>
      <c r="BEZ499" s="1576"/>
      <c r="BFA499" s="1576"/>
      <c r="BFB499" s="1576"/>
      <c r="BFC499" s="1576"/>
      <c r="BFD499" s="1576"/>
      <c r="BFE499" s="1576"/>
      <c r="BFF499" s="1576"/>
      <c r="BFG499" s="1576"/>
      <c r="BFH499" s="1577"/>
      <c r="BFI499" s="1577"/>
      <c r="BFJ499" s="1577"/>
      <c r="BFK499" s="1577"/>
      <c r="BFL499" s="374"/>
      <c r="BFM499" s="297"/>
      <c r="BFN499" s="1575"/>
      <c r="BFO499" s="1576"/>
      <c r="BFP499" s="1576"/>
      <c r="BFQ499" s="1576"/>
      <c r="BFR499" s="1576"/>
      <c r="BFS499" s="1576"/>
      <c r="BFT499" s="1576"/>
      <c r="BFU499" s="1576"/>
      <c r="BFV499" s="1576"/>
      <c r="BFW499" s="1576"/>
      <c r="BFX499" s="1577"/>
      <c r="BFY499" s="1577"/>
      <c r="BFZ499" s="1577"/>
      <c r="BGA499" s="1577"/>
      <c r="BGB499" s="374"/>
      <c r="BGC499" s="297"/>
      <c r="BGD499" s="1575"/>
      <c r="BGE499" s="1576"/>
      <c r="BGF499" s="1576"/>
      <c r="BGG499" s="1576"/>
      <c r="BGH499" s="1576"/>
      <c r="BGI499" s="1576"/>
      <c r="BGJ499" s="1576"/>
      <c r="BGK499" s="1576"/>
      <c r="BGL499" s="1576"/>
      <c r="BGM499" s="1576"/>
      <c r="BGN499" s="1577"/>
      <c r="BGO499" s="1577"/>
      <c r="BGP499" s="1577"/>
      <c r="BGQ499" s="1577"/>
      <c r="BGR499" s="374"/>
      <c r="BGS499" s="297"/>
      <c r="BGT499" s="1575"/>
      <c r="BGU499" s="1576"/>
      <c r="BGV499" s="1576"/>
      <c r="BGW499" s="1576"/>
      <c r="BGX499" s="1576"/>
      <c r="BGY499" s="1576"/>
      <c r="BGZ499" s="1576"/>
      <c r="BHA499" s="1576"/>
      <c r="BHB499" s="1576"/>
      <c r="BHC499" s="1576"/>
      <c r="BHD499" s="1577"/>
      <c r="BHE499" s="1577"/>
      <c r="BHF499" s="1577"/>
      <c r="BHG499" s="1577"/>
      <c r="BHH499" s="374"/>
      <c r="BHI499" s="297"/>
      <c r="BHJ499" s="1575"/>
      <c r="BHK499" s="1576"/>
      <c r="BHL499" s="1576"/>
      <c r="BHM499" s="1576"/>
      <c r="BHN499" s="1576"/>
      <c r="BHO499" s="1576"/>
      <c r="BHP499" s="1576"/>
      <c r="BHQ499" s="1576"/>
      <c r="BHR499" s="1576"/>
      <c r="BHS499" s="1576"/>
      <c r="BHT499" s="1577"/>
      <c r="BHU499" s="1577"/>
      <c r="BHV499" s="1577"/>
      <c r="BHW499" s="1577"/>
      <c r="BHX499" s="374"/>
      <c r="BHY499" s="297"/>
      <c r="BHZ499" s="1575"/>
      <c r="BIA499" s="1576"/>
      <c r="BIB499" s="1576"/>
      <c r="BIC499" s="1576"/>
      <c r="BID499" s="1576"/>
      <c r="BIE499" s="1576"/>
      <c r="BIF499" s="1576"/>
      <c r="BIG499" s="1576"/>
      <c r="BIH499" s="1576"/>
      <c r="BII499" s="1576"/>
      <c r="BIJ499" s="1577"/>
      <c r="BIK499" s="1577"/>
      <c r="BIL499" s="1577"/>
      <c r="BIM499" s="1577"/>
      <c r="BIN499" s="374"/>
      <c r="BIO499" s="297"/>
      <c r="BIP499" s="1575"/>
      <c r="BIQ499" s="1576"/>
      <c r="BIR499" s="1576"/>
      <c r="BIS499" s="1576"/>
      <c r="BIT499" s="1576"/>
      <c r="BIU499" s="1576"/>
      <c r="BIV499" s="1576"/>
      <c r="BIW499" s="1576"/>
      <c r="BIX499" s="1576"/>
      <c r="BIY499" s="1576"/>
      <c r="BIZ499" s="1577"/>
      <c r="BJA499" s="1577"/>
      <c r="BJB499" s="1577"/>
      <c r="BJC499" s="1577"/>
      <c r="BJD499" s="374"/>
      <c r="BJE499" s="297"/>
      <c r="BJF499" s="1575"/>
      <c r="BJG499" s="1576"/>
      <c r="BJH499" s="1576"/>
      <c r="BJI499" s="1576"/>
      <c r="BJJ499" s="1576"/>
      <c r="BJK499" s="1576"/>
      <c r="BJL499" s="1576"/>
      <c r="BJM499" s="1576"/>
      <c r="BJN499" s="1576"/>
      <c r="BJO499" s="1576"/>
      <c r="BJP499" s="1577"/>
      <c r="BJQ499" s="1577"/>
      <c r="BJR499" s="1577"/>
      <c r="BJS499" s="1577"/>
      <c r="BJT499" s="374"/>
      <c r="BJU499" s="297"/>
      <c r="BJV499" s="1575"/>
      <c r="BJW499" s="1576"/>
      <c r="BJX499" s="1576"/>
      <c r="BJY499" s="1576"/>
      <c r="BJZ499" s="1576"/>
      <c r="BKA499" s="1576"/>
      <c r="BKB499" s="1576"/>
      <c r="BKC499" s="1576"/>
      <c r="BKD499" s="1576"/>
      <c r="BKE499" s="1576"/>
      <c r="BKF499" s="1577"/>
      <c r="BKG499" s="1577"/>
      <c r="BKH499" s="1577"/>
      <c r="BKI499" s="1577"/>
      <c r="BKJ499" s="374"/>
      <c r="BKK499" s="297"/>
      <c r="BKL499" s="1575"/>
      <c r="BKM499" s="1576"/>
      <c r="BKN499" s="1576"/>
      <c r="BKO499" s="1576"/>
      <c r="BKP499" s="1576"/>
      <c r="BKQ499" s="1576"/>
      <c r="BKR499" s="1576"/>
      <c r="BKS499" s="1576"/>
      <c r="BKT499" s="1576"/>
      <c r="BKU499" s="1576"/>
      <c r="BKV499" s="1577"/>
      <c r="BKW499" s="1577"/>
      <c r="BKX499" s="1577"/>
      <c r="BKY499" s="1577"/>
      <c r="BKZ499" s="374"/>
      <c r="BLA499" s="297"/>
      <c r="BLB499" s="1575"/>
      <c r="BLC499" s="1576"/>
      <c r="BLD499" s="1576"/>
      <c r="BLE499" s="1576"/>
      <c r="BLF499" s="1576"/>
      <c r="BLG499" s="1576"/>
      <c r="BLH499" s="1576"/>
      <c r="BLI499" s="1576"/>
      <c r="BLJ499" s="1576"/>
      <c r="BLK499" s="1576"/>
      <c r="BLL499" s="1577"/>
      <c r="BLM499" s="1577"/>
      <c r="BLN499" s="1577"/>
      <c r="BLO499" s="1577"/>
      <c r="BLP499" s="374"/>
      <c r="BLQ499" s="297"/>
      <c r="BLR499" s="1575"/>
      <c r="BLS499" s="1576"/>
      <c r="BLT499" s="1576"/>
      <c r="BLU499" s="1576"/>
      <c r="BLV499" s="1576"/>
      <c r="BLW499" s="1576"/>
      <c r="BLX499" s="1576"/>
      <c r="BLY499" s="1576"/>
      <c r="BLZ499" s="1576"/>
      <c r="BMA499" s="1576"/>
      <c r="BMB499" s="1577"/>
      <c r="BMC499" s="1577"/>
      <c r="BMD499" s="1577"/>
      <c r="BME499" s="1577"/>
      <c r="BMF499" s="374"/>
      <c r="BMG499" s="297"/>
      <c r="BMH499" s="1575"/>
      <c r="BMI499" s="1576"/>
      <c r="BMJ499" s="1576"/>
      <c r="BMK499" s="1576"/>
      <c r="BML499" s="1576"/>
      <c r="BMM499" s="1576"/>
      <c r="BMN499" s="1576"/>
      <c r="BMO499" s="1576"/>
      <c r="BMP499" s="1576"/>
      <c r="BMQ499" s="1576"/>
      <c r="BMR499" s="1577"/>
      <c r="BMS499" s="1577"/>
      <c r="BMT499" s="1577"/>
      <c r="BMU499" s="1577"/>
      <c r="BMV499" s="374"/>
      <c r="BMW499" s="297"/>
      <c r="BMX499" s="1575"/>
      <c r="BMY499" s="1576"/>
      <c r="BMZ499" s="1576"/>
      <c r="BNA499" s="1576"/>
      <c r="BNB499" s="1576"/>
      <c r="BNC499" s="1576"/>
      <c r="BND499" s="1576"/>
      <c r="BNE499" s="1576"/>
      <c r="BNF499" s="1576"/>
      <c r="BNG499" s="1576"/>
      <c r="BNH499" s="1577"/>
      <c r="BNI499" s="1577"/>
      <c r="BNJ499" s="1577"/>
      <c r="BNK499" s="1577"/>
      <c r="BNL499" s="374"/>
      <c r="BNM499" s="297"/>
      <c r="BNN499" s="1575"/>
      <c r="BNO499" s="1576"/>
      <c r="BNP499" s="1576"/>
      <c r="BNQ499" s="1576"/>
      <c r="BNR499" s="1576"/>
      <c r="BNS499" s="1576"/>
      <c r="BNT499" s="1576"/>
      <c r="BNU499" s="1576"/>
      <c r="BNV499" s="1576"/>
      <c r="BNW499" s="1576"/>
      <c r="BNX499" s="1577"/>
      <c r="BNY499" s="1577"/>
      <c r="BNZ499" s="1577"/>
      <c r="BOA499" s="1577"/>
      <c r="BOB499" s="374"/>
      <c r="BOC499" s="297"/>
      <c r="BOD499" s="1575"/>
      <c r="BOE499" s="1576"/>
      <c r="BOF499" s="1576"/>
      <c r="BOG499" s="1576"/>
      <c r="BOH499" s="1576"/>
      <c r="BOI499" s="1576"/>
      <c r="BOJ499" s="1576"/>
      <c r="BOK499" s="1576"/>
      <c r="BOL499" s="1576"/>
      <c r="BOM499" s="1576"/>
      <c r="BON499" s="1577"/>
      <c r="BOO499" s="1577"/>
      <c r="BOP499" s="1577"/>
      <c r="BOQ499" s="1577"/>
      <c r="BOR499" s="374"/>
      <c r="BOS499" s="297"/>
      <c r="BOT499" s="1575"/>
      <c r="BOU499" s="1576"/>
      <c r="BOV499" s="1576"/>
      <c r="BOW499" s="1576"/>
      <c r="BOX499" s="1576"/>
      <c r="BOY499" s="1576"/>
      <c r="BOZ499" s="1576"/>
      <c r="BPA499" s="1576"/>
      <c r="BPB499" s="1576"/>
      <c r="BPC499" s="1576"/>
      <c r="BPD499" s="1577"/>
      <c r="BPE499" s="1577"/>
      <c r="BPF499" s="1577"/>
      <c r="BPG499" s="1577"/>
      <c r="BPH499" s="374"/>
      <c r="BPI499" s="297"/>
      <c r="BPJ499" s="1575"/>
      <c r="BPK499" s="1576"/>
      <c r="BPL499" s="1576"/>
      <c r="BPM499" s="1576"/>
      <c r="BPN499" s="1576"/>
      <c r="BPO499" s="1576"/>
      <c r="BPP499" s="1576"/>
      <c r="BPQ499" s="1576"/>
      <c r="BPR499" s="1576"/>
      <c r="BPS499" s="1576"/>
      <c r="BPT499" s="1577"/>
      <c r="BPU499" s="1577"/>
      <c r="BPV499" s="1577"/>
      <c r="BPW499" s="1577"/>
      <c r="BPX499" s="374"/>
      <c r="BPY499" s="297"/>
      <c r="BPZ499" s="1575"/>
      <c r="BQA499" s="1576"/>
      <c r="BQB499" s="1576"/>
      <c r="BQC499" s="1576"/>
      <c r="BQD499" s="1576"/>
      <c r="BQE499" s="1576"/>
      <c r="BQF499" s="1576"/>
      <c r="BQG499" s="1576"/>
      <c r="BQH499" s="1576"/>
      <c r="BQI499" s="1576"/>
      <c r="BQJ499" s="1577"/>
      <c r="BQK499" s="1577"/>
      <c r="BQL499" s="1577"/>
      <c r="BQM499" s="1577"/>
      <c r="BQN499" s="374"/>
      <c r="BQO499" s="297"/>
      <c r="BQP499" s="1575"/>
      <c r="BQQ499" s="1576"/>
      <c r="BQR499" s="1576"/>
      <c r="BQS499" s="1576"/>
      <c r="BQT499" s="1576"/>
      <c r="BQU499" s="1576"/>
      <c r="BQV499" s="1576"/>
      <c r="BQW499" s="1576"/>
      <c r="BQX499" s="1576"/>
      <c r="BQY499" s="1576"/>
      <c r="BQZ499" s="1577"/>
      <c r="BRA499" s="1577"/>
      <c r="BRB499" s="1577"/>
      <c r="BRC499" s="1577"/>
      <c r="BRD499" s="374"/>
      <c r="BRE499" s="297"/>
      <c r="BRF499" s="1575"/>
      <c r="BRG499" s="1576"/>
      <c r="BRH499" s="1576"/>
      <c r="BRI499" s="1576"/>
      <c r="BRJ499" s="1576"/>
      <c r="BRK499" s="1576"/>
      <c r="BRL499" s="1576"/>
      <c r="BRM499" s="1576"/>
      <c r="BRN499" s="1576"/>
      <c r="BRO499" s="1576"/>
      <c r="BRP499" s="1577"/>
      <c r="BRQ499" s="1577"/>
      <c r="BRR499" s="1577"/>
      <c r="BRS499" s="1577"/>
      <c r="BRT499" s="374"/>
      <c r="BRU499" s="297"/>
      <c r="BRV499" s="1575"/>
      <c r="BRW499" s="1576"/>
      <c r="BRX499" s="1576"/>
      <c r="BRY499" s="1576"/>
      <c r="BRZ499" s="1576"/>
      <c r="BSA499" s="1576"/>
      <c r="BSB499" s="1576"/>
      <c r="BSC499" s="1576"/>
      <c r="BSD499" s="1576"/>
      <c r="BSE499" s="1576"/>
      <c r="BSF499" s="1577"/>
      <c r="BSG499" s="1577"/>
      <c r="BSH499" s="1577"/>
      <c r="BSI499" s="1577"/>
      <c r="BSJ499" s="374"/>
      <c r="BSK499" s="297"/>
      <c r="BSL499" s="1575"/>
      <c r="BSM499" s="1576"/>
      <c r="BSN499" s="1576"/>
      <c r="BSO499" s="1576"/>
      <c r="BSP499" s="1576"/>
      <c r="BSQ499" s="1576"/>
      <c r="BSR499" s="1576"/>
      <c r="BSS499" s="1576"/>
      <c r="BST499" s="1576"/>
      <c r="BSU499" s="1576"/>
      <c r="BSV499" s="1577"/>
      <c r="BSW499" s="1577"/>
      <c r="BSX499" s="1577"/>
      <c r="BSY499" s="1577"/>
      <c r="BSZ499" s="374"/>
      <c r="BTA499" s="297"/>
      <c r="BTB499" s="1575"/>
      <c r="BTC499" s="1576"/>
      <c r="BTD499" s="1576"/>
      <c r="BTE499" s="1576"/>
      <c r="BTF499" s="1576"/>
      <c r="BTG499" s="1576"/>
      <c r="BTH499" s="1576"/>
      <c r="BTI499" s="1576"/>
      <c r="BTJ499" s="1576"/>
      <c r="BTK499" s="1576"/>
      <c r="BTL499" s="1577"/>
      <c r="BTM499" s="1577"/>
      <c r="BTN499" s="1577"/>
      <c r="BTO499" s="1577"/>
      <c r="BTP499" s="374"/>
      <c r="BTQ499" s="297"/>
      <c r="BTR499" s="1575"/>
      <c r="BTS499" s="1576"/>
      <c r="BTT499" s="1576"/>
      <c r="BTU499" s="1576"/>
      <c r="BTV499" s="1576"/>
      <c r="BTW499" s="1576"/>
      <c r="BTX499" s="1576"/>
      <c r="BTY499" s="1576"/>
      <c r="BTZ499" s="1576"/>
      <c r="BUA499" s="1576"/>
      <c r="BUB499" s="1577"/>
      <c r="BUC499" s="1577"/>
      <c r="BUD499" s="1577"/>
      <c r="BUE499" s="1577"/>
      <c r="BUF499" s="374"/>
      <c r="BUG499" s="297"/>
      <c r="BUH499" s="1575"/>
      <c r="BUI499" s="1576"/>
      <c r="BUJ499" s="1576"/>
      <c r="BUK499" s="1576"/>
      <c r="BUL499" s="1576"/>
      <c r="BUM499" s="1576"/>
      <c r="BUN499" s="1576"/>
      <c r="BUO499" s="1576"/>
      <c r="BUP499" s="1576"/>
      <c r="BUQ499" s="1576"/>
      <c r="BUR499" s="1577"/>
      <c r="BUS499" s="1577"/>
      <c r="BUT499" s="1577"/>
      <c r="BUU499" s="1577"/>
      <c r="BUV499" s="374"/>
      <c r="BUW499" s="297"/>
      <c r="BUX499" s="1575"/>
      <c r="BUY499" s="1576"/>
      <c r="BUZ499" s="1576"/>
      <c r="BVA499" s="1576"/>
      <c r="BVB499" s="1576"/>
      <c r="BVC499" s="1576"/>
      <c r="BVD499" s="1576"/>
      <c r="BVE499" s="1576"/>
      <c r="BVF499" s="1576"/>
      <c r="BVG499" s="1576"/>
      <c r="BVH499" s="1577"/>
      <c r="BVI499" s="1577"/>
      <c r="BVJ499" s="1577"/>
      <c r="BVK499" s="1577"/>
      <c r="BVL499" s="374"/>
      <c r="BVM499" s="297"/>
      <c r="BVN499" s="1575"/>
      <c r="BVO499" s="1576"/>
      <c r="BVP499" s="1576"/>
      <c r="BVQ499" s="1576"/>
      <c r="BVR499" s="1576"/>
      <c r="BVS499" s="1576"/>
      <c r="BVT499" s="1576"/>
      <c r="BVU499" s="1576"/>
      <c r="BVV499" s="1576"/>
      <c r="BVW499" s="1576"/>
      <c r="BVX499" s="1577"/>
      <c r="BVY499" s="1577"/>
      <c r="BVZ499" s="1577"/>
      <c r="BWA499" s="1577"/>
      <c r="BWB499" s="374"/>
      <c r="BWC499" s="297"/>
      <c r="BWD499" s="1575"/>
      <c r="BWE499" s="1576"/>
      <c r="BWF499" s="1576"/>
      <c r="BWG499" s="1576"/>
      <c r="BWH499" s="1576"/>
      <c r="BWI499" s="1576"/>
      <c r="BWJ499" s="1576"/>
      <c r="BWK499" s="1576"/>
      <c r="BWL499" s="1576"/>
      <c r="BWM499" s="1576"/>
      <c r="BWN499" s="1577"/>
      <c r="BWO499" s="1577"/>
      <c r="BWP499" s="1577"/>
      <c r="BWQ499" s="1577"/>
      <c r="BWR499" s="374"/>
      <c r="BWS499" s="297"/>
      <c r="BWT499" s="1575"/>
      <c r="BWU499" s="1576"/>
      <c r="BWV499" s="1576"/>
      <c r="BWW499" s="1576"/>
      <c r="BWX499" s="1576"/>
      <c r="BWY499" s="1576"/>
      <c r="BWZ499" s="1576"/>
      <c r="BXA499" s="1576"/>
      <c r="BXB499" s="1576"/>
      <c r="BXC499" s="1576"/>
      <c r="BXD499" s="1577"/>
      <c r="BXE499" s="1577"/>
      <c r="BXF499" s="1577"/>
      <c r="BXG499" s="1577"/>
      <c r="BXH499" s="374"/>
      <c r="BXI499" s="297"/>
      <c r="BXJ499" s="1575"/>
      <c r="BXK499" s="1576"/>
      <c r="BXL499" s="1576"/>
      <c r="BXM499" s="1576"/>
      <c r="BXN499" s="1576"/>
      <c r="BXO499" s="1576"/>
      <c r="BXP499" s="1576"/>
      <c r="BXQ499" s="1576"/>
      <c r="BXR499" s="1576"/>
      <c r="BXS499" s="1576"/>
      <c r="BXT499" s="1577"/>
      <c r="BXU499" s="1577"/>
      <c r="BXV499" s="1577"/>
      <c r="BXW499" s="1577"/>
      <c r="BXX499" s="374"/>
      <c r="BXY499" s="297"/>
      <c r="BXZ499" s="1575"/>
      <c r="BYA499" s="1576"/>
      <c r="BYB499" s="1576"/>
      <c r="BYC499" s="1576"/>
      <c r="BYD499" s="1576"/>
      <c r="BYE499" s="1576"/>
      <c r="BYF499" s="1576"/>
      <c r="BYG499" s="1576"/>
      <c r="BYH499" s="1576"/>
      <c r="BYI499" s="1576"/>
      <c r="BYJ499" s="1577"/>
      <c r="BYK499" s="1577"/>
      <c r="BYL499" s="1577"/>
      <c r="BYM499" s="1577"/>
      <c r="BYN499" s="374"/>
      <c r="BYO499" s="297"/>
      <c r="BYP499" s="1575"/>
      <c r="BYQ499" s="1576"/>
      <c r="BYR499" s="1576"/>
      <c r="BYS499" s="1576"/>
      <c r="BYT499" s="1576"/>
      <c r="BYU499" s="1576"/>
      <c r="BYV499" s="1576"/>
      <c r="BYW499" s="1576"/>
      <c r="BYX499" s="1576"/>
      <c r="BYY499" s="1576"/>
      <c r="BYZ499" s="1577"/>
      <c r="BZA499" s="1577"/>
      <c r="BZB499" s="1577"/>
      <c r="BZC499" s="1577"/>
      <c r="BZD499" s="374"/>
      <c r="BZE499" s="297"/>
      <c r="BZF499" s="1575"/>
      <c r="BZG499" s="1576"/>
      <c r="BZH499" s="1576"/>
      <c r="BZI499" s="1576"/>
      <c r="BZJ499" s="1576"/>
      <c r="BZK499" s="1576"/>
      <c r="BZL499" s="1576"/>
      <c r="BZM499" s="1576"/>
      <c r="BZN499" s="1576"/>
      <c r="BZO499" s="1576"/>
      <c r="BZP499" s="1577"/>
      <c r="BZQ499" s="1577"/>
      <c r="BZR499" s="1577"/>
      <c r="BZS499" s="1577"/>
      <c r="BZT499" s="374"/>
      <c r="BZU499" s="297"/>
      <c r="BZV499" s="1575"/>
      <c r="BZW499" s="1576"/>
      <c r="BZX499" s="1576"/>
      <c r="BZY499" s="1576"/>
      <c r="BZZ499" s="1576"/>
      <c r="CAA499" s="1576"/>
      <c r="CAB499" s="1576"/>
      <c r="CAC499" s="1576"/>
      <c r="CAD499" s="1576"/>
      <c r="CAE499" s="1576"/>
      <c r="CAF499" s="1577"/>
      <c r="CAG499" s="1577"/>
      <c r="CAH499" s="1577"/>
      <c r="CAI499" s="1577"/>
      <c r="CAJ499" s="374"/>
      <c r="CAK499" s="297"/>
      <c r="CAL499" s="1575"/>
      <c r="CAM499" s="1576"/>
      <c r="CAN499" s="1576"/>
      <c r="CAO499" s="1576"/>
      <c r="CAP499" s="1576"/>
      <c r="CAQ499" s="1576"/>
      <c r="CAR499" s="1576"/>
      <c r="CAS499" s="1576"/>
      <c r="CAT499" s="1576"/>
      <c r="CAU499" s="1576"/>
      <c r="CAV499" s="1577"/>
      <c r="CAW499" s="1577"/>
      <c r="CAX499" s="1577"/>
      <c r="CAY499" s="1577"/>
      <c r="CAZ499" s="374"/>
      <c r="CBA499" s="297"/>
      <c r="CBB499" s="1575"/>
      <c r="CBC499" s="1576"/>
      <c r="CBD499" s="1576"/>
      <c r="CBE499" s="1576"/>
      <c r="CBF499" s="1576"/>
      <c r="CBG499" s="1576"/>
      <c r="CBH499" s="1576"/>
      <c r="CBI499" s="1576"/>
      <c r="CBJ499" s="1576"/>
      <c r="CBK499" s="1576"/>
      <c r="CBL499" s="1577"/>
      <c r="CBM499" s="1577"/>
      <c r="CBN499" s="1577"/>
      <c r="CBO499" s="1577"/>
      <c r="CBP499" s="374"/>
      <c r="CBQ499" s="297"/>
      <c r="CBR499" s="1575"/>
      <c r="CBS499" s="1576"/>
      <c r="CBT499" s="1576"/>
      <c r="CBU499" s="1576"/>
      <c r="CBV499" s="1576"/>
      <c r="CBW499" s="1576"/>
      <c r="CBX499" s="1576"/>
      <c r="CBY499" s="1576"/>
      <c r="CBZ499" s="1576"/>
      <c r="CCA499" s="1576"/>
      <c r="CCB499" s="1577"/>
      <c r="CCC499" s="1577"/>
      <c r="CCD499" s="1577"/>
      <c r="CCE499" s="1577"/>
      <c r="CCF499" s="374"/>
      <c r="CCG499" s="297"/>
      <c r="CCH499" s="1575"/>
      <c r="CCI499" s="1576"/>
      <c r="CCJ499" s="1576"/>
      <c r="CCK499" s="1576"/>
      <c r="CCL499" s="1576"/>
      <c r="CCM499" s="1576"/>
      <c r="CCN499" s="1576"/>
      <c r="CCO499" s="1576"/>
      <c r="CCP499" s="1576"/>
      <c r="CCQ499" s="1576"/>
      <c r="CCR499" s="1577"/>
      <c r="CCS499" s="1577"/>
      <c r="CCT499" s="1577"/>
      <c r="CCU499" s="1577"/>
      <c r="CCV499" s="374"/>
      <c r="CCW499" s="297"/>
      <c r="CCX499" s="1575"/>
      <c r="CCY499" s="1576"/>
      <c r="CCZ499" s="1576"/>
      <c r="CDA499" s="1576"/>
      <c r="CDB499" s="1576"/>
      <c r="CDC499" s="1576"/>
      <c r="CDD499" s="1576"/>
      <c r="CDE499" s="1576"/>
      <c r="CDF499" s="1576"/>
      <c r="CDG499" s="1576"/>
      <c r="CDH499" s="1577"/>
      <c r="CDI499" s="1577"/>
      <c r="CDJ499" s="1577"/>
      <c r="CDK499" s="1577"/>
      <c r="CDL499" s="374"/>
      <c r="CDM499" s="297"/>
      <c r="CDN499" s="1575"/>
      <c r="CDO499" s="1576"/>
      <c r="CDP499" s="1576"/>
      <c r="CDQ499" s="1576"/>
      <c r="CDR499" s="1576"/>
      <c r="CDS499" s="1576"/>
      <c r="CDT499" s="1576"/>
      <c r="CDU499" s="1576"/>
      <c r="CDV499" s="1576"/>
      <c r="CDW499" s="1576"/>
      <c r="CDX499" s="1577"/>
      <c r="CDY499" s="1577"/>
      <c r="CDZ499" s="1577"/>
      <c r="CEA499" s="1577"/>
      <c r="CEB499" s="374"/>
      <c r="CEC499" s="297"/>
      <c r="CED499" s="1575"/>
      <c r="CEE499" s="1576"/>
      <c r="CEF499" s="1576"/>
      <c r="CEG499" s="1576"/>
      <c r="CEH499" s="1576"/>
      <c r="CEI499" s="1576"/>
      <c r="CEJ499" s="1576"/>
      <c r="CEK499" s="1576"/>
      <c r="CEL499" s="1576"/>
      <c r="CEM499" s="1576"/>
      <c r="CEN499" s="1577"/>
      <c r="CEO499" s="1577"/>
      <c r="CEP499" s="1577"/>
      <c r="CEQ499" s="1577"/>
      <c r="CER499" s="374"/>
      <c r="CES499" s="297"/>
      <c r="CET499" s="1575"/>
      <c r="CEU499" s="1576"/>
      <c r="CEV499" s="1576"/>
      <c r="CEW499" s="1576"/>
      <c r="CEX499" s="1576"/>
      <c r="CEY499" s="1576"/>
      <c r="CEZ499" s="1576"/>
      <c r="CFA499" s="1576"/>
      <c r="CFB499" s="1576"/>
      <c r="CFC499" s="1576"/>
      <c r="CFD499" s="1577"/>
      <c r="CFE499" s="1577"/>
      <c r="CFF499" s="1577"/>
      <c r="CFG499" s="1577"/>
      <c r="CFH499" s="374"/>
      <c r="CFI499" s="297"/>
      <c r="CFJ499" s="1575"/>
      <c r="CFK499" s="1576"/>
      <c r="CFL499" s="1576"/>
      <c r="CFM499" s="1576"/>
      <c r="CFN499" s="1576"/>
      <c r="CFO499" s="1576"/>
      <c r="CFP499" s="1576"/>
      <c r="CFQ499" s="1576"/>
      <c r="CFR499" s="1576"/>
      <c r="CFS499" s="1576"/>
      <c r="CFT499" s="1577"/>
      <c r="CFU499" s="1577"/>
      <c r="CFV499" s="1577"/>
      <c r="CFW499" s="1577"/>
      <c r="CFX499" s="374"/>
      <c r="CFY499" s="297"/>
      <c r="CFZ499" s="1575"/>
      <c r="CGA499" s="1576"/>
      <c r="CGB499" s="1576"/>
      <c r="CGC499" s="1576"/>
      <c r="CGD499" s="1576"/>
      <c r="CGE499" s="1576"/>
      <c r="CGF499" s="1576"/>
      <c r="CGG499" s="1576"/>
      <c r="CGH499" s="1576"/>
      <c r="CGI499" s="1576"/>
      <c r="CGJ499" s="1577"/>
      <c r="CGK499" s="1577"/>
      <c r="CGL499" s="1577"/>
      <c r="CGM499" s="1577"/>
      <c r="CGN499" s="374"/>
      <c r="CGO499" s="297"/>
      <c r="CGP499" s="1575"/>
      <c r="CGQ499" s="1576"/>
      <c r="CGR499" s="1576"/>
      <c r="CGS499" s="1576"/>
      <c r="CGT499" s="1576"/>
      <c r="CGU499" s="1576"/>
      <c r="CGV499" s="1576"/>
      <c r="CGW499" s="1576"/>
      <c r="CGX499" s="1576"/>
      <c r="CGY499" s="1576"/>
      <c r="CGZ499" s="1577"/>
      <c r="CHA499" s="1577"/>
      <c r="CHB499" s="1577"/>
      <c r="CHC499" s="1577"/>
      <c r="CHD499" s="374"/>
      <c r="CHE499" s="297"/>
      <c r="CHF499" s="1575"/>
      <c r="CHG499" s="1576"/>
      <c r="CHH499" s="1576"/>
      <c r="CHI499" s="1576"/>
      <c r="CHJ499" s="1576"/>
      <c r="CHK499" s="1576"/>
      <c r="CHL499" s="1576"/>
      <c r="CHM499" s="1576"/>
      <c r="CHN499" s="1576"/>
      <c r="CHO499" s="1576"/>
      <c r="CHP499" s="1577"/>
      <c r="CHQ499" s="1577"/>
      <c r="CHR499" s="1577"/>
      <c r="CHS499" s="1577"/>
      <c r="CHT499" s="374"/>
      <c r="CHU499" s="297"/>
      <c r="CHV499" s="1575"/>
      <c r="CHW499" s="1576"/>
      <c r="CHX499" s="1576"/>
      <c r="CHY499" s="1576"/>
      <c r="CHZ499" s="1576"/>
      <c r="CIA499" s="1576"/>
      <c r="CIB499" s="1576"/>
      <c r="CIC499" s="1576"/>
      <c r="CID499" s="1576"/>
      <c r="CIE499" s="1576"/>
      <c r="CIF499" s="1577"/>
      <c r="CIG499" s="1577"/>
      <c r="CIH499" s="1577"/>
      <c r="CII499" s="1577"/>
      <c r="CIJ499" s="374"/>
      <c r="CIK499" s="297"/>
      <c r="CIL499" s="1575"/>
      <c r="CIM499" s="1576"/>
      <c r="CIN499" s="1576"/>
      <c r="CIO499" s="1576"/>
      <c r="CIP499" s="1576"/>
      <c r="CIQ499" s="1576"/>
      <c r="CIR499" s="1576"/>
      <c r="CIS499" s="1576"/>
      <c r="CIT499" s="1576"/>
      <c r="CIU499" s="1576"/>
      <c r="CIV499" s="1577"/>
      <c r="CIW499" s="1577"/>
      <c r="CIX499" s="1577"/>
      <c r="CIY499" s="1577"/>
      <c r="CIZ499" s="374"/>
      <c r="CJA499" s="297"/>
      <c r="CJB499" s="1575"/>
      <c r="CJC499" s="1576"/>
      <c r="CJD499" s="1576"/>
      <c r="CJE499" s="1576"/>
      <c r="CJF499" s="1576"/>
      <c r="CJG499" s="1576"/>
      <c r="CJH499" s="1576"/>
      <c r="CJI499" s="1576"/>
      <c r="CJJ499" s="1576"/>
      <c r="CJK499" s="1576"/>
      <c r="CJL499" s="1577"/>
      <c r="CJM499" s="1577"/>
      <c r="CJN499" s="1577"/>
      <c r="CJO499" s="1577"/>
      <c r="CJP499" s="374"/>
      <c r="CJQ499" s="297"/>
      <c r="CJR499" s="1575"/>
      <c r="CJS499" s="1576"/>
      <c r="CJT499" s="1576"/>
      <c r="CJU499" s="1576"/>
      <c r="CJV499" s="1576"/>
      <c r="CJW499" s="1576"/>
      <c r="CJX499" s="1576"/>
      <c r="CJY499" s="1576"/>
      <c r="CJZ499" s="1576"/>
      <c r="CKA499" s="1576"/>
      <c r="CKB499" s="1577"/>
      <c r="CKC499" s="1577"/>
      <c r="CKD499" s="1577"/>
      <c r="CKE499" s="1577"/>
      <c r="CKF499" s="374"/>
      <c r="CKG499" s="297"/>
      <c r="CKH499" s="1575"/>
      <c r="CKI499" s="1576"/>
      <c r="CKJ499" s="1576"/>
      <c r="CKK499" s="1576"/>
      <c r="CKL499" s="1576"/>
      <c r="CKM499" s="1576"/>
      <c r="CKN499" s="1576"/>
      <c r="CKO499" s="1576"/>
      <c r="CKP499" s="1576"/>
      <c r="CKQ499" s="1576"/>
      <c r="CKR499" s="1577"/>
      <c r="CKS499" s="1577"/>
      <c r="CKT499" s="1577"/>
      <c r="CKU499" s="1577"/>
      <c r="CKV499" s="374"/>
      <c r="CKW499" s="297"/>
      <c r="CKX499" s="1575"/>
      <c r="CKY499" s="1576"/>
      <c r="CKZ499" s="1576"/>
      <c r="CLA499" s="1576"/>
      <c r="CLB499" s="1576"/>
      <c r="CLC499" s="1576"/>
      <c r="CLD499" s="1576"/>
      <c r="CLE499" s="1576"/>
      <c r="CLF499" s="1576"/>
      <c r="CLG499" s="1576"/>
      <c r="CLH499" s="1577"/>
      <c r="CLI499" s="1577"/>
      <c r="CLJ499" s="1577"/>
      <c r="CLK499" s="1577"/>
      <c r="CLL499" s="374"/>
      <c r="CLM499" s="297"/>
      <c r="CLN499" s="1575"/>
      <c r="CLO499" s="1576"/>
      <c r="CLP499" s="1576"/>
      <c r="CLQ499" s="1576"/>
      <c r="CLR499" s="1576"/>
      <c r="CLS499" s="1576"/>
      <c r="CLT499" s="1576"/>
      <c r="CLU499" s="1576"/>
      <c r="CLV499" s="1576"/>
      <c r="CLW499" s="1576"/>
      <c r="CLX499" s="1577"/>
      <c r="CLY499" s="1577"/>
      <c r="CLZ499" s="1577"/>
      <c r="CMA499" s="1577"/>
      <c r="CMB499" s="374"/>
      <c r="CMC499" s="297"/>
      <c r="CMD499" s="1575"/>
      <c r="CME499" s="1576"/>
      <c r="CMF499" s="1576"/>
      <c r="CMG499" s="1576"/>
      <c r="CMH499" s="1576"/>
      <c r="CMI499" s="1576"/>
      <c r="CMJ499" s="1576"/>
      <c r="CMK499" s="1576"/>
      <c r="CML499" s="1576"/>
      <c r="CMM499" s="1576"/>
      <c r="CMN499" s="1577"/>
      <c r="CMO499" s="1577"/>
      <c r="CMP499" s="1577"/>
      <c r="CMQ499" s="1577"/>
      <c r="CMR499" s="374"/>
      <c r="CMS499" s="297"/>
      <c r="CMT499" s="1575"/>
      <c r="CMU499" s="1576"/>
      <c r="CMV499" s="1576"/>
      <c r="CMW499" s="1576"/>
      <c r="CMX499" s="1576"/>
      <c r="CMY499" s="1576"/>
      <c r="CMZ499" s="1576"/>
      <c r="CNA499" s="1576"/>
      <c r="CNB499" s="1576"/>
      <c r="CNC499" s="1576"/>
      <c r="CND499" s="1577"/>
      <c r="CNE499" s="1577"/>
      <c r="CNF499" s="1577"/>
      <c r="CNG499" s="1577"/>
      <c r="CNH499" s="374"/>
      <c r="CNI499" s="297"/>
      <c r="CNJ499" s="1575"/>
      <c r="CNK499" s="1576"/>
      <c r="CNL499" s="1576"/>
      <c r="CNM499" s="1576"/>
      <c r="CNN499" s="1576"/>
      <c r="CNO499" s="1576"/>
      <c r="CNP499" s="1576"/>
      <c r="CNQ499" s="1576"/>
      <c r="CNR499" s="1576"/>
      <c r="CNS499" s="1576"/>
      <c r="CNT499" s="1577"/>
      <c r="CNU499" s="1577"/>
      <c r="CNV499" s="1577"/>
      <c r="CNW499" s="1577"/>
      <c r="CNX499" s="374"/>
      <c r="CNY499" s="297"/>
      <c r="CNZ499" s="1575"/>
      <c r="COA499" s="1576"/>
      <c r="COB499" s="1576"/>
      <c r="COC499" s="1576"/>
      <c r="COD499" s="1576"/>
      <c r="COE499" s="1576"/>
      <c r="COF499" s="1576"/>
      <c r="COG499" s="1576"/>
      <c r="COH499" s="1576"/>
      <c r="COI499" s="1576"/>
      <c r="COJ499" s="1577"/>
      <c r="COK499" s="1577"/>
      <c r="COL499" s="1577"/>
      <c r="COM499" s="1577"/>
      <c r="CON499" s="374"/>
      <c r="COO499" s="297"/>
      <c r="COP499" s="1575"/>
      <c r="COQ499" s="1576"/>
      <c r="COR499" s="1576"/>
      <c r="COS499" s="1576"/>
      <c r="COT499" s="1576"/>
      <c r="COU499" s="1576"/>
      <c r="COV499" s="1576"/>
      <c r="COW499" s="1576"/>
      <c r="COX499" s="1576"/>
      <c r="COY499" s="1576"/>
      <c r="COZ499" s="1577"/>
      <c r="CPA499" s="1577"/>
      <c r="CPB499" s="1577"/>
      <c r="CPC499" s="1577"/>
      <c r="CPD499" s="374"/>
      <c r="CPE499" s="297"/>
      <c r="CPF499" s="1575"/>
      <c r="CPG499" s="1576"/>
      <c r="CPH499" s="1576"/>
      <c r="CPI499" s="1576"/>
      <c r="CPJ499" s="1576"/>
      <c r="CPK499" s="1576"/>
      <c r="CPL499" s="1576"/>
      <c r="CPM499" s="1576"/>
      <c r="CPN499" s="1576"/>
      <c r="CPO499" s="1576"/>
      <c r="CPP499" s="1577"/>
      <c r="CPQ499" s="1577"/>
      <c r="CPR499" s="1577"/>
      <c r="CPS499" s="1577"/>
      <c r="CPT499" s="374"/>
      <c r="CPU499" s="297"/>
      <c r="CPV499" s="1575"/>
      <c r="CPW499" s="1576"/>
      <c r="CPX499" s="1576"/>
      <c r="CPY499" s="1576"/>
      <c r="CPZ499" s="1576"/>
      <c r="CQA499" s="1576"/>
      <c r="CQB499" s="1576"/>
      <c r="CQC499" s="1576"/>
      <c r="CQD499" s="1576"/>
      <c r="CQE499" s="1576"/>
      <c r="CQF499" s="1577"/>
      <c r="CQG499" s="1577"/>
      <c r="CQH499" s="1577"/>
      <c r="CQI499" s="1577"/>
      <c r="CQJ499" s="374"/>
      <c r="CQK499" s="297"/>
      <c r="CQL499" s="1575"/>
      <c r="CQM499" s="1576"/>
      <c r="CQN499" s="1576"/>
      <c r="CQO499" s="1576"/>
      <c r="CQP499" s="1576"/>
      <c r="CQQ499" s="1576"/>
      <c r="CQR499" s="1576"/>
      <c r="CQS499" s="1576"/>
      <c r="CQT499" s="1576"/>
      <c r="CQU499" s="1576"/>
      <c r="CQV499" s="1577"/>
      <c r="CQW499" s="1577"/>
      <c r="CQX499" s="1577"/>
      <c r="CQY499" s="1577"/>
      <c r="CQZ499" s="374"/>
      <c r="CRA499" s="297"/>
      <c r="CRB499" s="1575"/>
      <c r="CRC499" s="1576"/>
      <c r="CRD499" s="1576"/>
      <c r="CRE499" s="1576"/>
      <c r="CRF499" s="1576"/>
      <c r="CRG499" s="1576"/>
      <c r="CRH499" s="1576"/>
      <c r="CRI499" s="1576"/>
      <c r="CRJ499" s="1576"/>
      <c r="CRK499" s="1576"/>
      <c r="CRL499" s="1577"/>
      <c r="CRM499" s="1577"/>
      <c r="CRN499" s="1577"/>
      <c r="CRO499" s="1577"/>
      <c r="CRP499" s="374"/>
      <c r="CRQ499" s="297"/>
      <c r="CRR499" s="1575"/>
      <c r="CRS499" s="1576"/>
      <c r="CRT499" s="1576"/>
      <c r="CRU499" s="1576"/>
      <c r="CRV499" s="1576"/>
      <c r="CRW499" s="1576"/>
      <c r="CRX499" s="1576"/>
      <c r="CRY499" s="1576"/>
      <c r="CRZ499" s="1576"/>
      <c r="CSA499" s="1576"/>
      <c r="CSB499" s="1577"/>
      <c r="CSC499" s="1577"/>
      <c r="CSD499" s="1577"/>
      <c r="CSE499" s="1577"/>
      <c r="CSF499" s="374"/>
      <c r="CSG499" s="297"/>
      <c r="CSH499" s="1575"/>
      <c r="CSI499" s="1576"/>
      <c r="CSJ499" s="1576"/>
      <c r="CSK499" s="1576"/>
      <c r="CSL499" s="1576"/>
      <c r="CSM499" s="1576"/>
      <c r="CSN499" s="1576"/>
      <c r="CSO499" s="1576"/>
      <c r="CSP499" s="1576"/>
      <c r="CSQ499" s="1576"/>
      <c r="CSR499" s="1577"/>
      <c r="CSS499" s="1577"/>
      <c r="CST499" s="1577"/>
      <c r="CSU499" s="1577"/>
      <c r="CSV499" s="374"/>
      <c r="CSW499" s="297"/>
      <c r="CSX499" s="1575"/>
      <c r="CSY499" s="1576"/>
      <c r="CSZ499" s="1576"/>
      <c r="CTA499" s="1576"/>
      <c r="CTB499" s="1576"/>
      <c r="CTC499" s="1576"/>
      <c r="CTD499" s="1576"/>
      <c r="CTE499" s="1576"/>
      <c r="CTF499" s="1576"/>
      <c r="CTG499" s="1576"/>
      <c r="CTH499" s="1577"/>
      <c r="CTI499" s="1577"/>
      <c r="CTJ499" s="1577"/>
      <c r="CTK499" s="1577"/>
      <c r="CTL499" s="374"/>
      <c r="CTM499" s="297"/>
      <c r="CTN499" s="1575"/>
      <c r="CTO499" s="1576"/>
      <c r="CTP499" s="1576"/>
      <c r="CTQ499" s="1576"/>
      <c r="CTR499" s="1576"/>
      <c r="CTS499" s="1576"/>
      <c r="CTT499" s="1576"/>
      <c r="CTU499" s="1576"/>
      <c r="CTV499" s="1576"/>
      <c r="CTW499" s="1576"/>
      <c r="CTX499" s="1577"/>
      <c r="CTY499" s="1577"/>
      <c r="CTZ499" s="1577"/>
      <c r="CUA499" s="1577"/>
      <c r="CUB499" s="374"/>
      <c r="CUC499" s="297"/>
      <c r="CUD499" s="1575"/>
      <c r="CUE499" s="1576"/>
      <c r="CUF499" s="1576"/>
      <c r="CUG499" s="1576"/>
      <c r="CUH499" s="1576"/>
      <c r="CUI499" s="1576"/>
      <c r="CUJ499" s="1576"/>
      <c r="CUK499" s="1576"/>
      <c r="CUL499" s="1576"/>
      <c r="CUM499" s="1576"/>
      <c r="CUN499" s="1577"/>
      <c r="CUO499" s="1577"/>
      <c r="CUP499" s="1577"/>
      <c r="CUQ499" s="1577"/>
      <c r="CUR499" s="374"/>
      <c r="CUS499" s="297"/>
      <c r="CUT499" s="1575"/>
      <c r="CUU499" s="1576"/>
      <c r="CUV499" s="1576"/>
      <c r="CUW499" s="1576"/>
      <c r="CUX499" s="1576"/>
      <c r="CUY499" s="1576"/>
      <c r="CUZ499" s="1576"/>
      <c r="CVA499" s="1576"/>
      <c r="CVB499" s="1576"/>
      <c r="CVC499" s="1576"/>
      <c r="CVD499" s="1577"/>
      <c r="CVE499" s="1577"/>
      <c r="CVF499" s="1577"/>
      <c r="CVG499" s="1577"/>
      <c r="CVH499" s="374"/>
      <c r="CVI499" s="297"/>
      <c r="CVJ499" s="1575"/>
      <c r="CVK499" s="1576"/>
      <c r="CVL499" s="1576"/>
      <c r="CVM499" s="1576"/>
      <c r="CVN499" s="1576"/>
      <c r="CVO499" s="1576"/>
      <c r="CVP499" s="1576"/>
      <c r="CVQ499" s="1576"/>
      <c r="CVR499" s="1576"/>
      <c r="CVS499" s="1576"/>
      <c r="CVT499" s="1577"/>
      <c r="CVU499" s="1577"/>
      <c r="CVV499" s="1577"/>
      <c r="CVW499" s="1577"/>
      <c r="CVX499" s="374"/>
      <c r="CVY499" s="297"/>
      <c r="CVZ499" s="1575"/>
      <c r="CWA499" s="1576"/>
      <c r="CWB499" s="1576"/>
      <c r="CWC499" s="1576"/>
      <c r="CWD499" s="1576"/>
      <c r="CWE499" s="1576"/>
      <c r="CWF499" s="1576"/>
      <c r="CWG499" s="1576"/>
      <c r="CWH499" s="1576"/>
      <c r="CWI499" s="1576"/>
      <c r="CWJ499" s="1577"/>
      <c r="CWK499" s="1577"/>
      <c r="CWL499" s="1577"/>
      <c r="CWM499" s="1577"/>
      <c r="CWN499" s="374"/>
      <c r="CWO499" s="297"/>
      <c r="CWP499" s="1575"/>
      <c r="CWQ499" s="1576"/>
      <c r="CWR499" s="1576"/>
      <c r="CWS499" s="1576"/>
      <c r="CWT499" s="1576"/>
      <c r="CWU499" s="1576"/>
      <c r="CWV499" s="1576"/>
      <c r="CWW499" s="1576"/>
      <c r="CWX499" s="1576"/>
      <c r="CWY499" s="1576"/>
      <c r="CWZ499" s="1577"/>
      <c r="CXA499" s="1577"/>
      <c r="CXB499" s="1577"/>
      <c r="CXC499" s="1577"/>
      <c r="CXD499" s="374"/>
      <c r="CXE499" s="297"/>
      <c r="CXF499" s="1575"/>
      <c r="CXG499" s="1576"/>
      <c r="CXH499" s="1576"/>
      <c r="CXI499" s="1576"/>
      <c r="CXJ499" s="1576"/>
      <c r="CXK499" s="1576"/>
      <c r="CXL499" s="1576"/>
      <c r="CXM499" s="1576"/>
      <c r="CXN499" s="1576"/>
      <c r="CXO499" s="1576"/>
      <c r="CXP499" s="1577"/>
      <c r="CXQ499" s="1577"/>
      <c r="CXR499" s="1577"/>
      <c r="CXS499" s="1577"/>
      <c r="CXT499" s="374"/>
      <c r="CXU499" s="297"/>
      <c r="CXV499" s="1575"/>
      <c r="CXW499" s="1576"/>
      <c r="CXX499" s="1576"/>
      <c r="CXY499" s="1576"/>
      <c r="CXZ499" s="1576"/>
      <c r="CYA499" s="1576"/>
      <c r="CYB499" s="1576"/>
      <c r="CYC499" s="1576"/>
      <c r="CYD499" s="1576"/>
      <c r="CYE499" s="1576"/>
      <c r="CYF499" s="1577"/>
      <c r="CYG499" s="1577"/>
      <c r="CYH499" s="1577"/>
      <c r="CYI499" s="1577"/>
      <c r="CYJ499" s="374"/>
      <c r="CYK499" s="297"/>
      <c r="CYL499" s="1575"/>
      <c r="CYM499" s="1576"/>
      <c r="CYN499" s="1576"/>
      <c r="CYO499" s="1576"/>
      <c r="CYP499" s="1576"/>
      <c r="CYQ499" s="1576"/>
      <c r="CYR499" s="1576"/>
      <c r="CYS499" s="1576"/>
      <c r="CYT499" s="1576"/>
      <c r="CYU499" s="1576"/>
      <c r="CYV499" s="1577"/>
      <c r="CYW499" s="1577"/>
      <c r="CYX499" s="1577"/>
      <c r="CYY499" s="1577"/>
      <c r="CYZ499" s="374"/>
      <c r="CZA499" s="297"/>
      <c r="CZB499" s="1575"/>
      <c r="CZC499" s="1576"/>
      <c r="CZD499" s="1576"/>
      <c r="CZE499" s="1576"/>
      <c r="CZF499" s="1576"/>
      <c r="CZG499" s="1576"/>
      <c r="CZH499" s="1576"/>
      <c r="CZI499" s="1576"/>
      <c r="CZJ499" s="1576"/>
      <c r="CZK499" s="1576"/>
      <c r="CZL499" s="1577"/>
      <c r="CZM499" s="1577"/>
      <c r="CZN499" s="1577"/>
      <c r="CZO499" s="1577"/>
      <c r="CZP499" s="374"/>
      <c r="CZQ499" s="297"/>
      <c r="CZR499" s="1575"/>
      <c r="CZS499" s="1576"/>
      <c r="CZT499" s="1576"/>
      <c r="CZU499" s="1576"/>
      <c r="CZV499" s="1576"/>
      <c r="CZW499" s="1576"/>
      <c r="CZX499" s="1576"/>
      <c r="CZY499" s="1576"/>
      <c r="CZZ499" s="1576"/>
      <c r="DAA499" s="1576"/>
      <c r="DAB499" s="1577"/>
      <c r="DAC499" s="1577"/>
      <c r="DAD499" s="1577"/>
      <c r="DAE499" s="1577"/>
      <c r="DAF499" s="374"/>
      <c r="DAG499" s="297"/>
      <c r="DAH499" s="1575"/>
      <c r="DAI499" s="1576"/>
      <c r="DAJ499" s="1576"/>
      <c r="DAK499" s="1576"/>
      <c r="DAL499" s="1576"/>
      <c r="DAM499" s="1576"/>
      <c r="DAN499" s="1576"/>
      <c r="DAO499" s="1576"/>
      <c r="DAP499" s="1576"/>
      <c r="DAQ499" s="1576"/>
      <c r="DAR499" s="1577"/>
      <c r="DAS499" s="1577"/>
      <c r="DAT499" s="1577"/>
      <c r="DAU499" s="1577"/>
      <c r="DAV499" s="374"/>
      <c r="DAW499" s="297"/>
      <c r="DAX499" s="1575"/>
      <c r="DAY499" s="1576"/>
      <c r="DAZ499" s="1576"/>
      <c r="DBA499" s="1576"/>
      <c r="DBB499" s="1576"/>
      <c r="DBC499" s="1576"/>
      <c r="DBD499" s="1576"/>
      <c r="DBE499" s="1576"/>
      <c r="DBF499" s="1576"/>
      <c r="DBG499" s="1576"/>
      <c r="DBH499" s="1577"/>
      <c r="DBI499" s="1577"/>
      <c r="DBJ499" s="1577"/>
      <c r="DBK499" s="1577"/>
      <c r="DBL499" s="374"/>
      <c r="DBM499" s="297"/>
      <c r="DBN499" s="1575"/>
      <c r="DBO499" s="1576"/>
      <c r="DBP499" s="1576"/>
      <c r="DBQ499" s="1576"/>
      <c r="DBR499" s="1576"/>
      <c r="DBS499" s="1576"/>
      <c r="DBT499" s="1576"/>
      <c r="DBU499" s="1576"/>
      <c r="DBV499" s="1576"/>
      <c r="DBW499" s="1576"/>
      <c r="DBX499" s="1577"/>
      <c r="DBY499" s="1577"/>
      <c r="DBZ499" s="1577"/>
      <c r="DCA499" s="1577"/>
      <c r="DCB499" s="374"/>
      <c r="DCC499" s="297"/>
      <c r="DCD499" s="1575"/>
      <c r="DCE499" s="1576"/>
      <c r="DCF499" s="1576"/>
      <c r="DCG499" s="1576"/>
      <c r="DCH499" s="1576"/>
      <c r="DCI499" s="1576"/>
      <c r="DCJ499" s="1576"/>
      <c r="DCK499" s="1576"/>
      <c r="DCL499" s="1576"/>
      <c r="DCM499" s="1576"/>
      <c r="DCN499" s="1577"/>
      <c r="DCO499" s="1577"/>
      <c r="DCP499" s="1577"/>
      <c r="DCQ499" s="1577"/>
      <c r="DCR499" s="374"/>
      <c r="DCS499" s="297"/>
      <c r="DCT499" s="1575"/>
      <c r="DCU499" s="1576"/>
      <c r="DCV499" s="1576"/>
      <c r="DCW499" s="1576"/>
      <c r="DCX499" s="1576"/>
      <c r="DCY499" s="1576"/>
      <c r="DCZ499" s="1576"/>
      <c r="DDA499" s="1576"/>
      <c r="DDB499" s="1576"/>
      <c r="DDC499" s="1576"/>
      <c r="DDD499" s="1577"/>
      <c r="DDE499" s="1577"/>
      <c r="DDF499" s="1577"/>
      <c r="DDG499" s="1577"/>
      <c r="DDH499" s="374"/>
      <c r="DDI499" s="297"/>
      <c r="DDJ499" s="1575"/>
      <c r="DDK499" s="1576"/>
      <c r="DDL499" s="1576"/>
      <c r="DDM499" s="1576"/>
      <c r="DDN499" s="1576"/>
      <c r="DDO499" s="1576"/>
      <c r="DDP499" s="1576"/>
      <c r="DDQ499" s="1576"/>
      <c r="DDR499" s="1576"/>
      <c r="DDS499" s="1576"/>
      <c r="DDT499" s="1577"/>
      <c r="DDU499" s="1577"/>
      <c r="DDV499" s="1577"/>
      <c r="DDW499" s="1577"/>
      <c r="DDX499" s="374"/>
      <c r="DDY499" s="297"/>
      <c r="DDZ499" s="1575"/>
      <c r="DEA499" s="1576"/>
      <c r="DEB499" s="1576"/>
      <c r="DEC499" s="1576"/>
      <c r="DED499" s="1576"/>
      <c r="DEE499" s="1576"/>
      <c r="DEF499" s="1576"/>
      <c r="DEG499" s="1576"/>
      <c r="DEH499" s="1576"/>
      <c r="DEI499" s="1576"/>
      <c r="DEJ499" s="1577"/>
      <c r="DEK499" s="1577"/>
      <c r="DEL499" s="1577"/>
      <c r="DEM499" s="1577"/>
      <c r="DEN499" s="374"/>
      <c r="DEO499" s="297"/>
      <c r="DEP499" s="1575"/>
      <c r="DEQ499" s="1576"/>
      <c r="DER499" s="1576"/>
      <c r="DES499" s="1576"/>
      <c r="DET499" s="1576"/>
      <c r="DEU499" s="1576"/>
      <c r="DEV499" s="1576"/>
      <c r="DEW499" s="1576"/>
      <c r="DEX499" s="1576"/>
      <c r="DEY499" s="1576"/>
      <c r="DEZ499" s="1577"/>
      <c r="DFA499" s="1577"/>
      <c r="DFB499" s="1577"/>
      <c r="DFC499" s="1577"/>
      <c r="DFD499" s="374"/>
      <c r="DFE499" s="297"/>
      <c r="DFF499" s="1575"/>
      <c r="DFG499" s="1576"/>
      <c r="DFH499" s="1576"/>
      <c r="DFI499" s="1576"/>
      <c r="DFJ499" s="1576"/>
      <c r="DFK499" s="1576"/>
      <c r="DFL499" s="1576"/>
      <c r="DFM499" s="1576"/>
      <c r="DFN499" s="1576"/>
      <c r="DFO499" s="1576"/>
      <c r="DFP499" s="1577"/>
      <c r="DFQ499" s="1577"/>
      <c r="DFR499" s="1577"/>
      <c r="DFS499" s="1577"/>
      <c r="DFT499" s="374"/>
      <c r="DFU499" s="297"/>
      <c r="DFV499" s="1575"/>
      <c r="DFW499" s="1576"/>
      <c r="DFX499" s="1576"/>
      <c r="DFY499" s="1576"/>
      <c r="DFZ499" s="1576"/>
      <c r="DGA499" s="1576"/>
      <c r="DGB499" s="1576"/>
      <c r="DGC499" s="1576"/>
      <c r="DGD499" s="1576"/>
      <c r="DGE499" s="1576"/>
      <c r="DGF499" s="1577"/>
      <c r="DGG499" s="1577"/>
      <c r="DGH499" s="1577"/>
      <c r="DGI499" s="1577"/>
      <c r="DGJ499" s="374"/>
      <c r="DGK499" s="297"/>
      <c r="DGL499" s="1575"/>
      <c r="DGM499" s="1576"/>
      <c r="DGN499" s="1576"/>
      <c r="DGO499" s="1576"/>
      <c r="DGP499" s="1576"/>
      <c r="DGQ499" s="1576"/>
      <c r="DGR499" s="1576"/>
      <c r="DGS499" s="1576"/>
      <c r="DGT499" s="1576"/>
      <c r="DGU499" s="1576"/>
      <c r="DGV499" s="1577"/>
      <c r="DGW499" s="1577"/>
      <c r="DGX499" s="1577"/>
      <c r="DGY499" s="1577"/>
      <c r="DGZ499" s="374"/>
      <c r="DHA499" s="297"/>
      <c r="DHB499" s="1575"/>
      <c r="DHC499" s="1576"/>
      <c r="DHD499" s="1576"/>
      <c r="DHE499" s="1576"/>
      <c r="DHF499" s="1576"/>
      <c r="DHG499" s="1576"/>
      <c r="DHH499" s="1576"/>
      <c r="DHI499" s="1576"/>
      <c r="DHJ499" s="1576"/>
      <c r="DHK499" s="1576"/>
      <c r="DHL499" s="1577"/>
      <c r="DHM499" s="1577"/>
      <c r="DHN499" s="1577"/>
      <c r="DHO499" s="1577"/>
      <c r="DHP499" s="374"/>
      <c r="DHQ499" s="297"/>
      <c r="DHR499" s="1575"/>
      <c r="DHS499" s="1576"/>
      <c r="DHT499" s="1576"/>
      <c r="DHU499" s="1576"/>
      <c r="DHV499" s="1576"/>
      <c r="DHW499" s="1576"/>
      <c r="DHX499" s="1576"/>
      <c r="DHY499" s="1576"/>
      <c r="DHZ499" s="1576"/>
      <c r="DIA499" s="1576"/>
      <c r="DIB499" s="1577"/>
      <c r="DIC499" s="1577"/>
      <c r="DID499" s="1577"/>
      <c r="DIE499" s="1577"/>
      <c r="DIF499" s="374"/>
      <c r="DIG499" s="297"/>
      <c r="DIH499" s="1575"/>
      <c r="DII499" s="1576"/>
      <c r="DIJ499" s="1576"/>
      <c r="DIK499" s="1576"/>
      <c r="DIL499" s="1576"/>
      <c r="DIM499" s="1576"/>
      <c r="DIN499" s="1576"/>
      <c r="DIO499" s="1576"/>
      <c r="DIP499" s="1576"/>
      <c r="DIQ499" s="1576"/>
      <c r="DIR499" s="1577"/>
      <c r="DIS499" s="1577"/>
      <c r="DIT499" s="1577"/>
      <c r="DIU499" s="1577"/>
      <c r="DIV499" s="374"/>
      <c r="DIW499" s="297"/>
      <c r="DIX499" s="1575"/>
      <c r="DIY499" s="1576"/>
      <c r="DIZ499" s="1576"/>
      <c r="DJA499" s="1576"/>
      <c r="DJB499" s="1576"/>
      <c r="DJC499" s="1576"/>
      <c r="DJD499" s="1576"/>
      <c r="DJE499" s="1576"/>
      <c r="DJF499" s="1576"/>
      <c r="DJG499" s="1576"/>
      <c r="DJH499" s="1577"/>
      <c r="DJI499" s="1577"/>
      <c r="DJJ499" s="1577"/>
      <c r="DJK499" s="1577"/>
      <c r="DJL499" s="374"/>
      <c r="DJM499" s="297"/>
      <c r="DJN499" s="1575"/>
      <c r="DJO499" s="1576"/>
      <c r="DJP499" s="1576"/>
      <c r="DJQ499" s="1576"/>
      <c r="DJR499" s="1576"/>
      <c r="DJS499" s="1576"/>
      <c r="DJT499" s="1576"/>
      <c r="DJU499" s="1576"/>
      <c r="DJV499" s="1576"/>
      <c r="DJW499" s="1576"/>
      <c r="DJX499" s="1577"/>
      <c r="DJY499" s="1577"/>
      <c r="DJZ499" s="1577"/>
      <c r="DKA499" s="1577"/>
      <c r="DKB499" s="374"/>
      <c r="DKC499" s="297"/>
      <c r="DKD499" s="1575"/>
      <c r="DKE499" s="1576"/>
      <c r="DKF499" s="1576"/>
      <c r="DKG499" s="1576"/>
      <c r="DKH499" s="1576"/>
      <c r="DKI499" s="1576"/>
      <c r="DKJ499" s="1576"/>
      <c r="DKK499" s="1576"/>
      <c r="DKL499" s="1576"/>
      <c r="DKM499" s="1576"/>
      <c r="DKN499" s="1577"/>
      <c r="DKO499" s="1577"/>
      <c r="DKP499" s="1577"/>
      <c r="DKQ499" s="1577"/>
      <c r="DKR499" s="374"/>
      <c r="DKS499" s="297"/>
      <c r="DKT499" s="1575"/>
      <c r="DKU499" s="1576"/>
      <c r="DKV499" s="1576"/>
      <c r="DKW499" s="1576"/>
      <c r="DKX499" s="1576"/>
      <c r="DKY499" s="1576"/>
      <c r="DKZ499" s="1576"/>
      <c r="DLA499" s="1576"/>
      <c r="DLB499" s="1576"/>
      <c r="DLC499" s="1576"/>
      <c r="DLD499" s="1577"/>
      <c r="DLE499" s="1577"/>
      <c r="DLF499" s="1577"/>
      <c r="DLG499" s="1577"/>
      <c r="DLH499" s="374"/>
      <c r="DLI499" s="297"/>
      <c r="DLJ499" s="1575"/>
      <c r="DLK499" s="1576"/>
      <c r="DLL499" s="1576"/>
      <c r="DLM499" s="1576"/>
      <c r="DLN499" s="1576"/>
      <c r="DLO499" s="1576"/>
      <c r="DLP499" s="1576"/>
      <c r="DLQ499" s="1576"/>
      <c r="DLR499" s="1576"/>
      <c r="DLS499" s="1576"/>
      <c r="DLT499" s="1577"/>
      <c r="DLU499" s="1577"/>
      <c r="DLV499" s="1577"/>
      <c r="DLW499" s="1577"/>
      <c r="DLX499" s="374"/>
      <c r="DLY499" s="297"/>
      <c r="DLZ499" s="1575"/>
      <c r="DMA499" s="1576"/>
      <c r="DMB499" s="1576"/>
      <c r="DMC499" s="1576"/>
      <c r="DMD499" s="1576"/>
      <c r="DME499" s="1576"/>
      <c r="DMF499" s="1576"/>
      <c r="DMG499" s="1576"/>
      <c r="DMH499" s="1576"/>
      <c r="DMI499" s="1576"/>
      <c r="DMJ499" s="1577"/>
      <c r="DMK499" s="1577"/>
      <c r="DML499" s="1577"/>
      <c r="DMM499" s="1577"/>
      <c r="DMN499" s="374"/>
      <c r="DMO499" s="297"/>
      <c r="DMP499" s="1575"/>
      <c r="DMQ499" s="1576"/>
      <c r="DMR499" s="1576"/>
      <c r="DMS499" s="1576"/>
      <c r="DMT499" s="1576"/>
      <c r="DMU499" s="1576"/>
      <c r="DMV499" s="1576"/>
      <c r="DMW499" s="1576"/>
      <c r="DMX499" s="1576"/>
      <c r="DMY499" s="1576"/>
      <c r="DMZ499" s="1577"/>
      <c r="DNA499" s="1577"/>
      <c r="DNB499" s="1577"/>
      <c r="DNC499" s="1577"/>
      <c r="DND499" s="374"/>
      <c r="DNE499" s="297"/>
      <c r="DNF499" s="1575"/>
      <c r="DNG499" s="1576"/>
      <c r="DNH499" s="1576"/>
      <c r="DNI499" s="1576"/>
      <c r="DNJ499" s="1576"/>
      <c r="DNK499" s="1576"/>
      <c r="DNL499" s="1576"/>
      <c r="DNM499" s="1576"/>
      <c r="DNN499" s="1576"/>
      <c r="DNO499" s="1576"/>
      <c r="DNP499" s="1577"/>
      <c r="DNQ499" s="1577"/>
      <c r="DNR499" s="1577"/>
      <c r="DNS499" s="1577"/>
      <c r="DNT499" s="374"/>
      <c r="DNU499" s="297"/>
      <c r="DNV499" s="1575"/>
      <c r="DNW499" s="1576"/>
      <c r="DNX499" s="1576"/>
      <c r="DNY499" s="1576"/>
      <c r="DNZ499" s="1576"/>
      <c r="DOA499" s="1576"/>
      <c r="DOB499" s="1576"/>
      <c r="DOC499" s="1576"/>
      <c r="DOD499" s="1576"/>
      <c r="DOE499" s="1576"/>
      <c r="DOF499" s="1577"/>
      <c r="DOG499" s="1577"/>
      <c r="DOH499" s="1577"/>
      <c r="DOI499" s="1577"/>
      <c r="DOJ499" s="374"/>
      <c r="DOK499" s="297"/>
      <c r="DOL499" s="1575"/>
      <c r="DOM499" s="1576"/>
      <c r="DON499" s="1576"/>
      <c r="DOO499" s="1576"/>
      <c r="DOP499" s="1576"/>
      <c r="DOQ499" s="1576"/>
      <c r="DOR499" s="1576"/>
      <c r="DOS499" s="1576"/>
      <c r="DOT499" s="1576"/>
      <c r="DOU499" s="1576"/>
      <c r="DOV499" s="1577"/>
      <c r="DOW499" s="1577"/>
      <c r="DOX499" s="1577"/>
      <c r="DOY499" s="1577"/>
      <c r="DOZ499" s="374"/>
      <c r="DPA499" s="297"/>
      <c r="DPB499" s="1575"/>
      <c r="DPC499" s="1576"/>
      <c r="DPD499" s="1576"/>
      <c r="DPE499" s="1576"/>
      <c r="DPF499" s="1576"/>
      <c r="DPG499" s="1576"/>
      <c r="DPH499" s="1576"/>
      <c r="DPI499" s="1576"/>
      <c r="DPJ499" s="1576"/>
      <c r="DPK499" s="1576"/>
      <c r="DPL499" s="1577"/>
      <c r="DPM499" s="1577"/>
      <c r="DPN499" s="1577"/>
      <c r="DPO499" s="1577"/>
      <c r="DPP499" s="374"/>
      <c r="DPQ499" s="297"/>
      <c r="DPR499" s="1575"/>
      <c r="DPS499" s="1576"/>
      <c r="DPT499" s="1576"/>
      <c r="DPU499" s="1576"/>
      <c r="DPV499" s="1576"/>
      <c r="DPW499" s="1576"/>
      <c r="DPX499" s="1576"/>
      <c r="DPY499" s="1576"/>
      <c r="DPZ499" s="1576"/>
      <c r="DQA499" s="1576"/>
      <c r="DQB499" s="1577"/>
      <c r="DQC499" s="1577"/>
      <c r="DQD499" s="1577"/>
      <c r="DQE499" s="1577"/>
      <c r="DQF499" s="374"/>
      <c r="DQG499" s="297"/>
      <c r="DQH499" s="1575"/>
      <c r="DQI499" s="1576"/>
      <c r="DQJ499" s="1576"/>
      <c r="DQK499" s="1576"/>
      <c r="DQL499" s="1576"/>
      <c r="DQM499" s="1576"/>
      <c r="DQN499" s="1576"/>
      <c r="DQO499" s="1576"/>
      <c r="DQP499" s="1576"/>
      <c r="DQQ499" s="1576"/>
      <c r="DQR499" s="1577"/>
      <c r="DQS499" s="1577"/>
      <c r="DQT499" s="1577"/>
      <c r="DQU499" s="1577"/>
      <c r="DQV499" s="374"/>
      <c r="DQW499" s="297"/>
      <c r="DQX499" s="1575"/>
      <c r="DQY499" s="1576"/>
      <c r="DQZ499" s="1576"/>
      <c r="DRA499" s="1576"/>
      <c r="DRB499" s="1576"/>
      <c r="DRC499" s="1576"/>
      <c r="DRD499" s="1576"/>
      <c r="DRE499" s="1576"/>
      <c r="DRF499" s="1576"/>
      <c r="DRG499" s="1576"/>
      <c r="DRH499" s="1577"/>
      <c r="DRI499" s="1577"/>
      <c r="DRJ499" s="1577"/>
      <c r="DRK499" s="1577"/>
      <c r="DRL499" s="374"/>
      <c r="DRM499" s="297"/>
      <c r="DRN499" s="1575"/>
      <c r="DRO499" s="1576"/>
      <c r="DRP499" s="1576"/>
      <c r="DRQ499" s="1576"/>
      <c r="DRR499" s="1576"/>
      <c r="DRS499" s="1576"/>
      <c r="DRT499" s="1576"/>
      <c r="DRU499" s="1576"/>
      <c r="DRV499" s="1576"/>
      <c r="DRW499" s="1576"/>
      <c r="DRX499" s="1577"/>
      <c r="DRY499" s="1577"/>
      <c r="DRZ499" s="1577"/>
      <c r="DSA499" s="1577"/>
      <c r="DSB499" s="374"/>
      <c r="DSC499" s="297"/>
      <c r="DSD499" s="1575"/>
      <c r="DSE499" s="1576"/>
      <c r="DSF499" s="1576"/>
      <c r="DSG499" s="1576"/>
      <c r="DSH499" s="1576"/>
      <c r="DSI499" s="1576"/>
      <c r="DSJ499" s="1576"/>
      <c r="DSK499" s="1576"/>
      <c r="DSL499" s="1576"/>
      <c r="DSM499" s="1576"/>
      <c r="DSN499" s="1577"/>
      <c r="DSO499" s="1577"/>
      <c r="DSP499" s="1577"/>
      <c r="DSQ499" s="1577"/>
      <c r="DSR499" s="374"/>
      <c r="DSS499" s="297"/>
      <c r="DST499" s="1575"/>
      <c r="DSU499" s="1576"/>
      <c r="DSV499" s="1576"/>
      <c r="DSW499" s="1576"/>
      <c r="DSX499" s="1576"/>
      <c r="DSY499" s="1576"/>
      <c r="DSZ499" s="1576"/>
      <c r="DTA499" s="1576"/>
      <c r="DTB499" s="1576"/>
      <c r="DTC499" s="1576"/>
      <c r="DTD499" s="1577"/>
      <c r="DTE499" s="1577"/>
      <c r="DTF499" s="1577"/>
      <c r="DTG499" s="1577"/>
      <c r="DTH499" s="374"/>
      <c r="DTI499" s="297"/>
      <c r="DTJ499" s="1575"/>
      <c r="DTK499" s="1576"/>
      <c r="DTL499" s="1576"/>
      <c r="DTM499" s="1576"/>
      <c r="DTN499" s="1576"/>
      <c r="DTO499" s="1576"/>
      <c r="DTP499" s="1576"/>
      <c r="DTQ499" s="1576"/>
      <c r="DTR499" s="1576"/>
      <c r="DTS499" s="1576"/>
      <c r="DTT499" s="1577"/>
      <c r="DTU499" s="1577"/>
      <c r="DTV499" s="1577"/>
      <c r="DTW499" s="1577"/>
      <c r="DTX499" s="374"/>
      <c r="DTY499" s="297"/>
      <c r="DTZ499" s="1575"/>
      <c r="DUA499" s="1576"/>
      <c r="DUB499" s="1576"/>
      <c r="DUC499" s="1576"/>
      <c r="DUD499" s="1576"/>
      <c r="DUE499" s="1576"/>
      <c r="DUF499" s="1576"/>
      <c r="DUG499" s="1576"/>
      <c r="DUH499" s="1576"/>
      <c r="DUI499" s="1576"/>
      <c r="DUJ499" s="1577"/>
      <c r="DUK499" s="1577"/>
      <c r="DUL499" s="1577"/>
      <c r="DUM499" s="1577"/>
      <c r="DUN499" s="374"/>
      <c r="DUO499" s="297"/>
      <c r="DUP499" s="1575"/>
      <c r="DUQ499" s="1576"/>
      <c r="DUR499" s="1576"/>
      <c r="DUS499" s="1576"/>
      <c r="DUT499" s="1576"/>
      <c r="DUU499" s="1576"/>
      <c r="DUV499" s="1576"/>
      <c r="DUW499" s="1576"/>
      <c r="DUX499" s="1576"/>
      <c r="DUY499" s="1576"/>
      <c r="DUZ499" s="1577"/>
      <c r="DVA499" s="1577"/>
      <c r="DVB499" s="1577"/>
      <c r="DVC499" s="1577"/>
      <c r="DVD499" s="374"/>
      <c r="DVE499" s="297"/>
      <c r="DVF499" s="1575"/>
      <c r="DVG499" s="1576"/>
      <c r="DVH499" s="1576"/>
      <c r="DVI499" s="1576"/>
      <c r="DVJ499" s="1576"/>
      <c r="DVK499" s="1576"/>
      <c r="DVL499" s="1576"/>
      <c r="DVM499" s="1576"/>
      <c r="DVN499" s="1576"/>
      <c r="DVO499" s="1576"/>
      <c r="DVP499" s="1577"/>
      <c r="DVQ499" s="1577"/>
      <c r="DVR499" s="1577"/>
      <c r="DVS499" s="1577"/>
      <c r="DVT499" s="374"/>
      <c r="DVU499" s="297"/>
      <c r="DVV499" s="1575"/>
      <c r="DVW499" s="1576"/>
      <c r="DVX499" s="1576"/>
      <c r="DVY499" s="1576"/>
      <c r="DVZ499" s="1576"/>
      <c r="DWA499" s="1576"/>
      <c r="DWB499" s="1576"/>
      <c r="DWC499" s="1576"/>
      <c r="DWD499" s="1576"/>
      <c r="DWE499" s="1576"/>
      <c r="DWF499" s="1577"/>
      <c r="DWG499" s="1577"/>
      <c r="DWH499" s="1577"/>
      <c r="DWI499" s="1577"/>
      <c r="DWJ499" s="374"/>
      <c r="DWK499" s="297"/>
      <c r="DWL499" s="1575"/>
      <c r="DWM499" s="1576"/>
      <c r="DWN499" s="1576"/>
      <c r="DWO499" s="1576"/>
      <c r="DWP499" s="1576"/>
      <c r="DWQ499" s="1576"/>
      <c r="DWR499" s="1576"/>
      <c r="DWS499" s="1576"/>
      <c r="DWT499" s="1576"/>
      <c r="DWU499" s="1576"/>
      <c r="DWV499" s="1577"/>
      <c r="DWW499" s="1577"/>
      <c r="DWX499" s="1577"/>
      <c r="DWY499" s="1577"/>
      <c r="DWZ499" s="374"/>
      <c r="DXA499" s="297"/>
      <c r="DXB499" s="1575"/>
      <c r="DXC499" s="1576"/>
      <c r="DXD499" s="1576"/>
      <c r="DXE499" s="1576"/>
      <c r="DXF499" s="1576"/>
      <c r="DXG499" s="1576"/>
      <c r="DXH499" s="1576"/>
      <c r="DXI499" s="1576"/>
      <c r="DXJ499" s="1576"/>
      <c r="DXK499" s="1576"/>
      <c r="DXL499" s="1577"/>
      <c r="DXM499" s="1577"/>
      <c r="DXN499" s="1577"/>
      <c r="DXO499" s="1577"/>
      <c r="DXP499" s="374"/>
      <c r="DXQ499" s="297"/>
      <c r="DXR499" s="1575"/>
      <c r="DXS499" s="1576"/>
      <c r="DXT499" s="1576"/>
      <c r="DXU499" s="1576"/>
      <c r="DXV499" s="1576"/>
      <c r="DXW499" s="1576"/>
      <c r="DXX499" s="1576"/>
      <c r="DXY499" s="1576"/>
      <c r="DXZ499" s="1576"/>
      <c r="DYA499" s="1576"/>
      <c r="DYB499" s="1577"/>
      <c r="DYC499" s="1577"/>
      <c r="DYD499" s="1577"/>
      <c r="DYE499" s="1577"/>
      <c r="DYF499" s="374"/>
      <c r="DYG499" s="297"/>
      <c r="DYH499" s="1575"/>
      <c r="DYI499" s="1576"/>
      <c r="DYJ499" s="1576"/>
      <c r="DYK499" s="1576"/>
      <c r="DYL499" s="1576"/>
      <c r="DYM499" s="1576"/>
      <c r="DYN499" s="1576"/>
      <c r="DYO499" s="1576"/>
      <c r="DYP499" s="1576"/>
      <c r="DYQ499" s="1576"/>
      <c r="DYR499" s="1577"/>
      <c r="DYS499" s="1577"/>
      <c r="DYT499" s="1577"/>
      <c r="DYU499" s="1577"/>
      <c r="DYV499" s="374"/>
      <c r="DYW499" s="297"/>
      <c r="DYX499" s="1575"/>
      <c r="DYY499" s="1576"/>
      <c r="DYZ499" s="1576"/>
      <c r="DZA499" s="1576"/>
      <c r="DZB499" s="1576"/>
      <c r="DZC499" s="1576"/>
      <c r="DZD499" s="1576"/>
      <c r="DZE499" s="1576"/>
      <c r="DZF499" s="1576"/>
      <c r="DZG499" s="1576"/>
      <c r="DZH499" s="1577"/>
      <c r="DZI499" s="1577"/>
      <c r="DZJ499" s="1577"/>
      <c r="DZK499" s="1577"/>
      <c r="DZL499" s="374"/>
      <c r="DZM499" s="297"/>
      <c r="DZN499" s="1575"/>
      <c r="DZO499" s="1576"/>
      <c r="DZP499" s="1576"/>
      <c r="DZQ499" s="1576"/>
      <c r="DZR499" s="1576"/>
      <c r="DZS499" s="1576"/>
      <c r="DZT499" s="1576"/>
      <c r="DZU499" s="1576"/>
      <c r="DZV499" s="1576"/>
      <c r="DZW499" s="1576"/>
      <c r="DZX499" s="1577"/>
      <c r="DZY499" s="1577"/>
      <c r="DZZ499" s="1577"/>
      <c r="EAA499" s="1577"/>
      <c r="EAB499" s="374"/>
      <c r="EAC499" s="297"/>
      <c r="EAD499" s="1575"/>
      <c r="EAE499" s="1576"/>
      <c r="EAF499" s="1576"/>
      <c r="EAG499" s="1576"/>
      <c r="EAH499" s="1576"/>
      <c r="EAI499" s="1576"/>
      <c r="EAJ499" s="1576"/>
      <c r="EAK499" s="1576"/>
      <c r="EAL499" s="1576"/>
      <c r="EAM499" s="1576"/>
      <c r="EAN499" s="1577"/>
      <c r="EAO499" s="1577"/>
      <c r="EAP499" s="1577"/>
      <c r="EAQ499" s="1577"/>
      <c r="EAR499" s="374"/>
      <c r="EAS499" s="297"/>
      <c r="EAT499" s="1575"/>
      <c r="EAU499" s="1576"/>
      <c r="EAV499" s="1576"/>
      <c r="EAW499" s="1576"/>
      <c r="EAX499" s="1576"/>
      <c r="EAY499" s="1576"/>
      <c r="EAZ499" s="1576"/>
      <c r="EBA499" s="1576"/>
      <c r="EBB499" s="1576"/>
      <c r="EBC499" s="1576"/>
      <c r="EBD499" s="1577"/>
      <c r="EBE499" s="1577"/>
      <c r="EBF499" s="1577"/>
      <c r="EBG499" s="1577"/>
      <c r="EBH499" s="374"/>
      <c r="EBI499" s="297"/>
      <c r="EBJ499" s="1575"/>
      <c r="EBK499" s="1576"/>
      <c r="EBL499" s="1576"/>
      <c r="EBM499" s="1576"/>
      <c r="EBN499" s="1576"/>
      <c r="EBO499" s="1576"/>
      <c r="EBP499" s="1576"/>
      <c r="EBQ499" s="1576"/>
      <c r="EBR499" s="1576"/>
      <c r="EBS499" s="1576"/>
      <c r="EBT499" s="1577"/>
      <c r="EBU499" s="1577"/>
      <c r="EBV499" s="1577"/>
      <c r="EBW499" s="1577"/>
      <c r="EBX499" s="374"/>
      <c r="EBY499" s="297"/>
      <c r="EBZ499" s="1575"/>
      <c r="ECA499" s="1576"/>
      <c r="ECB499" s="1576"/>
      <c r="ECC499" s="1576"/>
      <c r="ECD499" s="1576"/>
      <c r="ECE499" s="1576"/>
      <c r="ECF499" s="1576"/>
      <c r="ECG499" s="1576"/>
      <c r="ECH499" s="1576"/>
      <c r="ECI499" s="1576"/>
      <c r="ECJ499" s="1577"/>
      <c r="ECK499" s="1577"/>
      <c r="ECL499" s="1577"/>
      <c r="ECM499" s="1577"/>
      <c r="ECN499" s="374"/>
      <c r="ECO499" s="297"/>
      <c r="ECP499" s="1575"/>
      <c r="ECQ499" s="1576"/>
      <c r="ECR499" s="1576"/>
      <c r="ECS499" s="1576"/>
      <c r="ECT499" s="1576"/>
      <c r="ECU499" s="1576"/>
      <c r="ECV499" s="1576"/>
      <c r="ECW499" s="1576"/>
      <c r="ECX499" s="1576"/>
      <c r="ECY499" s="1576"/>
      <c r="ECZ499" s="1577"/>
      <c r="EDA499" s="1577"/>
      <c r="EDB499" s="1577"/>
      <c r="EDC499" s="1577"/>
      <c r="EDD499" s="374"/>
      <c r="EDE499" s="297"/>
      <c r="EDF499" s="1575"/>
      <c r="EDG499" s="1576"/>
      <c r="EDH499" s="1576"/>
      <c r="EDI499" s="1576"/>
      <c r="EDJ499" s="1576"/>
      <c r="EDK499" s="1576"/>
      <c r="EDL499" s="1576"/>
      <c r="EDM499" s="1576"/>
      <c r="EDN499" s="1576"/>
      <c r="EDO499" s="1576"/>
      <c r="EDP499" s="1577"/>
      <c r="EDQ499" s="1577"/>
      <c r="EDR499" s="1577"/>
      <c r="EDS499" s="1577"/>
      <c r="EDT499" s="374"/>
      <c r="EDU499" s="297"/>
      <c r="EDV499" s="1575"/>
      <c r="EDW499" s="1576"/>
      <c r="EDX499" s="1576"/>
      <c r="EDY499" s="1576"/>
      <c r="EDZ499" s="1576"/>
      <c r="EEA499" s="1576"/>
      <c r="EEB499" s="1576"/>
      <c r="EEC499" s="1576"/>
      <c r="EED499" s="1576"/>
      <c r="EEE499" s="1576"/>
      <c r="EEF499" s="1577"/>
      <c r="EEG499" s="1577"/>
      <c r="EEH499" s="1577"/>
      <c r="EEI499" s="1577"/>
      <c r="EEJ499" s="374"/>
      <c r="EEK499" s="297"/>
      <c r="EEL499" s="1575"/>
      <c r="EEM499" s="1576"/>
      <c r="EEN499" s="1576"/>
      <c r="EEO499" s="1576"/>
      <c r="EEP499" s="1576"/>
      <c r="EEQ499" s="1576"/>
      <c r="EER499" s="1576"/>
      <c r="EES499" s="1576"/>
      <c r="EET499" s="1576"/>
      <c r="EEU499" s="1576"/>
      <c r="EEV499" s="1577"/>
      <c r="EEW499" s="1577"/>
      <c r="EEX499" s="1577"/>
      <c r="EEY499" s="1577"/>
      <c r="EEZ499" s="374"/>
      <c r="EFA499" s="297"/>
      <c r="EFB499" s="1575"/>
      <c r="EFC499" s="1576"/>
      <c r="EFD499" s="1576"/>
      <c r="EFE499" s="1576"/>
      <c r="EFF499" s="1576"/>
      <c r="EFG499" s="1576"/>
      <c r="EFH499" s="1576"/>
      <c r="EFI499" s="1576"/>
      <c r="EFJ499" s="1576"/>
      <c r="EFK499" s="1576"/>
      <c r="EFL499" s="1577"/>
      <c r="EFM499" s="1577"/>
      <c r="EFN499" s="1577"/>
      <c r="EFO499" s="1577"/>
      <c r="EFP499" s="374"/>
      <c r="EFQ499" s="297"/>
      <c r="EFR499" s="1575"/>
      <c r="EFS499" s="1576"/>
      <c r="EFT499" s="1576"/>
      <c r="EFU499" s="1576"/>
      <c r="EFV499" s="1576"/>
      <c r="EFW499" s="1576"/>
      <c r="EFX499" s="1576"/>
      <c r="EFY499" s="1576"/>
      <c r="EFZ499" s="1576"/>
      <c r="EGA499" s="1576"/>
      <c r="EGB499" s="1577"/>
      <c r="EGC499" s="1577"/>
      <c r="EGD499" s="1577"/>
      <c r="EGE499" s="1577"/>
      <c r="EGF499" s="374"/>
      <c r="EGG499" s="297"/>
      <c r="EGH499" s="1575"/>
      <c r="EGI499" s="1576"/>
      <c r="EGJ499" s="1576"/>
      <c r="EGK499" s="1576"/>
      <c r="EGL499" s="1576"/>
      <c r="EGM499" s="1576"/>
      <c r="EGN499" s="1576"/>
      <c r="EGO499" s="1576"/>
      <c r="EGP499" s="1576"/>
      <c r="EGQ499" s="1576"/>
      <c r="EGR499" s="1577"/>
      <c r="EGS499" s="1577"/>
      <c r="EGT499" s="1577"/>
      <c r="EGU499" s="1577"/>
      <c r="EGV499" s="374"/>
      <c r="EGW499" s="297"/>
      <c r="EGX499" s="1575"/>
      <c r="EGY499" s="1576"/>
      <c r="EGZ499" s="1576"/>
      <c r="EHA499" s="1576"/>
      <c r="EHB499" s="1576"/>
      <c r="EHC499" s="1576"/>
      <c r="EHD499" s="1576"/>
      <c r="EHE499" s="1576"/>
      <c r="EHF499" s="1576"/>
      <c r="EHG499" s="1576"/>
      <c r="EHH499" s="1577"/>
      <c r="EHI499" s="1577"/>
      <c r="EHJ499" s="1577"/>
      <c r="EHK499" s="1577"/>
      <c r="EHL499" s="374"/>
      <c r="EHM499" s="297"/>
      <c r="EHN499" s="1575"/>
      <c r="EHO499" s="1576"/>
      <c r="EHP499" s="1576"/>
      <c r="EHQ499" s="1576"/>
      <c r="EHR499" s="1576"/>
      <c r="EHS499" s="1576"/>
      <c r="EHT499" s="1576"/>
      <c r="EHU499" s="1576"/>
      <c r="EHV499" s="1576"/>
      <c r="EHW499" s="1576"/>
      <c r="EHX499" s="1577"/>
      <c r="EHY499" s="1577"/>
      <c r="EHZ499" s="1577"/>
      <c r="EIA499" s="1577"/>
      <c r="EIB499" s="374"/>
      <c r="EIC499" s="297"/>
      <c r="EID499" s="1575"/>
      <c r="EIE499" s="1576"/>
      <c r="EIF499" s="1576"/>
      <c r="EIG499" s="1576"/>
      <c r="EIH499" s="1576"/>
      <c r="EII499" s="1576"/>
      <c r="EIJ499" s="1576"/>
      <c r="EIK499" s="1576"/>
      <c r="EIL499" s="1576"/>
      <c r="EIM499" s="1576"/>
      <c r="EIN499" s="1577"/>
      <c r="EIO499" s="1577"/>
      <c r="EIP499" s="1577"/>
      <c r="EIQ499" s="1577"/>
      <c r="EIR499" s="374"/>
      <c r="EIS499" s="297"/>
      <c r="EIT499" s="1575"/>
      <c r="EIU499" s="1576"/>
      <c r="EIV499" s="1576"/>
      <c r="EIW499" s="1576"/>
      <c r="EIX499" s="1576"/>
      <c r="EIY499" s="1576"/>
      <c r="EIZ499" s="1576"/>
      <c r="EJA499" s="1576"/>
      <c r="EJB499" s="1576"/>
      <c r="EJC499" s="1576"/>
      <c r="EJD499" s="1577"/>
      <c r="EJE499" s="1577"/>
      <c r="EJF499" s="1577"/>
      <c r="EJG499" s="1577"/>
      <c r="EJH499" s="374"/>
      <c r="EJI499" s="297"/>
      <c r="EJJ499" s="1575"/>
      <c r="EJK499" s="1576"/>
      <c r="EJL499" s="1576"/>
      <c r="EJM499" s="1576"/>
      <c r="EJN499" s="1576"/>
      <c r="EJO499" s="1576"/>
      <c r="EJP499" s="1576"/>
      <c r="EJQ499" s="1576"/>
      <c r="EJR499" s="1576"/>
      <c r="EJS499" s="1576"/>
      <c r="EJT499" s="1577"/>
      <c r="EJU499" s="1577"/>
      <c r="EJV499" s="1577"/>
      <c r="EJW499" s="1577"/>
      <c r="EJX499" s="374"/>
      <c r="EJY499" s="297"/>
      <c r="EJZ499" s="1575"/>
      <c r="EKA499" s="1576"/>
      <c r="EKB499" s="1576"/>
      <c r="EKC499" s="1576"/>
      <c r="EKD499" s="1576"/>
      <c r="EKE499" s="1576"/>
      <c r="EKF499" s="1576"/>
      <c r="EKG499" s="1576"/>
      <c r="EKH499" s="1576"/>
      <c r="EKI499" s="1576"/>
      <c r="EKJ499" s="1577"/>
      <c r="EKK499" s="1577"/>
      <c r="EKL499" s="1577"/>
      <c r="EKM499" s="1577"/>
      <c r="EKN499" s="374"/>
      <c r="EKO499" s="297"/>
      <c r="EKP499" s="1575"/>
      <c r="EKQ499" s="1576"/>
      <c r="EKR499" s="1576"/>
      <c r="EKS499" s="1576"/>
      <c r="EKT499" s="1576"/>
      <c r="EKU499" s="1576"/>
      <c r="EKV499" s="1576"/>
      <c r="EKW499" s="1576"/>
      <c r="EKX499" s="1576"/>
      <c r="EKY499" s="1576"/>
      <c r="EKZ499" s="1577"/>
      <c r="ELA499" s="1577"/>
      <c r="ELB499" s="1577"/>
      <c r="ELC499" s="1577"/>
      <c r="ELD499" s="374"/>
      <c r="ELE499" s="297"/>
      <c r="ELF499" s="1575"/>
      <c r="ELG499" s="1576"/>
      <c r="ELH499" s="1576"/>
      <c r="ELI499" s="1576"/>
      <c r="ELJ499" s="1576"/>
      <c r="ELK499" s="1576"/>
      <c r="ELL499" s="1576"/>
      <c r="ELM499" s="1576"/>
      <c r="ELN499" s="1576"/>
      <c r="ELO499" s="1576"/>
      <c r="ELP499" s="1577"/>
      <c r="ELQ499" s="1577"/>
      <c r="ELR499" s="1577"/>
      <c r="ELS499" s="1577"/>
      <c r="ELT499" s="374"/>
      <c r="ELU499" s="297"/>
      <c r="ELV499" s="1575"/>
      <c r="ELW499" s="1576"/>
      <c r="ELX499" s="1576"/>
      <c r="ELY499" s="1576"/>
      <c r="ELZ499" s="1576"/>
      <c r="EMA499" s="1576"/>
      <c r="EMB499" s="1576"/>
      <c r="EMC499" s="1576"/>
      <c r="EMD499" s="1576"/>
      <c r="EME499" s="1576"/>
      <c r="EMF499" s="1577"/>
      <c r="EMG499" s="1577"/>
      <c r="EMH499" s="1577"/>
      <c r="EMI499" s="1577"/>
      <c r="EMJ499" s="374"/>
      <c r="EMK499" s="297"/>
      <c r="EML499" s="1575"/>
      <c r="EMM499" s="1576"/>
      <c r="EMN499" s="1576"/>
      <c r="EMO499" s="1576"/>
      <c r="EMP499" s="1576"/>
      <c r="EMQ499" s="1576"/>
      <c r="EMR499" s="1576"/>
      <c r="EMS499" s="1576"/>
      <c r="EMT499" s="1576"/>
      <c r="EMU499" s="1576"/>
      <c r="EMV499" s="1577"/>
      <c r="EMW499" s="1577"/>
      <c r="EMX499" s="1577"/>
      <c r="EMY499" s="1577"/>
      <c r="EMZ499" s="374"/>
      <c r="ENA499" s="297"/>
      <c r="ENB499" s="1575"/>
      <c r="ENC499" s="1576"/>
      <c r="END499" s="1576"/>
      <c r="ENE499" s="1576"/>
      <c r="ENF499" s="1576"/>
      <c r="ENG499" s="1576"/>
      <c r="ENH499" s="1576"/>
      <c r="ENI499" s="1576"/>
      <c r="ENJ499" s="1576"/>
      <c r="ENK499" s="1576"/>
      <c r="ENL499" s="1577"/>
      <c r="ENM499" s="1577"/>
      <c r="ENN499" s="1577"/>
      <c r="ENO499" s="1577"/>
      <c r="ENP499" s="374"/>
      <c r="ENQ499" s="297"/>
      <c r="ENR499" s="1575"/>
      <c r="ENS499" s="1576"/>
      <c r="ENT499" s="1576"/>
      <c r="ENU499" s="1576"/>
      <c r="ENV499" s="1576"/>
      <c r="ENW499" s="1576"/>
      <c r="ENX499" s="1576"/>
      <c r="ENY499" s="1576"/>
      <c r="ENZ499" s="1576"/>
      <c r="EOA499" s="1576"/>
      <c r="EOB499" s="1577"/>
      <c r="EOC499" s="1577"/>
      <c r="EOD499" s="1577"/>
      <c r="EOE499" s="1577"/>
      <c r="EOF499" s="374"/>
      <c r="EOG499" s="297"/>
      <c r="EOH499" s="1575"/>
      <c r="EOI499" s="1576"/>
      <c r="EOJ499" s="1576"/>
      <c r="EOK499" s="1576"/>
      <c r="EOL499" s="1576"/>
      <c r="EOM499" s="1576"/>
      <c r="EON499" s="1576"/>
      <c r="EOO499" s="1576"/>
      <c r="EOP499" s="1576"/>
      <c r="EOQ499" s="1576"/>
      <c r="EOR499" s="1577"/>
      <c r="EOS499" s="1577"/>
      <c r="EOT499" s="1577"/>
      <c r="EOU499" s="1577"/>
      <c r="EOV499" s="374"/>
      <c r="EOW499" s="297"/>
      <c r="EOX499" s="1575"/>
      <c r="EOY499" s="1576"/>
      <c r="EOZ499" s="1576"/>
      <c r="EPA499" s="1576"/>
      <c r="EPB499" s="1576"/>
      <c r="EPC499" s="1576"/>
      <c r="EPD499" s="1576"/>
      <c r="EPE499" s="1576"/>
      <c r="EPF499" s="1576"/>
      <c r="EPG499" s="1576"/>
      <c r="EPH499" s="1577"/>
      <c r="EPI499" s="1577"/>
      <c r="EPJ499" s="1577"/>
      <c r="EPK499" s="1577"/>
      <c r="EPL499" s="374"/>
      <c r="EPM499" s="297"/>
      <c r="EPN499" s="1575"/>
      <c r="EPO499" s="1576"/>
      <c r="EPP499" s="1576"/>
      <c r="EPQ499" s="1576"/>
      <c r="EPR499" s="1576"/>
      <c r="EPS499" s="1576"/>
      <c r="EPT499" s="1576"/>
      <c r="EPU499" s="1576"/>
      <c r="EPV499" s="1576"/>
      <c r="EPW499" s="1576"/>
      <c r="EPX499" s="1577"/>
      <c r="EPY499" s="1577"/>
      <c r="EPZ499" s="1577"/>
      <c r="EQA499" s="1577"/>
      <c r="EQB499" s="374"/>
      <c r="EQC499" s="297"/>
      <c r="EQD499" s="1575"/>
      <c r="EQE499" s="1576"/>
      <c r="EQF499" s="1576"/>
      <c r="EQG499" s="1576"/>
      <c r="EQH499" s="1576"/>
      <c r="EQI499" s="1576"/>
      <c r="EQJ499" s="1576"/>
      <c r="EQK499" s="1576"/>
      <c r="EQL499" s="1576"/>
      <c r="EQM499" s="1576"/>
      <c r="EQN499" s="1577"/>
      <c r="EQO499" s="1577"/>
      <c r="EQP499" s="1577"/>
      <c r="EQQ499" s="1577"/>
      <c r="EQR499" s="374"/>
      <c r="EQS499" s="297"/>
      <c r="EQT499" s="1575"/>
      <c r="EQU499" s="1576"/>
      <c r="EQV499" s="1576"/>
      <c r="EQW499" s="1576"/>
      <c r="EQX499" s="1576"/>
      <c r="EQY499" s="1576"/>
      <c r="EQZ499" s="1576"/>
      <c r="ERA499" s="1576"/>
      <c r="ERB499" s="1576"/>
      <c r="ERC499" s="1576"/>
      <c r="ERD499" s="1577"/>
      <c r="ERE499" s="1577"/>
      <c r="ERF499" s="1577"/>
      <c r="ERG499" s="1577"/>
      <c r="ERH499" s="374"/>
      <c r="ERI499" s="297"/>
      <c r="ERJ499" s="1575"/>
      <c r="ERK499" s="1576"/>
      <c r="ERL499" s="1576"/>
      <c r="ERM499" s="1576"/>
      <c r="ERN499" s="1576"/>
      <c r="ERO499" s="1576"/>
      <c r="ERP499" s="1576"/>
      <c r="ERQ499" s="1576"/>
      <c r="ERR499" s="1576"/>
      <c r="ERS499" s="1576"/>
      <c r="ERT499" s="1577"/>
      <c r="ERU499" s="1577"/>
      <c r="ERV499" s="1577"/>
      <c r="ERW499" s="1577"/>
      <c r="ERX499" s="374"/>
      <c r="ERY499" s="297"/>
      <c r="ERZ499" s="1575"/>
      <c r="ESA499" s="1576"/>
      <c r="ESB499" s="1576"/>
      <c r="ESC499" s="1576"/>
      <c r="ESD499" s="1576"/>
      <c r="ESE499" s="1576"/>
      <c r="ESF499" s="1576"/>
      <c r="ESG499" s="1576"/>
      <c r="ESH499" s="1576"/>
      <c r="ESI499" s="1576"/>
      <c r="ESJ499" s="1577"/>
      <c r="ESK499" s="1577"/>
      <c r="ESL499" s="1577"/>
      <c r="ESM499" s="1577"/>
      <c r="ESN499" s="374"/>
      <c r="ESO499" s="297"/>
      <c r="ESP499" s="1575"/>
      <c r="ESQ499" s="1576"/>
      <c r="ESR499" s="1576"/>
      <c r="ESS499" s="1576"/>
      <c r="EST499" s="1576"/>
      <c r="ESU499" s="1576"/>
      <c r="ESV499" s="1576"/>
      <c r="ESW499" s="1576"/>
      <c r="ESX499" s="1576"/>
      <c r="ESY499" s="1576"/>
      <c r="ESZ499" s="1577"/>
      <c r="ETA499" s="1577"/>
      <c r="ETB499" s="1577"/>
      <c r="ETC499" s="1577"/>
      <c r="ETD499" s="374"/>
      <c r="ETE499" s="297"/>
      <c r="ETF499" s="1575"/>
      <c r="ETG499" s="1576"/>
      <c r="ETH499" s="1576"/>
      <c r="ETI499" s="1576"/>
      <c r="ETJ499" s="1576"/>
      <c r="ETK499" s="1576"/>
      <c r="ETL499" s="1576"/>
      <c r="ETM499" s="1576"/>
      <c r="ETN499" s="1576"/>
      <c r="ETO499" s="1576"/>
      <c r="ETP499" s="1577"/>
      <c r="ETQ499" s="1577"/>
      <c r="ETR499" s="1577"/>
      <c r="ETS499" s="1577"/>
      <c r="ETT499" s="374"/>
      <c r="ETU499" s="297"/>
      <c r="ETV499" s="1575"/>
      <c r="ETW499" s="1576"/>
      <c r="ETX499" s="1576"/>
      <c r="ETY499" s="1576"/>
      <c r="ETZ499" s="1576"/>
      <c r="EUA499" s="1576"/>
      <c r="EUB499" s="1576"/>
      <c r="EUC499" s="1576"/>
      <c r="EUD499" s="1576"/>
      <c r="EUE499" s="1576"/>
      <c r="EUF499" s="1577"/>
      <c r="EUG499" s="1577"/>
      <c r="EUH499" s="1577"/>
      <c r="EUI499" s="1577"/>
      <c r="EUJ499" s="374"/>
      <c r="EUK499" s="297"/>
      <c r="EUL499" s="1575"/>
      <c r="EUM499" s="1576"/>
      <c r="EUN499" s="1576"/>
      <c r="EUO499" s="1576"/>
      <c r="EUP499" s="1576"/>
      <c r="EUQ499" s="1576"/>
      <c r="EUR499" s="1576"/>
      <c r="EUS499" s="1576"/>
      <c r="EUT499" s="1576"/>
      <c r="EUU499" s="1576"/>
      <c r="EUV499" s="1577"/>
      <c r="EUW499" s="1577"/>
      <c r="EUX499" s="1577"/>
      <c r="EUY499" s="1577"/>
      <c r="EUZ499" s="374"/>
      <c r="EVA499" s="297"/>
      <c r="EVB499" s="1575"/>
      <c r="EVC499" s="1576"/>
      <c r="EVD499" s="1576"/>
      <c r="EVE499" s="1576"/>
      <c r="EVF499" s="1576"/>
      <c r="EVG499" s="1576"/>
      <c r="EVH499" s="1576"/>
      <c r="EVI499" s="1576"/>
      <c r="EVJ499" s="1576"/>
      <c r="EVK499" s="1576"/>
      <c r="EVL499" s="1577"/>
      <c r="EVM499" s="1577"/>
      <c r="EVN499" s="1577"/>
      <c r="EVO499" s="1577"/>
      <c r="EVP499" s="374"/>
      <c r="EVQ499" s="297"/>
      <c r="EVR499" s="1575"/>
      <c r="EVS499" s="1576"/>
      <c r="EVT499" s="1576"/>
      <c r="EVU499" s="1576"/>
      <c r="EVV499" s="1576"/>
      <c r="EVW499" s="1576"/>
      <c r="EVX499" s="1576"/>
      <c r="EVY499" s="1576"/>
      <c r="EVZ499" s="1576"/>
      <c r="EWA499" s="1576"/>
      <c r="EWB499" s="1577"/>
      <c r="EWC499" s="1577"/>
      <c r="EWD499" s="1577"/>
      <c r="EWE499" s="1577"/>
      <c r="EWF499" s="374"/>
      <c r="EWG499" s="297"/>
      <c r="EWH499" s="1575"/>
      <c r="EWI499" s="1576"/>
      <c r="EWJ499" s="1576"/>
      <c r="EWK499" s="1576"/>
      <c r="EWL499" s="1576"/>
      <c r="EWM499" s="1576"/>
      <c r="EWN499" s="1576"/>
      <c r="EWO499" s="1576"/>
      <c r="EWP499" s="1576"/>
      <c r="EWQ499" s="1576"/>
      <c r="EWR499" s="1577"/>
      <c r="EWS499" s="1577"/>
      <c r="EWT499" s="1577"/>
      <c r="EWU499" s="1577"/>
      <c r="EWV499" s="374"/>
      <c r="EWW499" s="297"/>
      <c r="EWX499" s="1575"/>
      <c r="EWY499" s="1576"/>
      <c r="EWZ499" s="1576"/>
      <c r="EXA499" s="1576"/>
      <c r="EXB499" s="1576"/>
      <c r="EXC499" s="1576"/>
      <c r="EXD499" s="1576"/>
      <c r="EXE499" s="1576"/>
      <c r="EXF499" s="1576"/>
      <c r="EXG499" s="1576"/>
      <c r="EXH499" s="1577"/>
      <c r="EXI499" s="1577"/>
      <c r="EXJ499" s="1577"/>
      <c r="EXK499" s="1577"/>
      <c r="EXL499" s="374"/>
      <c r="EXM499" s="297"/>
      <c r="EXN499" s="1575"/>
      <c r="EXO499" s="1576"/>
      <c r="EXP499" s="1576"/>
      <c r="EXQ499" s="1576"/>
      <c r="EXR499" s="1576"/>
      <c r="EXS499" s="1576"/>
      <c r="EXT499" s="1576"/>
      <c r="EXU499" s="1576"/>
      <c r="EXV499" s="1576"/>
      <c r="EXW499" s="1576"/>
      <c r="EXX499" s="1577"/>
      <c r="EXY499" s="1577"/>
      <c r="EXZ499" s="1577"/>
      <c r="EYA499" s="1577"/>
      <c r="EYB499" s="374"/>
      <c r="EYC499" s="297"/>
      <c r="EYD499" s="1575"/>
      <c r="EYE499" s="1576"/>
      <c r="EYF499" s="1576"/>
      <c r="EYG499" s="1576"/>
      <c r="EYH499" s="1576"/>
      <c r="EYI499" s="1576"/>
      <c r="EYJ499" s="1576"/>
      <c r="EYK499" s="1576"/>
      <c r="EYL499" s="1576"/>
      <c r="EYM499" s="1576"/>
      <c r="EYN499" s="1577"/>
      <c r="EYO499" s="1577"/>
      <c r="EYP499" s="1577"/>
      <c r="EYQ499" s="1577"/>
      <c r="EYR499" s="374"/>
      <c r="EYS499" s="297"/>
      <c r="EYT499" s="1575"/>
      <c r="EYU499" s="1576"/>
      <c r="EYV499" s="1576"/>
      <c r="EYW499" s="1576"/>
      <c r="EYX499" s="1576"/>
      <c r="EYY499" s="1576"/>
      <c r="EYZ499" s="1576"/>
      <c r="EZA499" s="1576"/>
      <c r="EZB499" s="1576"/>
      <c r="EZC499" s="1576"/>
      <c r="EZD499" s="1577"/>
      <c r="EZE499" s="1577"/>
      <c r="EZF499" s="1577"/>
      <c r="EZG499" s="1577"/>
      <c r="EZH499" s="374"/>
      <c r="EZI499" s="297"/>
      <c r="EZJ499" s="1575"/>
      <c r="EZK499" s="1576"/>
      <c r="EZL499" s="1576"/>
      <c r="EZM499" s="1576"/>
      <c r="EZN499" s="1576"/>
      <c r="EZO499" s="1576"/>
      <c r="EZP499" s="1576"/>
      <c r="EZQ499" s="1576"/>
      <c r="EZR499" s="1576"/>
      <c r="EZS499" s="1576"/>
      <c r="EZT499" s="1577"/>
      <c r="EZU499" s="1577"/>
      <c r="EZV499" s="1577"/>
      <c r="EZW499" s="1577"/>
      <c r="EZX499" s="374"/>
      <c r="EZY499" s="297"/>
      <c r="EZZ499" s="1575"/>
      <c r="FAA499" s="1576"/>
      <c r="FAB499" s="1576"/>
      <c r="FAC499" s="1576"/>
      <c r="FAD499" s="1576"/>
      <c r="FAE499" s="1576"/>
      <c r="FAF499" s="1576"/>
      <c r="FAG499" s="1576"/>
      <c r="FAH499" s="1576"/>
      <c r="FAI499" s="1576"/>
      <c r="FAJ499" s="1577"/>
      <c r="FAK499" s="1577"/>
      <c r="FAL499" s="1577"/>
      <c r="FAM499" s="1577"/>
      <c r="FAN499" s="374"/>
      <c r="FAO499" s="297"/>
      <c r="FAP499" s="1575"/>
      <c r="FAQ499" s="1576"/>
      <c r="FAR499" s="1576"/>
      <c r="FAS499" s="1576"/>
      <c r="FAT499" s="1576"/>
      <c r="FAU499" s="1576"/>
      <c r="FAV499" s="1576"/>
      <c r="FAW499" s="1576"/>
      <c r="FAX499" s="1576"/>
      <c r="FAY499" s="1576"/>
      <c r="FAZ499" s="1577"/>
      <c r="FBA499" s="1577"/>
      <c r="FBB499" s="1577"/>
      <c r="FBC499" s="1577"/>
      <c r="FBD499" s="374"/>
      <c r="FBE499" s="297"/>
      <c r="FBF499" s="1575"/>
      <c r="FBG499" s="1576"/>
      <c r="FBH499" s="1576"/>
      <c r="FBI499" s="1576"/>
      <c r="FBJ499" s="1576"/>
      <c r="FBK499" s="1576"/>
      <c r="FBL499" s="1576"/>
      <c r="FBM499" s="1576"/>
      <c r="FBN499" s="1576"/>
      <c r="FBO499" s="1576"/>
      <c r="FBP499" s="1577"/>
      <c r="FBQ499" s="1577"/>
      <c r="FBR499" s="1577"/>
      <c r="FBS499" s="1577"/>
      <c r="FBT499" s="374"/>
      <c r="FBU499" s="297"/>
      <c r="FBV499" s="1575"/>
      <c r="FBW499" s="1576"/>
      <c r="FBX499" s="1576"/>
      <c r="FBY499" s="1576"/>
      <c r="FBZ499" s="1576"/>
      <c r="FCA499" s="1576"/>
      <c r="FCB499" s="1576"/>
      <c r="FCC499" s="1576"/>
      <c r="FCD499" s="1576"/>
      <c r="FCE499" s="1576"/>
      <c r="FCF499" s="1577"/>
      <c r="FCG499" s="1577"/>
      <c r="FCH499" s="1577"/>
      <c r="FCI499" s="1577"/>
      <c r="FCJ499" s="374"/>
      <c r="FCK499" s="297"/>
      <c r="FCL499" s="1575"/>
      <c r="FCM499" s="1576"/>
      <c r="FCN499" s="1576"/>
      <c r="FCO499" s="1576"/>
      <c r="FCP499" s="1576"/>
      <c r="FCQ499" s="1576"/>
      <c r="FCR499" s="1576"/>
      <c r="FCS499" s="1576"/>
      <c r="FCT499" s="1576"/>
      <c r="FCU499" s="1576"/>
      <c r="FCV499" s="1577"/>
      <c r="FCW499" s="1577"/>
      <c r="FCX499" s="1577"/>
      <c r="FCY499" s="1577"/>
      <c r="FCZ499" s="374"/>
      <c r="FDA499" s="297"/>
      <c r="FDB499" s="1575"/>
      <c r="FDC499" s="1576"/>
      <c r="FDD499" s="1576"/>
      <c r="FDE499" s="1576"/>
      <c r="FDF499" s="1576"/>
      <c r="FDG499" s="1576"/>
      <c r="FDH499" s="1576"/>
      <c r="FDI499" s="1576"/>
      <c r="FDJ499" s="1576"/>
      <c r="FDK499" s="1576"/>
      <c r="FDL499" s="1577"/>
      <c r="FDM499" s="1577"/>
      <c r="FDN499" s="1577"/>
      <c r="FDO499" s="1577"/>
      <c r="FDP499" s="374"/>
      <c r="FDQ499" s="297"/>
      <c r="FDR499" s="1575"/>
      <c r="FDS499" s="1576"/>
      <c r="FDT499" s="1576"/>
      <c r="FDU499" s="1576"/>
      <c r="FDV499" s="1576"/>
      <c r="FDW499" s="1576"/>
      <c r="FDX499" s="1576"/>
      <c r="FDY499" s="1576"/>
      <c r="FDZ499" s="1576"/>
      <c r="FEA499" s="1576"/>
      <c r="FEB499" s="1577"/>
      <c r="FEC499" s="1577"/>
      <c r="FED499" s="1577"/>
      <c r="FEE499" s="1577"/>
      <c r="FEF499" s="374"/>
      <c r="FEG499" s="297"/>
      <c r="FEH499" s="1575"/>
      <c r="FEI499" s="1576"/>
      <c r="FEJ499" s="1576"/>
      <c r="FEK499" s="1576"/>
      <c r="FEL499" s="1576"/>
      <c r="FEM499" s="1576"/>
      <c r="FEN499" s="1576"/>
      <c r="FEO499" s="1576"/>
      <c r="FEP499" s="1576"/>
      <c r="FEQ499" s="1576"/>
      <c r="FER499" s="1577"/>
      <c r="FES499" s="1577"/>
      <c r="FET499" s="1577"/>
      <c r="FEU499" s="1577"/>
      <c r="FEV499" s="374"/>
      <c r="FEW499" s="297"/>
      <c r="FEX499" s="1575"/>
      <c r="FEY499" s="1576"/>
      <c r="FEZ499" s="1576"/>
      <c r="FFA499" s="1576"/>
      <c r="FFB499" s="1576"/>
      <c r="FFC499" s="1576"/>
      <c r="FFD499" s="1576"/>
      <c r="FFE499" s="1576"/>
      <c r="FFF499" s="1576"/>
      <c r="FFG499" s="1576"/>
      <c r="FFH499" s="1577"/>
      <c r="FFI499" s="1577"/>
      <c r="FFJ499" s="1577"/>
      <c r="FFK499" s="1577"/>
      <c r="FFL499" s="374"/>
      <c r="FFM499" s="297"/>
      <c r="FFN499" s="1575"/>
      <c r="FFO499" s="1576"/>
      <c r="FFP499" s="1576"/>
      <c r="FFQ499" s="1576"/>
      <c r="FFR499" s="1576"/>
      <c r="FFS499" s="1576"/>
      <c r="FFT499" s="1576"/>
      <c r="FFU499" s="1576"/>
      <c r="FFV499" s="1576"/>
      <c r="FFW499" s="1576"/>
      <c r="FFX499" s="1577"/>
      <c r="FFY499" s="1577"/>
      <c r="FFZ499" s="1577"/>
      <c r="FGA499" s="1577"/>
      <c r="FGB499" s="374"/>
      <c r="FGC499" s="297"/>
      <c r="FGD499" s="1575"/>
      <c r="FGE499" s="1576"/>
      <c r="FGF499" s="1576"/>
      <c r="FGG499" s="1576"/>
      <c r="FGH499" s="1576"/>
      <c r="FGI499" s="1576"/>
      <c r="FGJ499" s="1576"/>
      <c r="FGK499" s="1576"/>
      <c r="FGL499" s="1576"/>
      <c r="FGM499" s="1576"/>
      <c r="FGN499" s="1577"/>
      <c r="FGO499" s="1577"/>
      <c r="FGP499" s="1577"/>
      <c r="FGQ499" s="1577"/>
      <c r="FGR499" s="374"/>
      <c r="FGS499" s="297"/>
      <c r="FGT499" s="1575"/>
      <c r="FGU499" s="1576"/>
      <c r="FGV499" s="1576"/>
      <c r="FGW499" s="1576"/>
      <c r="FGX499" s="1576"/>
      <c r="FGY499" s="1576"/>
      <c r="FGZ499" s="1576"/>
      <c r="FHA499" s="1576"/>
      <c r="FHB499" s="1576"/>
      <c r="FHC499" s="1576"/>
      <c r="FHD499" s="1577"/>
      <c r="FHE499" s="1577"/>
      <c r="FHF499" s="1577"/>
      <c r="FHG499" s="1577"/>
      <c r="FHH499" s="374"/>
      <c r="FHI499" s="297"/>
      <c r="FHJ499" s="1575"/>
      <c r="FHK499" s="1576"/>
      <c r="FHL499" s="1576"/>
      <c r="FHM499" s="1576"/>
      <c r="FHN499" s="1576"/>
      <c r="FHO499" s="1576"/>
      <c r="FHP499" s="1576"/>
      <c r="FHQ499" s="1576"/>
      <c r="FHR499" s="1576"/>
      <c r="FHS499" s="1576"/>
      <c r="FHT499" s="1577"/>
      <c r="FHU499" s="1577"/>
      <c r="FHV499" s="1577"/>
      <c r="FHW499" s="1577"/>
      <c r="FHX499" s="374"/>
      <c r="FHY499" s="297"/>
      <c r="FHZ499" s="1575"/>
      <c r="FIA499" s="1576"/>
      <c r="FIB499" s="1576"/>
      <c r="FIC499" s="1576"/>
      <c r="FID499" s="1576"/>
      <c r="FIE499" s="1576"/>
      <c r="FIF499" s="1576"/>
      <c r="FIG499" s="1576"/>
      <c r="FIH499" s="1576"/>
      <c r="FII499" s="1576"/>
      <c r="FIJ499" s="1577"/>
      <c r="FIK499" s="1577"/>
      <c r="FIL499" s="1577"/>
      <c r="FIM499" s="1577"/>
      <c r="FIN499" s="374"/>
      <c r="FIO499" s="297"/>
      <c r="FIP499" s="1575"/>
      <c r="FIQ499" s="1576"/>
      <c r="FIR499" s="1576"/>
      <c r="FIS499" s="1576"/>
      <c r="FIT499" s="1576"/>
      <c r="FIU499" s="1576"/>
      <c r="FIV499" s="1576"/>
      <c r="FIW499" s="1576"/>
      <c r="FIX499" s="1576"/>
      <c r="FIY499" s="1576"/>
      <c r="FIZ499" s="1577"/>
      <c r="FJA499" s="1577"/>
      <c r="FJB499" s="1577"/>
      <c r="FJC499" s="1577"/>
      <c r="FJD499" s="374"/>
      <c r="FJE499" s="297"/>
      <c r="FJF499" s="1575"/>
      <c r="FJG499" s="1576"/>
      <c r="FJH499" s="1576"/>
      <c r="FJI499" s="1576"/>
      <c r="FJJ499" s="1576"/>
      <c r="FJK499" s="1576"/>
      <c r="FJL499" s="1576"/>
      <c r="FJM499" s="1576"/>
      <c r="FJN499" s="1576"/>
      <c r="FJO499" s="1576"/>
      <c r="FJP499" s="1577"/>
      <c r="FJQ499" s="1577"/>
      <c r="FJR499" s="1577"/>
      <c r="FJS499" s="1577"/>
      <c r="FJT499" s="374"/>
      <c r="FJU499" s="297"/>
      <c r="FJV499" s="1575"/>
      <c r="FJW499" s="1576"/>
      <c r="FJX499" s="1576"/>
      <c r="FJY499" s="1576"/>
      <c r="FJZ499" s="1576"/>
      <c r="FKA499" s="1576"/>
      <c r="FKB499" s="1576"/>
      <c r="FKC499" s="1576"/>
      <c r="FKD499" s="1576"/>
      <c r="FKE499" s="1576"/>
      <c r="FKF499" s="1577"/>
      <c r="FKG499" s="1577"/>
      <c r="FKH499" s="1577"/>
      <c r="FKI499" s="1577"/>
      <c r="FKJ499" s="374"/>
      <c r="FKK499" s="297"/>
      <c r="FKL499" s="1575"/>
      <c r="FKM499" s="1576"/>
      <c r="FKN499" s="1576"/>
      <c r="FKO499" s="1576"/>
      <c r="FKP499" s="1576"/>
      <c r="FKQ499" s="1576"/>
      <c r="FKR499" s="1576"/>
      <c r="FKS499" s="1576"/>
      <c r="FKT499" s="1576"/>
      <c r="FKU499" s="1576"/>
      <c r="FKV499" s="1577"/>
      <c r="FKW499" s="1577"/>
      <c r="FKX499" s="1577"/>
      <c r="FKY499" s="1577"/>
      <c r="FKZ499" s="374"/>
      <c r="FLA499" s="297"/>
      <c r="FLB499" s="1575"/>
      <c r="FLC499" s="1576"/>
      <c r="FLD499" s="1576"/>
      <c r="FLE499" s="1576"/>
      <c r="FLF499" s="1576"/>
      <c r="FLG499" s="1576"/>
      <c r="FLH499" s="1576"/>
      <c r="FLI499" s="1576"/>
      <c r="FLJ499" s="1576"/>
      <c r="FLK499" s="1576"/>
      <c r="FLL499" s="1577"/>
      <c r="FLM499" s="1577"/>
      <c r="FLN499" s="1577"/>
      <c r="FLO499" s="1577"/>
      <c r="FLP499" s="374"/>
      <c r="FLQ499" s="297"/>
      <c r="FLR499" s="1575"/>
      <c r="FLS499" s="1576"/>
      <c r="FLT499" s="1576"/>
      <c r="FLU499" s="1576"/>
      <c r="FLV499" s="1576"/>
      <c r="FLW499" s="1576"/>
      <c r="FLX499" s="1576"/>
      <c r="FLY499" s="1576"/>
      <c r="FLZ499" s="1576"/>
      <c r="FMA499" s="1576"/>
      <c r="FMB499" s="1577"/>
      <c r="FMC499" s="1577"/>
      <c r="FMD499" s="1577"/>
      <c r="FME499" s="1577"/>
      <c r="FMF499" s="374"/>
      <c r="FMG499" s="297"/>
      <c r="FMH499" s="1575"/>
      <c r="FMI499" s="1576"/>
      <c r="FMJ499" s="1576"/>
      <c r="FMK499" s="1576"/>
      <c r="FML499" s="1576"/>
      <c r="FMM499" s="1576"/>
      <c r="FMN499" s="1576"/>
      <c r="FMO499" s="1576"/>
      <c r="FMP499" s="1576"/>
      <c r="FMQ499" s="1576"/>
      <c r="FMR499" s="1577"/>
      <c r="FMS499" s="1577"/>
      <c r="FMT499" s="1577"/>
      <c r="FMU499" s="1577"/>
      <c r="FMV499" s="374"/>
      <c r="FMW499" s="297"/>
      <c r="FMX499" s="1575"/>
      <c r="FMY499" s="1576"/>
      <c r="FMZ499" s="1576"/>
      <c r="FNA499" s="1576"/>
      <c r="FNB499" s="1576"/>
      <c r="FNC499" s="1576"/>
      <c r="FND499" s="1576"/>
      <c r="FNE499" s="1576"/>
      <c r="FNF499" s="1576"/>
      <c r="FNG499" s="1576"/>
      <c r="FNH499" s="1577"/>
      <c r="FNI499" s="1577"/>
      <c r="FNJ499" s="1577"/>
      <c r="FNK499" s="1577"/>
      <c r="FNL499" s="374"/>
      <c r="FNM499" s="297"/>
      <c r="FNN499" s="1575"/>
      <c r="FNO499" s="1576"/>
      <c r="FNP499" s="1576"/>
      <c r="FNQ499" s="1576"/>
      <c r="FNR499" s="1576"/>
      <c r="FNS499" s="1576"/>
      <c r="FNT499" s="1576"/>
      <c r="FNU499" s="1576"/>
      <c r="FNV499" s="1576"/>
      <c r="FNW499" s="1576"/>
      <c r="FNX499" s="1577"/>
      <c r="FNY499" s="1577"/>
      <c r="FNZ499" s="1577"/>
      <c r="FOA499" s="1577"/>
      <c r="FOB499" s="374"/>
      <c r="FOC499" s="297"/>
      <c r="FOD499" s="1575"/>
      <c r="FOE499" s="1576"/>
      <c r="FOF499" s="1576"/>
      <c r="FOG499" s="1576"/>
      <c r="FOH499" s="1576"/>
      <c r="FOI499" s="1576"/>
      <c r="FOJ499" s="1576"/>
      <c r="FOK499" s="1576"/>
      <c r="FOL499" s="1576"/>
      <c r="FOM499" s="1576"/>
      <c r="FON499" s="1577"/>
      <c r="FOO499" s="1577"/>
      <c r="FOP499" s="1577"/>
      <c r="FOQ499" s="1577"/>
      <c r="FOR499" s="374"/>
      <c r="FOS499" s="297"/>
      <c r="FOT499" s="1575"/>
      <c r="FOU499" s="1576"/>
      <c r="FOV499" s="1576"/>
      <c r="FOW499" s="1576"/>
      <c r="FOX499" s="1576"/>
      <c r="FOY499" s="1576"/>
      <c r="FOZ499" s="1576"/>
      <c r="FPA499" s="1576"/>
      <c r="FPB499" s="1576"/>
      <c r="FPC499" s="1576"/>
      <c r="FPD499" s="1577"/>
      <c r="FPE499" s="1577"/>
      <c r="FPF499" s="1577"/>
      <c r="FPG499" s="1577"/>
      <c r="FPH499" s="374"/>
      <c r="FPI499" s="297"/>
      <c r="FPJ499" s="1575"/>
      <c r="FPK499" s="1576"/>
      <c r="FPL499" s="1576"/>
      <c r="FPM499" s="1576"/>
      <c r="FPN499" s="1576"/>
      <c r="FPO499" s="1576"/>
      <c r="FPP499" s="1576"/>
      <c r="FPQ499" s="1576"/>
      <c r="FPR499" s="1576"/>
      <c r="FPS499" s="1576"/>
      <c r="FPT499" s="1577"/>
      <c r="FPU499" s="1577"/>
      <c r="FPV499" s="1577"/>
      <c r="FPW499" s="1577"/>
      <c r="FPX499" s="374"/>
      <c r="FPY499" s="297"/>
      <c r="FPZ499" s="1575"/>
      <c r="FQA499" s="1576"/>
      <c r="FQB499" s="1576"/>
      <c r="FQC499" s="1576"/>
      <c r="FQD499" s="1576"/>
      <c r="FQE499" s="1576"/>
      <c r="FQF499" s="1576"/>
      <c r="FQG499" s="1576"/>
      <c r="FQH499" s="1576"/>
      <c r="FQI499" s="1576"/>
      <c r="FQJ499" s="1577"/>
      <c r="FQK499" s="1577"/>
      <c r="FQL499" s="1577"/>
      <c r="FQM499" s="1577"/>
      <c r="FQN499" s="374"/>
      <c r="FQO499" s="297"/>
      <c r="FQP499" s="1575"/>
      <c r="FQQ499" s="1576"/>
      <c r="FQR499" s="1576"/>
      <c r="FQS499" s="1576"/>
      <c r="FQT499" s="1576"/>
      <c r="FQU499" s="1576"/>
      <c r="FQV499" s="1576"/>
      <c r="FQW499" s="1576"/>
      <c r="FQX499" s="1576"/>
      <c r="FQY499" s="1576"/>
      <c r="FQZ499" s="1577"/>
      <c r="FRA499" s="1577"/>
      <c r="FRB499" s="1577"/>
      <c r="FRC499" s="1577"/>
      <c r="FRD499" s="374"/>
      <c r="FRE499" s="297"/>
      <c r="FRF499" s="1575"/>
      <c r="FRG499" s="1576"/>
      <c r="FRH499" s="1576"/>
      <c r="FRI499" s="1576"/>
      <c r="FRJ499" s="1576"/>
      <c r="FRK499" s="1576"/>
      <c r="FRL499" s="1576"/>
      <c r="FRM499" s="1576"/>
      <c r="FRN499" s="1576"/>
      <c r="FRO499" s="1576"/>
      <c r="FRP499" s="1577"/>
      <c r="FRQ499" s="1577"/>
      <c r="FRR499" s="1577"/>
      <c r="FRS499" s="1577"/>
      <c r="FRT499" s="374"/>
      <c r="FRU499" s="297"/>
      <c r="FRV499" s="1575"/>
      <c r="FRW499" s="1576"/>
      <c r="FRX499" s="1576"/>
      <c r="FRY499" s="1576"/>
      <c r="FRZ499" s="1576"/>
      <c r="FSA499" s="1576"/>
      <c r="FSB499" s="1576"/>
      <c r="FSC499" s="1576"/>
      <c r="FSD499" s="1576"/>
      <c r="FSE499" s="1576"/>
      <c r="FSF499" s="1577"/>
      <c r="FSG499" s="1577"/>
      <c r="FSH499" s="1577"/>
      <c r="FSI499" s="1577"/>
      <c r="FSJ499" s="374"/>
      <c r="FSK499" s="297"/>
      <c r="FSL499" s="1575"/>
      <c r="FSM499" s="1576"/>
      <c r="FSN499" s="1576"/>
      <c r="FSO499" s="1576"/>
      <c r="FSP499" s="1576"/>
      <c r="FSQ499" s="1576"/>
      <c r="FSR499" s="1576"/>
      <c r="FSS499" s="1576"/>
      <c r="FST499" s="1576"/>
      <c r="FSU499" s="1576"/>
      <c r="FSV499" s="1577"/>
      <c r="FSW499" s="1577"/>
      <c r="FSX499" s="1577"/>
      <c r="FSY499" s="1577"/>
      <c r="FSZ499" s="374"/>
      <c r="FTA499" s="297"/>
      <c r="FTB499" s="1575"/>
      <c r="FTC499" s="1576"/>
      <c r="FTD499" s="1576"/>
      <c r="FTE499" s="1576"/>
      <c r="FTF499" s="1576"/>
      <c r="FTG499" s="1576"/>
      <c r="FTH499" s="1576"/>
      <c r="FTI499" s="1576"/>
      <c r="FTJ499" s="1576"/>
      <c r="FTK499" s="1576"/>
      <c r="FTL499" s="1577"/>
      <c r="FTM499" s="1577"/>
      <c r="FTN499" s="1577"/>
      <c r="FTO499" s="1577"/>
      <c r="FTP499" s="374"/>
      <c r="FTQ499" s="297"/>
      <c r="FTR499" s="1575"/>
      <c r="FTS499" s="1576"/>
      <c r="FTT499" s="1576"/>
      <c r="FTU499" s="1576"/>
      <c r="FTV499" s="1576"/>
      <c r="FTW499" s="1576"/>
      <c r="FTX499" s="1576"/>
      <c r="FTY499" s="1576"/>
      <c r="FTZ499" s="1576"/>
      <c r="FUA499" s="1576"/>
      <c r="FUB499" s="1577"/>
      <c r="FUC499" s="1577"/>
      <c r="FUD499" s="1577"/>
      <c r="FUE499" s="1577"/>
      <c r="FUF499" s="374"/>
      <c r="FUG499" s="297"/>
      <c r="FUH499" s="1575"/>
      <c r="FUI499" s="1576"/>
      <c r="FUJ499" s="1576"/>
      <c r="FUK499" s="1576"/>
      <c r="FUL499" s="1576"/>
      <c r="FUM499" s="1576"/>
      <c r="FUN499" s="1576"/>
      <c r="FUO499" s="1576"/>
      <c r="FUP499" s="1576"/>
      <c r="FUQ499" s="1576"/>
      <c r="FUR499" s="1577"/>
      <c r="FUS499" s="1577"/>
      <c r="FUT499" s="1577"/>
      <c r="FUU499" s="1577"/>
      <c r="FUV499" s="374"/>
      <c r="FUW499" s="297"/>
      <c r="FUX499" s="1575"/>
      <c r="FUY499" s="1576"/>
      <c r="FUZ499" s="1576"/>
      <c r="FVA499" s="1576"/>
      <c r="FVB499" s="1576"/>
      <c r="FVC499" s="1576"/>
      <c r="FVD499" s="1576"/>
      <c r="FVE499" s="1576"/>
      <c r="FVF499" s="1576"/>
      <c r="FVG499" s="1576"/>
      <c r="FVH499" s="1577"/>
      <c r="FVI499" s="1577"/>
      <c r="FVJ499" s="1577"/>
      <c r="FVK499" s="1577"/>
      <c r="FVL499" s="374"/>
      <c r="FVM499" s="297"/>
      <c r="FVN499" s="1575"/>
      <c r="FVO499" s="1576"/>
      <c r="FVP499" s="1576"/>
      <c r="FVQ499" s="1576"/>
      <c r="FVR499" s="1576"/>
      <c r="FVS499" s="1576"/>
      <c r="FVT499" s="1576"/>
      <c r="FVU499" s="1576"/>
      <c r="FVV499" s="1576"/>
      <c r="FVW499" s="1576"/>
      <c r="FVX499" s="1577"/>
      <c r="FVY499" s="1577"/>
      <c r="FVZ499" s="1577"/>
      <c r="FWA499" s="1577"/>
      <c r="FWB499" s="374"/>
      <c r="FWC499" s="297"/>
      <c r="FWD499" s="1575"/>
      <c r="FWE499" s="1576"/>
      <c r="FWF499" s="1576"/>
      <c r="FWG499" s="1576"/>
      <c r="FWH499" s="1576"/>
      <c r="FWI499" s="1576"/>
      <c r="FWJ499" s="1576"/>
      <c r="FWK499" s="1576"/>
      <c r="FWL499" s="1576"/>
      <c r="FWM499" s="1576"/>
      <c r="FWN499" s="1577"/>
      <c r="FWO499" s="1577"/>
      <c r="FWP499" s="1577"/>
      <c r="FWQ499" s="1577"/>
      <c r="FWR499" s="374"/>
      <c r="FWS499" s="297"/>
      <c r="FWT499" s="1575"/>
      <c r="FWU499" s="1576"/>
      <c r="FWV499" s="1576"/>
      <c r="FWW499" s="1576"/>
      <c r="FWX499" s="1576"/>
      <c r="FWY499" s="1576"/>
      <c r="FWZ499" s="1576"/>
      <c r="FXA499" s="1576"/>
      <c r="FXB499" s="1576"/>
      <c r="FXC499" s="1576"/>
      <c r="FXD499" s="1577"/>
      <c r="FXE499" s="1577"/>
      <c r="FXF499" s="1577"/>
      <c r="FXG499" s="1577"/>
      <c r="FXH499" s="374"/>
      <c r="FXI499" s="297"/>
      <c r="FXJ499" s="1575"/>
      <c r="FXK499" s="1576"/>
      <c r="FXL499" s="1576"/>
      <c r="FXM499" s="1576"/>
      <c r="FXN499" s="1576"/>
      <c r="FXO499" s="1576"/>
      <c r="FXP499" s="1576"/>
      <c r="FXQ499" s="1576"/>
      <c r="FXR499" s="1576"/>
      <c r="FXS499" s="1576"/>
      <c r="FXT499" s="1577"/>
      <c r="FXU499" s="1577"/>
      <c r="FXV499" s="1577"/>
      <c r="FXW499" s="1577"/>
      <c r="FXX499" s="374"/>
      <c r="FXY499" s="297"/>
      <c r="FXZ499" s="1575"/>
      <c r="FYA499" s="1576"/>
      <c r="FYB499" s="1576"/>
      <c r="FYC499" s="1576"/>
      <c r="FYD499" s="1576"/>
      <c r="FYE499" s="1576"/>
      <c r="FYF499" s="1576"/>
      <c r="FYG499" s="1576"/>
      <c r="FYH499" s="1576"/>
      <c r="FYI499" s="1576"/>
      <c r="FYJ499" s="1577"/>
      <c r="FYK499" s="1577"/>
      <c r="FYL499" s="1577"/>
      <c r="FYM499" s="1577"/>
      <c r="FYN499" s="374"/>
      <c r="FYO499" s="297"/>
      <c r="FYP499" s="1575"/>
      <c r="FYQ499" s="1576"/>
      <c r="FYR499" s="1576"/>
      <c r="FYS499" s="1576"/>
      <c r="FYT499" s="1576"/>
      <c r="FYU499" s="1576"/>
      <c r="FYV499" s="1576"/>
      <c r="FYW499" s="1576"/>
      <c r="FYX499" s="1576"/>
      <c r="FYY499" s="1576"/>
      <c r="FYZ499" s="1577"/>
      <c r="FZA499" s="1577"/>
      <c r="FZB499" s="1577"/>
      <c r="FZC499" s="1577"/>
      <c r="FZD499" s="374"/>
      <c r="FZE499" s="297"/>
      <c r="FZF499" s="1575"/>
      <c r="FZG499" s="1576"/>
      <c r="FZH499" s="1576"/>
      <c r="FZI499" s="1576"/>
      <c r="FZJ499" s="1576"/>
      <c r="FZK499" s="1576"/>
      <c r="FZL499" s="1576"/>
      <c r="FZM499" s="1576"/>
      <c r="FZN499" s="1576"/>
      <c r="FZO499" s="1576"/>
      <c r="FZP499" s="1577"/>
      <c r="FZQ499" s="1577"/>
      <c r="FZR499" s="1577"/>
      <c r="FZS499" s="1577"/>
      <c r="FZT499" s="374"/>
      <c r="FZU499" s="297"/>
      <c r="FZV499" s="1575"/>
      <c r="FZW499" s="1576"/>
      <c r="FZX499" s="1576"/>
      <c r="FZY499" s="1576"/>
      <c r="FZZ499" s="1576"/>
      <c r="GAA499" s="1576"/>
      <c r="GAB499" s="1576"/>
      <c r="GAC499" s="1576"/>
      <c r="GAD499" s="1576"/>
      <c r="GAE499" s="1576"/>
      <c r="GAF499" s="1577"/>
      <c r="GAG499" s="1577"/>
      <c r="GAH499" s="1577"/>
      <c r="GAI499" s="1577"/>
      <c r="GAJ499" s="374"/>
      <c r="GAK499" s="297"/>
      <c r="GAL499" s="1575"/>
      <c r="GAM499" s="1576"/>
      <c r="GAN499" s="1576"/>
      <c r="GAO499" s="1576"/>
      <c r="GAP499" s="1576"/>
      <c r="GAQ499" s="1576"/>
      <c r="GAR499" s="1576"/>
      <c r="GAS499" s="1576"/>
      <c r="GAT499" s="1576"/>
      <c r="GAU499" s="1576"/>
      <c r="GAV499" s="1577"/>
      <c r="GAW499" s="1577"/>
      <c r="GAX499" s="1577"/>
      <c r="GAY499" s="1577"/>
      <c r="GAZ499" s="374"/>
      <c r="GBA499" s="297"/>
      <c r="GBB499" s="1575"/>
      <c r="GBC499" s="1576"/>
      <c r="GBD499" s="1576"/>
      <c r="GBE499" s="1576"/>
      <c r="GBF499" s="1576"/>
      <c r="GBG499" s="1576"/>
      <c r="GBH499" s="1576"/>
      <c r="GBI499" s="1576"/>
      <c r="GBJ499" s="1576"/>
      <c r="GBK499" s="1576"/>
      <c r="GBL499" s="1577"/>
      <c r="GBM499" s="1577"/>
      <c r="GBN499" s="1577"/>
      <c r="GBO499" s="1577"/>
      <c r="GBP499" s="374"/>
      <c r="GBQ499" s="297"/>
      <c r="GBR499" s="1575"/>
      <c r="GBS499" s="1576"/>
      <c r="GBT499" s="1576"/>
      <c r="GBU499" s="1576"/>
      <c r="GBV499" s="1576"/>
      <c r="GBW499" s="1576"/>
      <c r="GBX499" s="1576"/>
      <c r="GBY499" s="1576"/>
      <c r="GBZ499" s="1576"/>
      <c r="GCA499" s="1576"/>
      <c r="GCB499" s="1577"/>
      <c r="GCC499" s="1577"/>
      <c r="GCD499" s="1577"/>
      <c r="GCE499" s="1577"/>
      <c r="GCF499" s="374"/>
      <c r="GCG499" s="297"/>
      <c r="GCH499" s="1575"/>
      <c r="GCI499" s="1576"/>
      <c r="GCJ499" s="1576"/>
      <c r="GCK499" s="1576"/>
      <c r="GCL499" s="1576"/>
      <c r="GCM499" s="1576"/>
      <c r="GCN499" s="1576"/>
      <c r="GCO499" s="1576"/>
      <c r="GCP499" s="1576"/>
      <c r="GCQ499" s="1576"/>
      <c r="GCR499" s="1577"/>
      <c r="GCS499" s="1577"/>
      <c r="GCT499" s="1577"/>
      <c r="GCU499" s="1577"/>
      <c r="GCV499" s="374"/>
      <c r="GCW499" s="297"/>
      <c r="GCX499" s="1575"/>
      <c r="GCY499" s="1576"/>
      <c r="GCZ499" s="1576"/>
      <c r="GDA499" s="1576"/>
      <c r="GDB499" s="1576"/>
      <c r="GDC499" s="1576"/>
      <c r="GDD499" s="1576"/>
      <c r="GDE499" s="1576"/>
      <c r="GDF499" s="1576"/>
      <c r="GDG499" s="1576"/>
      <c r="GDH499" s="1577"/>
      <c r="GDI499" s="1577"/>
      <c r="GDJ499" s="1577"/>
      <c r="GDK499" s="1577"/>
      <c r="GDL499" s="374"/>
      <c r="GDM499" s="297"/>
      <c r="GDN499" s="1575"/>
      <c r="GDO499" s="1576"/>
      <c r="GDP499" s="1576"/>
      <c r="GDQ499" s="1576"/>
      <c r="GDR499" s="1576"/>
      <c r="GDS499" s="1576"/>
      <c r="GDT499" s="1576"/>
      <c r="GDU499" s="1576"/>
      <c r="GDV499" s="1576"/>
      <c r="GDW499" s="1576"/>
      <c r="GDX499" s="1577"/>
      <c r="GDY499" s="1577"/>
      <c r="GDZ499" s="1577"/>
      <c r="GEA499" s="1577"/>
      <c r="GEB499" s="374"/>
      <c r="GEC499" s="297"/>
      <c r="GED499" s="1575"/>
      <c r="GEE499" s="1576"/>
      <c r="GEF499" s="1576"/>
      <c r="GEG499" s="1576"/>
      <c r="GEH499" s="1576"/>
      <c r="GEI499" s="1576"/>
      <c r="GEJ499" s="1576"/>
      <c r="GEK499" s="1576"/>
      <c r="GEL499" s="1576"/>
      <c r="GEM499" s="1576"/>
      <c r="GEN499" s="1577"/>
      <c r="GEO499" s="1577"/>
      <c r="GEP499" s="1577"/>
      <c r="GEQ499" s="1577"/>
      <c r="GER499" s="374"/>
      <c r="GES499" s="297"/>
      <c r="GET499" s="1575"/>
      <c r="GEU499" s="1576"/>
      <c r="GEV499" s="1576"/>
      <c r="GEW499" s="1576"/>
      <c r="GEX499" s="1576"/>
      <c r="GEY499" s="1576"/>
      <c r="GEZ499" s="1576"/>
      <c r="GFA499" s="1576"/>
      <c r="GFB499" s="1576"/>
      <c r="GFC499" s="1576"/>
      <c r="GFD499" s="1577"/>
      <c r="GFE499" s="1577"/>
      <c r="GFF499" s="1577"/>
      <c r="GFG499" s="1577"/>
      <c r="GFH499" s="374"/>
      <c r="GFI499" s="297"/>
      <c r="GFJ499" s="1575"/>
      <c r="GFK499" s="1576"/>
      <c r="GFL499" s="1576"/>
      <c r="GFM499" s="1576"/>
      <c r="GFN499" s="1576"/>
      <c r="GFO499" s="1576"/>
      <c r="GFP499" s="1576"/>
      <c r="GFQ499" s="1576"/>
      <c r="GFR499" s="1576"/>
      <c r="GFS499" s="1576"/>
      <c r="GFT499" s="1577"/>
      <c r="GFU499" s="1577"/>
      <c r="GFV499" s="1577"/>
      <c r="GFW499" s="1577"/>
      <c r="GFX499" s="374"/>
      <c r="GFY499" s="297"/>
      <c r="GFZ499" s="1575"/>
      <c r="GGA499" s="1576"/>
      <c r="GGB499" s="1576"/>
      <c r="GGC499" s="1576"/>
      <c r="GGD499" s="1576"/>
      <c r="GGE499" s="1576"/>
      <c r="GGF499" s="1576"/>
      <c r="GGG499" s="1576"/>
      <c r="GGH499" s="1576"/>
      <c r="GGI499" s="1576"/>
      <c r="GGJ499" s="1577"/>
      <c r="GGK499" s="1577"/>
      <c r="GGL499" s="1577"/>
      <c r="GGM499" s="1577"/>
      <c r="GGN499" s="374"/>
      <c r="GGO499" s="297"/>
      <c r="GGP499" s="1575"/>
      <c r="GGQ499" s="1576"/>
      <c r="GGR499" s="1576"/>
      <c r="GGS499" s="1576"/>
      <c r="GGT499" s="1576"/>
      <c r="GGU499" s="1576"/>
      <c r="GGV499" s="1576"/>
      <c r="GGW499" s="1576"/>
      <c r="GGX499" s="1576"/>
      <c r="GGY499" s="1576"/>
      <c r="GGZ499" s="1577"/>
      <c r="GHA499" s="1577"/>
      <c r="GHB499" s="1577"/>
      <c r="GHC499" s="1577"/>
      <c r="GHD499" s="374"/>
      <c r="GHE499" s="297"/>
      <c r="GHF499" s="1575"/>
      <c r="GHG499" s="1576"/>
      <c r="GHH499" s="1576"/>
      <c r="GHI499" s="1576"/>
      <c r="GHJ499" s="1576"/>
      <c r="GHK499" s="1576"/>
      <c r="GHL499" s="1576"/>
      <c r="GHM499" s="1576"/>
      <c r="GHN499" s="1576"/>
      <c r="GHO499" s="1576"/>
      <c r="GHP499" s="1577"/>
      <c r="GHQ499" s="1577"/>
      <c r="GHR499" s="1577"/>
      <c r="GHS499" s="1577"/>
      <c r="GHT499" s="374"/>
      <c r="GHU499" s="297"/>
      <c r="GHV499" s="1575"/>
      <c r="GHW499" s="1576"/>
      <c r="GHX499" s="1576"/>
      <c r="GHY499" s="1576"/>
      <c r="GHZ499" s="1576"/>
      <c r="GIA499" s="1576"/>
      <c r="GIB499" s="1576"/>
      <c r="GIC499" s="1576"/>
      <c r="GID499" s="1576"/>
      <c r="GIE499" s="1576"/>
      <c r="GIF499" s="1577"/>
      <c r="GIG499" s="1577"/>
      <c r="GIH499" s="1577"/>
      <c r="GII499" s="1577"/>
      <c r="GIJ499" s="374"/>
      <c r="GIK499" s="297"/>
      <c r="GIL499" s="1575"/>
      <c r="GIM499" s="1576"/>
      <c r="GIN499" s="1576"/>
      <c r="GIO499" s="1576"/>
      <c r="GIP499" s="1576"/>
      <c r="GIQ499" s="1576"/>
      <c r="GIR499" s="1576"/>
      <c r="GIS499" s="1576"/>
      <c r="GIT499" s="1576"/>
      <c r="GIU499" s="1576"/>
      <c r="GIV499" s="1577"/>
      <c r="GIW499" s="1577"/>
      <c r="GIX499" s="1577"/>
      <c r="GIY499" s="1577"/>
      <c r="GIZ499" s="374"/>
      <c r="GJA499" s="297"/>
      <c r="GJB499" s="1575"/>
      <c r="GJC499" s="1576"/>
      <c r="GJD499" s="1576"/>
      <c r="GJE499" s="1576"/>
      <c r="GJF499" s="1576"/>
      <c r="GJG499" s="1576"/>
      <c r="GJH499" s="1576"/>
      <c r="GJI499" s="1576"/>
      <c r="GJJ499" s="1576"/>
      <c r="GJK499" s="1576"/>
      <c r="GJL499" s="1577"/>
      <c r="GJM499" s="1577"/>
      <c r="GJN499" s="1577"/>
      <c r="GJO499" s="1577"/>
      <c r="GJP499" s="374"/>
      <c r="GJQ499" s="297"/>
      <c r="GJR499" s="1575"/>
      <c r="GJS499" s="1576"/>
      <c r="GJT499" s="1576"/>
      <c r="GJU499" s="1576"/>
      <c r="GJV499" s="1576"/>
      <c r="GJW499" s="1576"/>
      <c r="GJX499" s="1576"/>
      <c r="GJY499" s="1576"/>
      <c r="GJZ499" s="1576"/>
      <c r="GKA499" s="1576"/>
      <c r="GKB499" s="1577"/>
      <c r="GKC499" s="1577"/>
      <c r="GKD499" s="1577"/>
      <c r="GKE499" s="1577"/>
      <c r="GKF499" s="374"/>
      <c r="GKG499" s="297"/>
      <c r="GKH499" s="1575"/>
      <c r="GKI499" s="1576"/>
      <c r="GKJ499" s="1576"/>
      <c r="GKK499" s="1576"/>
      <c r="GKL499" s="1576"/>
      <c r="GKM499" s="1576"/>
      <c r="GKN499" s="1576"/>
      <c r="GKO499" s="1576"/>
      <c r="GKP499" s="1576"/>
      <c r="GKQ499" s="1576"/>
      <c r="GKR499" s="1577"/>
      <c r="GKS499" s="1577"/>
      <c r="GKT499" s="1577"/>
      <c r="GKU499" s="1577"/>
      <c r="GKV499" s="374"/>
      <c r="GKW499" s="297"/>
      <c r="GKX499" s="1575"/>
      <c r="GKY499" s="1576"/>
      <c r="GKZ499" s="1576"/>
      <c r="GLA499" s="1576"/>
      <c r="GLB499" s="1576"/>
      <c r="GLC499" s="1576"/>
      <c r="GLD499" s="1576"/>
      <c r="GLE499" s="1576"/>
      <c r="GLF499" s="1576"/>
      <c r="GLG499" s="1576"/>
      <c r="GLH499" s="1577"/>
      <c r="GLI499" s="1577"/>
      <c r="GLJ499" s="1577"/>
      <c r="GLK499" s="1577"/>
      <c r="GLL499" s="374"/>
      <c r="GLM499" s="297"/>
      <c r="GLN499" s="1575"/>
      <c r="GLO499" s="1576"/>
      <c r="GLP499" s="1576"/>
      <c r="GLQ499" s="1576"/>
      <c r="GLR499" s="1576"/>
      <c r="GLS499" s="1576"/>
      <c r="GLT499" s="1576"/>
      <c r="GLU499" s="1576"/>
      <c r="GLV499" s="1576"/>
      <c r="GLW499" s="1576"/>
      <c r="GLX499" s="1577"/>
      <c r="GLY499" s="1577"/>
      <c r="GLZ499" s="1577"/>
      <c r="GMA499" s="1577"/>
      <c r="GMB499" s="374"/>
      <c r="GMC499" s="297"/>
      <c r="GMD499" s="1575"/>
      <c r="GME499" s="1576"/>
      <c r="GMF499" s="1576"/>
      <c r="GMG499" s="1576"/>
      <c r="GMH499" s="1576"/>
      <c r="GMI499" s="1576"/>
      <c r="GMJ499" s="1576"/>
      <c r="GMK499" s="1576"/>
      <c r="GML499" s="1576"/>
      <c r="GMM499" s="1576"/>
      <c r="GMN499" s="1577"/>
      <c r="GMO499" s="1577"/>
      <c r="GMP499" s="1577"/>
      <c r="GMQ499" s="1577"/>
      <c r="GMR499" s="374"/>
      <c r="GMS499" s="297"/>
      <c r="GMT499" s="1575"/>
      <c r="GMU499" s="1576"/>
      <c r="GMV499" s="1576"/>
      <c r="GMW499" s="1576"/>
      <c r="GMX499" s="1576"/>
      <c r="GMY499" s="1576"/>
      <c r="GMZ499" s="1576"/>
      <c r="GNA499" s="1576"/>
      <c r="GNB499" s="1576"/>
      <c r="GNC499" s="1576"/>
      <c r="GND499" s="1577"/>
      <c r="GNE499" s="1577"/>
      <c r="GNF499" s="1577"/>
      <c r="GNG499" s="1577"/>
      <c r="GNH499" s="374"/>
      <c r="GNI499" s="297"/>
      <c r="GNJ499" s="1575"/>
      <c r="GNK499" s="1576"/>
      <c r="GNL499" s="1576"/>
      <c r="GNM499" s="1576"/>
      <c r="GNN499" s="1576"/>
      <c r="GNO499" s="1576"/>
      <c r="GNP499" s="1576"/>
      <c r="GNQ499" s="1576"/>
      <c r="GNR499" s="1576"/>
      <c r="GNS499" s="1576"/>
      <c r="GNT499" s="1577"/>
      <c r="GNU499" s="1577"/>
      <c r="GNV499" s="1577"/>
      <c r="GNW499" s="1577"/>
      <c r="GNX499" s="374"/>
      <c r="GNY499" s="297"/>
      <c r="GNZ499" s="1575"/>
      <c r="GOA499" s="1576"/>
      <c r="GOB499" s="1576"/>
      <c r="GOC499" s="1576"/>
      <c r="GOD499" s="1576"/>
      <c r="GOE499" s="1576"/>
      <c r="GOF499" s="1576"/>
      <c r="GOG499" s="1576"/>
      <c r="GOH499" s="1576"/>
      <c r="GOI499" s="1576"/>
      <c r="GOJ499" s="1577"/>
      <c r="GOK499" s="1577"/>
      <c r="GOL499" s="1577"/>
      <c r="GOM499" s="1577"/>
      <c r="GON499" s="374"/>
      <c r="GOO499" s="297"/>
      <c r="GOP499" s="1575"/>
      <c r="GOQ499" s="1576"/>
      <c r="GOR499" s="1576"/>
      <c r="GOS499" s="1576"/>
      <c r="GOT499" s="1576"/>
      <c r="GOU499" s="1576"/>
      <c r="GOV499" s="1576"/>
      <c r="GOW499" s="1576"/>
      <c r="GOX499" s="1576"/>
      <c r="GOY499" s="1576"/>
      <c r="GOZ499" s="1577"/>
      <c r="GPA499" s="1577"/>
      <c r="GPB499" s="1577"/>
      <c r="GPC499" s="1577"/>
      <c r="GPD499" s="374"/>
      <c r="GPE499" s="297"/>
      <c r="GPF499" s="1575"/>
      <c r="GPG499" s="1576"/>
      <c r="GPH499" s="1576"/>
      <c r="GPI499" s="1576"/>
      <c r="GPJ499" s="1576"/>
      <c r="GPK499" s="1576"/>
      <c r="GPL499" s="1576"/>
      <c r="GPM499" s="1576"/>
      <c r="GPN499" s="1576"/>
      <c r="GPO499" s="1576"/>
      <c r="GPP499" s="1577"/>
      <c r="GPQ499" s="1577"/>
      <c r="GPR499" s="1577"/>
      <c r="GPS499" s="1577"/>
      <c r="GPT499" s="374"/>
      <c r="GPU499" s="297"/>
      <c r="GPV499" s="1575"/>
      <c r="GPW499" s="1576"/>
      <c r="GPX499" s="1576"/>
      <c r="GPY499" s="1576"/>
      <c r="GPZ499" s="1576"/>
      <c r="GQA499" s="1576"/>
      <c r="GQB499" s="1576"/>
      <c r="GQC499" s="1576"/>
      <c r="GQD499" s="1576"/>
      <c r="GQE499" s="1576"/>
      <c r="GQF499" s="1577"/>
      <c r="GQG499" s="1577"/>
      <c r="GQH499" s="1577"/>
      <c r="GQI499" s="1577"/>
      <c r="GQJ499" s="374"/>
      <c r="GQK499" s="297"/>
      <c r="GQL499" s="1575"/>
      <c r="GQM499" s="1576"/>
      <c r="GQN499" s="1576"/>
      <c r="GQO499" s="1576"/>
      <c r="GQP499" s="1576"/>
      <c r="GQQ499" s="1576"/>
      <c r="GQR499" s="1576"/>
      <c r="GQS499" s="1576"/>
      <c r="GQT499" s="1576"/>
      <c r="GQU499" s="1576"/>
      <c r="GQV499" s="1577"/>
      <c r="GQW499" s="1577"/>
      <c r="GQX499" s="1577"/>
      <c r="GQY499" s="1577"/>
      <c r="GQZ499" s="374"/>
      <c r="GRA499" s="297"/>
      <c r="GRB499" s="1575"/>
      <c r="GRC499" s="1576"/>
      <c r="GRD499" s="1576"/>
      <c r="GRE499" s="1576"/>
      <c r="GRF499" s="1576"/>
      <c r="GRG499" s="1576"/>
      <c r="GRH499" s="1576"/>
      <c r="GRI499" s="1576"/>
      <c r="GRJ499" s="1576"/>
      <c r="GRK499" s="1576"/>
      <c r="GRL499" s="1577"/>
      <c r="GRM499" s="1577"/>
      <c r="GRN499" s="1577"/>
      <c r="GRO499" s="1577"/>
      <c r="GRP499" s="374"/>
      <c r="GRQ499" s="297"/>
      <c r="GRR499" s="1575"/>
      <c r="GRS499" s="1576"/>
      <c r="GRT499" s="1576"/>
      <c r="GRU499" s="1576"/>
      <c r="GRV499" s="1576"/>
      <c r="GRW499" s="1576"/>
      <c r="GRX499" s="1576"/>
      <c r="GRY499" s="1576"/>
      <c r="GRZ499" s="1576"/>
      <c r="GSA499" s="1576"/>
      <c r="GSB499" s="1577"/>
      <c r="GSC499" s="1577"/>
      <c r="GSD499" s="1577"/>
      <c r="GSE499" s="1577"/>
      <c r="GSF499" s="374"/>
      <c r="GSG499" s="297"/>
      <c r="GSH499" s="1575"/>
      <c r="GSI499" s="1576"/>
      <c r="GSJ499" s="1576"/>
      <c r="GSK499" s="1576"/>
      <c r="GSL499" s="1576"/>
      <c r="GSM499" s="1576"/>
      <c r="GSN499" s="1576"/>
      <c r="GSO499" s="1576"/>
      <c r="GSP499" s="1576"/>
      <c r="GSQ499" s="1576"/>
      <c r="GSR499" s="1577"/>
      <c r="GSS499" s="1577"/>
      <c r="GST499" s="1577"/>
      <c r="GSU499" s="1577"/>
      <c r="GSV499" s="374"/>
      <c r="GSW499" s="297"/>
      <c r="GSX499" s="1575"/>
      <c r="GSY499" s="1576"/>
      <c r="GSZ499" s="1576"/>
      <c r="GTA499" s="1576"/>
      <c r="GTB499" s="1576"/>
      <c r="GTC499" s="1576"/>
      <c r="GTD499" s="1576"/>
      <c r="GTE499" s="1576"/>
      <c r="GTF499" s="1576"/>
      <c r="GTG499" s="1576"/>
      <c r="GTH499" s="1577"/>
      <c r="GTI499" s="1577"/>
      <c r="GTJ499" s="1577"/>
      <c r="GTK499" s="1577"/>
      <c r="GTL499" s="374"/>
      <c r="GTM499" s="297"/>
      <c r="GTN499" s="1575"/>
      <c r="GTO499" s="1576"/>
      <c r="GTP499" s="1576"/>
      <c r="GTQ499" s="1576"/>
      <c r="GTR499" s="1576"/>
      <c r="GTS499" s="1576"/>
      <c r="GTT499" s="1576"/>
      <c r="GTU499" s="1576"/>
      <c r="GTV499" s="1576"/>
      <c r="GTW499" s="1576"/>
      <c r="GTX499" s="1577"/>
      <c r="GTY499" s="1577"/>
      <c r="GTZ499" s="1577"/>
      <c r="GUA499" s="1577"/>
      <c r="GUB499" s="374"/>
      <c r="GUC499" s="297"/>
      <c r="GUD499" s="1575"/>
      <c r="GUE499" s="1576"/>
      <c r="GUF499" s="1576"/>
      <c r="GUG499" s="1576"/>
      <c r="GUH499" s="1576"/>
      <c r="GUI499" s="1576"/>
      <c r="GUJ499" s="1576"/>
      <c r="GUK499" s="1576"/>
      <c r="GUL499" s="1576"/>
      <c r="GUM499" s="1576"/>
      <c r="GUN499" s="1577"/>
      <c r="GUO499" s="1577"/>
      <c r="GUP499" s="1577"/>
      <c r="GUQ499" s="1577"/>
      <c r="GUR499" s="374"/>
      <c r="GUS499" s="297"/>
      <c r="GUT499" s="1575"/>
      <c r="GUU499" s="1576"/>
      <c r="GUV499" s="1576"/>
      <c r="GUW499" s="1576"/>
      <c r="GUX499" s="1576"/>
      <c r="GUY499" s="1576"/>
      <c r="GUZ499" s="1576"/>
      <c r="GVA499" s="1576"/>
      <c r="GVB499" s="1576"/>
      <c r="GVC499" s="1576"/>
      <c r="GVD499" s="1577"/>
      <c r="GVE499" s="1577"/>
      <c r="GVF499" s="1577"/>
      <c r="GVG499" s="1577"/>
      <c r="GVH499" s="374"/>
      <c r="GVI499" s="297"/>
      <c r="GVJ499" s="1575"/>
      <c r="GVK499" s="1576"/>
      <c r="GVL499" s="1576"/>
      <c r="GVM499" s="1576"/>
      <c r="GVN499" s="1576"/>
      <c r="GVO499" s="1576"/>
      <c r="GVP499" s="1576"/>
      <c r="GVQ499" s="1576"/>
      <c r="GVR499" s="1576"/>
      <c r="GVS499" s="1576"/>
      <c r="GVT499" s="1577"/>
      <c r="GVU499" s="1577"/>
      <c r="GVV499" s="1577"/>
      <c r="GVW499" s="1577"/>
      <c r="GVX499" s="374"/>
      <c r="GVY499" s="297"/>
      <c r="GVZ499" s="1575"/>
      <c r="GWA499" s="1576"/>
      <c r="GWB499" s="1576"/>
      <c r="GWC499" s="1576"/>
      <c r="GWD499" s="1576"/>
      <c r="GWE499" s="1576"/>
      <c r="GWF499" s="1576"/>
      <c r="GWG499" s="1576"/>
      <c r="GWH499" s="1576"/>
      <c r="GWI499" s="1576"/>
      <c r="GWJ499" s="1577"/>
      <c r="GWK499" s="1577"/>
      <c r="GWL499" s="1577"/>
      <c r="GWM499" s="1577"/>
      <c r="GWN499" s="374"/>
      <c r="GWO499" s="297"/>
      <c r="GWP499" s="1575"/>
      <c r="GWQ499" s="1576"/>
      <c r="GWR499" s="1576"/>
      <c r="GWS499" s="1576"/>
      <c r="GWT499" s="1576"/>
      <c r="GWU499" s="1576"/>
      <c r="GWV499" s="1576"/>
      <c r="GWW499" s="1576"/>
      <c r="GWX499" s="1576"/>
      <c r="GWY499" s="1576"/>
      <c r="GWZ499" s="1577"/>
      <c r="GXA499" s="1577"/>
      <c r="GXB499" s="1577"/>
      <c r="GXC499" s="1577"/>
      <c r="GXD499" s="374"/>
      <c r="GXE499" s="297"/>
      <c r="GXF499" s="1575"/>
      <c r="GXG499" s="1576"/>
      <c r="GXH499" s="1576"/>
      <c r="GXI499" s="1576"/>
      <c r="GXJ499" s="1576"/>
      <c r="GXK499" s="1576"/>
      <c r="GXL499" s="1576"/>
      <c r="GXM499" s="1576"/>
      <c r="GXN499" s="1576"/>
      <c r="GXO499" s="1576"/>
      <c r="GXP499" s="1577"/>
      <c r="GXQ499" s="1577"/>
      <c r="GXR499" s="1577"/>
      <c r="GXS499" s="1577"/>
      <c r="GXT499" s="374"/>
      <c r="GXU499" s="297"/>
      <c r="GXV499" s="1575"/>
      <c r="GXW499" s="1576"/>
      <c r="GXX499" s="1576"/>
      <c r="GXY499" s="1576"/>
      <c r="GXZ499" s="1576"/>
      <c r="GYA499" s="1576"/>
      <c r="GYB499" s="1576"/>
      <c r="GYC499" s="1576"/>
      <c r="GYD499" s="1576"/>
      <c r="GYE499" s="1576"/>
      <c r="GYF499" s="1577"/>
      <c r="GYG499" s="1577"/>
      <c r="GYH499" s="1577"/>
      <c r="GYI499" s="1577"/>
      <c r="GYJ499" s="374"/>
      <c r="GYK499" s="297"/>
      <c r="GYL499" s="1575"/>
      <c r="GYM499" s="1576"/>
      <c r="GYN499" s="1576"/>
      <c r="GYO499" s="1576"/>
      <c r="GYP499" s="1576"/>
      <c r="GYQ499" s="1576"/>
      <c r="GYR499" s="1576"/>
      <c r="GYS499" s="1576"/>
      <c r="GYT499" s="1576"/>
      <c r="GYU499" s="1576"/>
      <c r="GYV499" s="1577"/>
      <c r="GYW499" s="1577"/>
      <c r="GYX499" s="1577"/>
      <c r="GYY499" s="1577"/>
      <c r="GYZ499" s="374"/>
      <c r="GZA499" s="297"/>
      <c r="GZB499" s="1575"/>
      <c r="GZC499" s="1576"/>
      <c r="GZD499" s="1576"/>
      <c r="GZE499" s="1576"/>
      <c r="GZF499" s="1576"/>
      <c r="GZG499" s="1576"/>
      <c r="GZH499" s="1576"/>
      <c r="GZI499" s="1576"/>
      <c r="GZJ499" s="1576"/>
      <c r="GZK499" s="1576"/>
      <c r="GZL499" s="1577"/>
      <c r="GZM499" s="1577"/>
      <c r="GZN499" s="1577"/>
      <c r="GZO499" s="1577"/>
      <c r="GZP499" s="374"/>
      <c r="GZQ499" s="297"/>
      <c r="GZR499" s="1575"/>
      <c r="GZS499" s="1576"/>
      <c r="GZT499" s="1576"/>
      <c r="GZU499" s="1576"/>
      <c r="GZV499" s="1576"/>
      <c r="GZW499" s="1576"/>
      <c r="GZX499" s="1576"/>
      <c r="GZY499" s="1576"/>
      <c r="GZZ499" s="1576"/>
      <c r="HAA499" s="1576"/>
      <c r="HAB499" s="1577"/>
      <c r="HAC499" s="1577"/>
      <c r="HAD499" s="1577"/>
      <c r="HAE499" s="1577"/>
      <c r="HAF499" s="374"/>
      <c r="HAG499" s="297"/>
      <c r="HAH499" s="1575"/>
      <c r="HAI499" s="1576"/>
      <c r="HAJ499" s="1576"/>
      <c r="HAK499" s="1576"/>
      <c r="HAL499" s="1576"/>
      <c r="HAM499" s="1576"/>
      <c r="HAN499" s="1576"/>
      <c r="HAO499" s="1576"/>
      <c r="HAP499" s="1576"/>
      <c r="HAQ499" s="1576"/>
      <c r="HAR499" s="1577"/>
      <c r="HAS499" s="1577"/>
      <c r="HAT499" s="1577"/>
      <c r="HAU499" s="1577"/>
      <c r="HAV499" s="374"/>
      <c r="HAW499" s="297"/>
      <c r="HAX499" s="1575"/>
      <c r="HAY499" s="1576"/>
      <c r="HAZ499" s="1576"/>
      <c r="HBA499" s="1576"/>
      <c r="HBB499" s="1576"/>
      <c r="HBC499" s="1576"/>
      <c r="HBD499" s="1576"/>
      <c r="HBE499" s="1576"/>
      <c r="HBF499" s="1576"/>
      <c r="HBG499" s="1576"/>
      <c r="HBH499" s="1577"/>
      <c r="HBI499" s="1577"/>
      <c r="HBJ499" s="1577"/>
      <c r="HBK499" s="1577"/>
      <c r="HBL499" s="374"/>
      <c r="HBM499" s="297"/>
      <c r="HBN499" s="1575"/>
      <c r="HBO499" s="1576"/>
      <c r="HBP499" s="1576"/>
      <c r="HBQ499" s="1576"/>
      <c r="HBR499" s="1576"/>
      <c r="HBS499" s="1576"/>
      <c r="HBT499" s="1576"/>
      <c r="HBU499" s="1576"/>
      <c r="HBV499" s="1576"/>
      <c r="HBW499" s="1576"/>
      <c r="HBX499" s="1577"/>
      <c r="HBY499" s="1577"/>
      <c r="HBZ499" s="1577"/>
      <c r="HCA499" s="1577"/>
      <c r="HCB499" s="374"/>
      <c r="HCC499" s="297"/>
      <c r="HCD499" s="1575"/>
      <c r="HCE499" s="1576"/>
      <c r="HCF499" s="1576"/>
      <c r="HCG499" s="1576"/>
      <c r="HCH499" s="1576"/>
      <c r="HCI499" s="1576"/>
      <c r="HCJ499" s="1576"/>
      <c r="HCK499" s="1576"/>
      <c r="HCL499" s="1576"/>
      <c r="HCM499" s="1576"/>
      <c r="HCN499" s="1577"/>
      <c r="HCO499" s="1577"/>
      <c r="HCP499" s="1577"/>
      <c r="HCQ499" s="1577"/>
      <c r="HCR499" s="374"/>
      <c r="HCS499" s="297"/>
      <c r="HCT499" s="1575"/>
      <c r="HCU499" s="1576"/>
      <c r="HCV499" s="1576"/>
      <c r="HCW499" s="1576"/>
      <c r="HCX499" s="1576"/>
      <c r="HCY499" s="1576"/>
      <c r="HCZ499" s="1576"/>
      <c r="HDA499" s="1576"/>
      <c r="HDB499" s="1576"/>
      <c r="HDC499" s="1576"/>
      <c r="HDD499" s="1577"/>
      <c r="HDE499" s="1577"/>
      <c r="HDF499" s="1577"/>
      <c r="HDG499" s="1577"/>
      <c r="HDH499" s="374"/>
      <c r="HDI499" s="297"/>
      <c r="HDJ499" s="1575"/>
      <c r="HDK499" s="1576"/>
      <c r="HDL499" s="1576"/>
      <c r="HDM499" s="1576"/>
      <c r="HDN499" s="1576"/>
      <c r="HDO499" s="1576"/>
      <c r="HDP499" s="1576"/>
      <c r="HDQ499" s="1576"/>
      <c r="HDR499" s="1576"/>
      <c r="HDS499" s="1576"/>
      <c r="HDT499" s="1577"/>
      <c r="HDU499" s="1577"/>
      <c r="HDV499" s="1577"/>
      <c r="HDW499" s="1577"/>
      <c r="HDX499" s="374"/>
      <c r="HDY499" s="297"/>
      <c r="HDZ499" s="1575"/>
      <c r="HEA499" s="1576"/>
      <c r="HEB499" s="1576"/>
      <c r="HEC499" s="1576"/>
      <c r="HED499" s="1576"/>
      <c r="HEE499" s="1576"/>
      <c r="HEF499" s="1576"/>
      <c r="HEG499" s="1576"/>
      <c r="HEH499" s="1576"/>
      <c r="HEI499" s="1576"/>
      <c r="HEJ499" s="1577"/>
      <c r="HEK499" s="1577"/>
      <c r="HEL499" s="1577"/>
      <c r="HEM499" s="1577"/>
      <c r="HEN499" s="374"/>
      <c r="HEO499" s="297"/>
      <c r="HEP499" s="1575"/>
      <c r="HEQ499" s="1576"/>
      <c r="HER499" s="1576"/>
      <c r="HES499" s="1576"/>
      <c r="HET499" s="1576"/>
      <c r="HEU499" s="1576"/>
      <c r="HEV499" s="1576"/>
      <c r="HEW499" s="1576"/>
      <c r="HEX499" s="1576"/>
      <c r="HEY499" s="1576"/>
      <c r="HEZ499" s="1577"/>
      <c r="HFA499" s="1577"/>
      <c r="HFB499" s="1577"/>
      <c r="HFC499" s="1577"/>
      <c r="HFD499" s="374"/>
      <c r="HFE499" s="297"/>
      <c r="HFF499" s="1575"/>
      <c r="HFG499" s="1576"/>
      <c r="HFH499" s="1576"/>
      <c r="HFI499" s="1576"/>
      <c r="HFJ499" s="1576"/>
      <c r="HFK499" s="1576"/>
      <c r="HFL499" s="1576"/>
      <c r="HFM499" s="1576"/>
      <c r="HFN499" s="1576"/>
      <c r="HFO499" s="1576"/>
      <c r="HFP499" s="1577"/>
      <c r="HFQ499" s="1577"/>
      <c r="HFR499" s="1577"/>
      <c r="HFS499" s="1577"/>
      <c r="HFT499" s="374"/>
      <c r="HFU499" s="297"/>
      <c r="HFV499" s="1575"/>
      <c r="HFW499" s="1576"/>
      <c r="HFX499" s="1576"/>
      <c r="HFY499" s="1576"/>
      <c r="HFZ499" s="1576"/>
      <c r="HGA499" s="1576"/>
      <c r="HGB499" s="1576"/>
      <c r="HGC499" s="1576"/>
      <c r="HGD499" s="1576"/>
      <c r="HGE499" s="1576"/>
      <c r="HGF499" s="1577"/>
      <c r="HGG499" s="1577"/>
      <c r="HGH499" s="1577"/>
      <c r="HGI499" s="1577"/>
      <c r="HGJ499" s="374"/>
      <c r="HGK499" s="297"/>
      <c r="HGL499" s="1575"/>
      <c r="HGM499" s="1576"/>
      <c r="HGN499" s="1576"/>
      <c r="HGO499" s="1576"/>
      <c r="HGP499" s="1576"/>
      <c r="HGQ499" s="1576"/>
      <c r="HGR499" s="1576"/>
      <c r="HGS499" s="1576"/>
      <c r="HGT499" s="1576"/>
      <c r="HGU499" s="1576"/>
      <c r="HGV499" s="1577"/>
      <c r="HGW499" s="1577"/>
      <c r="HGX499" s="1577"/>
      <c r="HGY499" s="1577"/>
      <c r="HGZ499" s="374"/>
      <c r="HHA499" s="297"/>
      <c r="HHB499" s="1575"/>
      <c r="HHC499" s="1576"/>
      <c r="HHD499" s="1576"/>
      <c r="HHE499" s="1576"/>
      <c r="HHF499" s="1576"/>
      <c r="HHG499" s="1576"/>
      <c r="HHH499" s="1576"/>
      <c r="HHI499" s="1576"/>
      <c r="HHJ499" s="1576"/>
      <c r="HHK499" s="1576"/>
      <c r="HHL499" s="1577"/>
      <c r="HHM499" s="1577"/>
      <c r="HHN499" s="1577"/>
      <c r="HHO499" s="1577"/>
      <c r="HHP499" s="374"/>
      <c r="HHQ499" s="297"/>
      <c r="HHR499" s="1575"/>
      <c r="HHS499" s="1576"/>
      <c r="HHT499" s="1576"/>
      <c r="HHU499" s="1576"/>
      <c r="HHV499" s="1576"/>
      <c r="HHW499" s="1576"/>
      <c r="HHX499" s="1576"/>
      <c r="HHY499" s="1576"/>
      <c r="HHZ499" s="1576"/>
      <c r="HIA499" s="1576"/>
      <c r="HIB499" s="1577"/>
      <c r="HIC499" s="1577"/>
      <c r="HID499" s="1577"/>
      <c r="HIE499" s="1577"/>
      <c r="HIF499" s="374"/>
      <c r="HIG499" s="297"/>
      <c r="HIH499" s="1575"/>
      <c r="HII499" s="1576"/>
      <c r="HIJ499" s="1576"/>
      <c r="HIK499" s="1576"/>
      <c r="HIL499" s="1576"/>
      <c r="HIM499" s="1576"/>
      <c r="HIN499" s="1576"/>
      <c r="HIO499" s="1576"/>
      <c r="HIP499" s="1576"/>
      <c r="HIQ499" s="1576"/>
      <c r="HIR499" s="1577"/>
      <c r="HIS499" s="1577"/>
      <c r="HIT499" s="1577"/>
      <c r="HIU499" s="1577"/>
      <c r="HIV499" s="374"/>
      <c r="HIW499" s="297"/>
      <c r="HIX499" s="1575"/>
      <c r="HIY499" s="1576"/>
      <c r="HIZ499" s="1576"/>
      <c r="HJA499" s="1576"/>
      <c r="HJB499" s="1576"/>
      <c r="HJC499" s="1576"/>
      <c r="HJD499" s="1576"/>
      <c r="HJE499" s="1576"/>
      <c r="HJF499" s="1576"/>
      <c r="HJG499" s="1576"/>
      <c r="HJH499" s="1577"/>
      <c r="HJI499" s="1577"/>
      <c r="HJJ499" s="1577"/>
      <c r="HJK499" s="1577"/>
      <c r="HJL499" s="374"/>
      <c r="HJM499" s="297"/>
      <c r="HJN499" s="1575"/>
      <c r="HJO499" s="1576"/>
      <c r="HJP499" s="1576"/>
      <c r="HJQ499" s="1576"/>
      <c r="HJR499" s="1576"/>
      <c r="HJS499" s="1576"/>
      <c r="HJT499" s="1576"/>
      <c r="HJU499" s="1576"/>
      <c r="HJV499" s="1576"/>
      <c r="HJW499" s="1576"/>
      <c r="HJX499" s="1577"/>
      <c r="HJY499" s="1577"/>
      <c r="HJZ499" s="1577"/>
      <c r="HKA499" s="1577"/>
      <c r="HKB499" s="374"/>
      <c r="HKC499" s="297"/>
      <c r="HKD499" s="1575"/>
      <c r="HKE499" s="1576"/>
      <c r="HKF499" s="1576"/>
      <c r="HKG499" s="1576"/>
      <c r="HKH499" s="1576"/>
      <c r="HKI499" s="1576"/>
      <c r="HKJ499" s="1576"/>
      <c r="HKK499" s="1576"/>
      <c r="HKL499" s="1576"/>
      <c r="HKM499" s="1576"/>
      <c r="HKN499" s="1577"/>
      <c r="HKO499" s="1577"/>
      <c r="HKP499" s="1577"/>
      <c r="HKQ499" s="1577"/>
      <c r="HKR499" s="374"/>
      <c r="HKS499" s="297"/>
      <c r="HKT499" s="1575"/>
      <c r="HKU499" s="1576"/>
      <c r="HKV499" s="1576"/>
      <c r="HKW499" s="1576"/>
      <c r="HKX499" s="1576"/>
      <c r="HKY499" s="1576"/>
      <c r="HKZ499" s="1576"/>
      <c r="HLA499" s="1576"/>
      <c r="HLB499" s="1576"/>
      <c r="HLC499" s="1576"/>
      <c r="HLD499" s="1577"/>
      <c r="HLE499" s="1577"/>
      <c r="HLF499" s="1577"/>
      <c r="HLG499" s="1577"/>
      <c r="HLH499" s="374"/>
      <c r="HLI499" s="297"/>
      <c r="HLJ499" s="1575"/>
      <c r="HLK499" s="1576"/>
      <c r="HLL499" s="1576"/>
      <c r="HLM499" s="1576"/>
      <c r="HLN499" s="1576"/>
      <c r="HLO499" s="1576"/>
      <c r="HLP499" s="1576"/>
      <c r="HLQ499" s="1576"/>
      <c r="HLR499" s="1576"/>
      <c r="HLS499" s="1576"/>
      <c r="HLT499" s="1577"/>
      <c r="HLU499" s="1577"/>
      <c r="HLV499" s="1577"/>
      <c r="HLW499" s="1577"/>
      <c r="HLX499" s="374"/>
      <c r="HLY499" s="297"/>
      <c r="HLZ499" s="1575"/>
      <c r="HMA499" s="1576"/>
      <c r="HMB499" s="1576"/>
      <c r="HMC499" s="1576"/>
      <c r="HMD499" s="1576"/>
      <c r="HME499" s="1576"/>
      <c r="HMF499" s="1576"/>
      <c r="HMG499" s="1576"/>
      <c r="HMH499" s="1576"/>
      <c r="HMI499" s="1576"/>
      <c r="HMJ499" s="1577"/>
      <c r="HMK499" s="1577"/>
      <c r="HML499" s="1577"/>
      <c r="HMM499" s="1577"/>
      <c r="HMN499" s="374"/>
      <c r="HMO499" s="297"/>
      <c r="HMP499" s="1575"/>
      <c r="HMQ499" s="1576"/>
      <c r="HMR499" s="1576"/>
      <c r="HMS499" s="1576"/>
      <c r="HMT499" s="1576"/>
      <c r="HMU499" s="1576"/>
      <c r="HMV499" s="1576"/>
      <c r="HMW499" s="1576"/>
      <c r="HMX499" s="1576"/>
      <c r="HMY499" s="1576"/>
      <c r="HMZ499" s="1577"/>
      <c r="HNA499" s="1577"/>
      <c r="HNB499" s="1577"/>
      <c r="HNC499" s="1577"/>
      <c r="HND499" s="374"/>
      <c r="HNE499" s="297"/>
      <c r="HNF499" s="1575"/>
      <c r="HNG499" s="1576"/>
      <c r="HNH499" s="1576"/>
      <c r="HNI499" s="1576"/>
      <c r="HNJ499" s="1576"/>
      <c r="HNK499" s="1576"/>
      <c r="HNL499" s="1576"/>
      <c r="HNM499" s="1576"/>
      <c r="HNN499" s="1576"/>
      <c r="HNO499" s="1576"/>
      <c r="HNP499" s="1577"/>
      <c r="HNQ499" s="1577"/>
      <c r="HNR499" s="1577"/>
      <c r="HNS499" s="1577"/>
      <c r="HNT499" s="374"/>
      <c r="HNU499" s="297"/>
      <c r="HNV499" s="1575"/>
      <c r="HNW499" s="1576"/>
      <c r="HNX499" s="1576"/>
      <c r="HNY499" s="1576"/>
      <c r="HNZ499" s="1576"/>
      <c r="HOA499" s="1576"/>
      <c r="HOB499" s="1576"/>
      <c r="HOC499" s="1576"/>
      <c r="HOD499" s="1576"/>
      <c r="HOE499" s="1576"/>
      <c r="HOF499" s="1577"/>
      <c r="HOG499" s="1577"/>
      <c r="HOH499" s="1577"/>
      <c r="HOI499" s="1577"/>
      <c r="HOJ499" s="374"/>
      <c r="HOK499" s="297"/>
      <c r="HOL499" s="1575"/>
      <c r="HOM499" s="1576"/>
      <c r="HON499" s="1576"/>
      <c r="HOO499" s="1576"/>
      <c r="HOP499" s="1576"/>
      <c r="HOQ499" s="1576"/>
      <c r="HOR499" s="1576"/>
      <c r="HOS499" s="1576"/>
      <c r="HOT499" s="1576"/>
      <c r="HOU499" s="1576"/>
      <c r="HOV499" s="1577"/>
      <c r="HOW499" s="1577"/>
      <c r="HOX499" s="1577"/>
      <c r="HOY499" s="1577"/>
      <c r="HOZ499" s="374"/>
      <c r="HPA499" s="297"/>
      <c r="HPB499" s="1575"/>
      <c r="HPC499" s="1576"/>
      <c r="HPD499" s="1576"/>
      <c r="HPE499" s="1576"/>
      <c r="HPF499" s="1576"/>
      <c r="HPG499" s="1576"/>
      <c r="HPH499" s="1576"/>
      <c r="HPI499" s="1576"/>
      <c r="HPJ499" s="1576"/>
      <c r="HPK499" s="1576"/>
      <c r="HPL499" s="1577"/>
      <c r="HPM499" s="1577"/>
      <c r="HPN499" s="1577"/>
      <c r="HPO499" s="1577"/>
      <c r="HPP499" s="374"/>
      <c r="HPQ499" s="297"/>
      <c r="HPR499" s="1575"/>
      <c r="HPS499" s="1576"/>
      <c r="HPT499" s="1576"/>
      <c r="HPU499" s="1576"/>
      <c r="HPV499" s="1576"/>
      <c r="HPW499" s="1576"/>
      <c r="HPX499" s="1576"/>
      <c r="HPY499" s="1576"/>
      <c r="HPZ499" s="1576"/>
      <c r="HQA499" s="1576"/>
      <c r="HQB499" s="1577"/>
      <c r="HQC499" s="1577"/>
      <c r="HQD499" s="1577"/>
      <c r="HQE499" s="1577"/>
      <c r="HQF499" s="374"/>
      <c r="HQG499" s="297"/>
      <c r="HQH499" s="1575"/>
      <c r="HQI499" s="1576"/>
      <c r="HQJ499" s="1576"/>
      <c r="HQK499" s="1576"/>
      <c r="HQL499" s="1576"/>
      <c r="HQM499" s="1576"/>
      <c r="HQN499" s="1576"/>
      <c r="HQO499" s="1576"/>
      <c r="HQP499" s="1576"/>
      <c r="HQQ499" s="1576"/>
      <c r="HQR499" s="1577"/>
      <c r="HQS499" s="1577"/>
      <c r="HQT499" s="1577"/>
      <c r="HQU499" s="1577"/>
      <c r="HQV499" s="374"/>
      <c r="HQW499" s="297"/>
      <c r="HQX499" s="1575"/>
      <c r="HQY499" s="1576"/>
      <c r="HQZ499" s="1576"/>
      <c r="HRA499" s="1576"/>
      <c r="HRB499" s="1576"/>
      <c r="HRC499" s="1576"/>
      <c r="HRD499" s="1576"/>
      <c r="HRE499" s="1576"/>
      <c r="HRF499" s="1576"/>
      <c r="HRG499" s="1576"/>
      <c r="HRH499" s="1577"/>
      <c r="HRI499" s="1577"/>
      <c r="HRJ499" s="1577"/>
      <c r="HRK499" s="1577"/>
      <c r="HRL499" s="374"/>
      <c r="HRM499" s="297"/>
      <c r="HRN499" s="1575"/>
      <c r="HRO499" s="1576"/>
      <c r="HRP499" s="1576"/>
      <c r="HRQ499" s="1576"/>
      <c r="HRR499" s="1576"/>
      <c r="HRS499" s="1576"/>
      <c r="HRT499" s="1576"/>
      <c r="HRU499" s="1576"/>
      <c r="HRV499" s="1576"/>
      <c r="HRW499" s="1576"/>
      <c r="HRX499" s="1577"/>
      <c r="HRY499" s="1577"/>
      <c r="HRZ499" s="1577"/>
      <c r="HSA499" s="1577"/>
      <c r="HSB499" s="374"/>
      <c r="HSC499" s="297"/>
      <c r="HSD499" s="1575"/>
      <c r="HSE499" s="1576"/>
      <c r="HSF499" s="1576"/>
      <c r="HSG499" s="1576"/>
      <c r="HSH499" s="1576"/>
      <c r="HSI499" s="1576"/>
      <c r="HSJ499" s="1576"/>
      <c r="HSK499" s="1576"/>
      <c r="HSL499" s="1576"/>
      <c r="HSM499" s="1576"/>
      <c r="HSN499" s="1577"/>
      <c r="HSO499" s="1577"/>
      <c r="HSP499" s="1577"/>
      <c r="HSQ499" s="1577"/>
      <c r="HSR499" s="374"/>
      <c r="HSS499" s="297"/>
      <c r="HST499" s="1575"/>
      <c r="HSU499" s="1576"/>
      <c r="HSV499" s="1576"/>
      <c r="HSW499" s="1576"/>
      <c r="HSX499" s="1576"/>
      <c r="HSY499" s="1576"/>
      <c r="HSZ499" s="1576"/>
      <c r="HTA499" s="1576"/>
      <c r="HTB499" s="1576"/>
      <c r="HTC499" s="1576"/>
      <c r="HTD499" s="1577"/>
      <c r="HTE499" s="1577"/>
      <c r="HTF499" s="1577"/>
      <c r="HTG499" s="1577"/>
      <c r="HTH499" s="374"/>
      <c r="HTI499" s="297"/>
      <c r="HTJ499" s="1575"/>
      <c r="HTK499" s="1576"/>
      <c r="HTL499" s="1576"/>
      <c r="HTM499" s="1576"/>
      <c r="HTN499" s="1576"/>
      <c r="HTO499" s="1576"/>
      <c r="HTP499" s="1576"/>
      <c r="HTQ499" s="1576"/>
      <c r="HTR499" s="1576"/>
      <c r="HTS499" s="1576"/>
      <c r="HTT499" s="1577"/>
      <c r="HTU499" s="1577"/>
      <c r="HTV499" s="1577"/>
      <c r="HTW499" s="1577"/>
      <c r="HTX499" s="374"/>
      <c r="HTY499" s="297"/>
      <c r="HTZ499" s="1575"/>
      <c r="HUA499" s="1576"/>
      <c r="HUB499" s="1576"/>
      <c r="HUC499" s="1576"/>
      <c r="HUD499" s="1576"/>
      <c r="HUE499" s="1576"/>
      <c r="HUF499" s="1576"/>
      <c r="HUG499" s="1576"/>
      <c r="HUH499" s="1576"/>
      <c r="HUI499" s="1576"/>
      <c r="HUJ499" s="1577"/>
      <c r="HUK499" s="1577"/>
      <c r="HUL499" s="1577"/>
      <c r="HUM499" s="1577"/>
      <c r="HUN499" s="374"/>
      <c r="HUO499" s="297"/>
      <c r="HUP499" s="1575"/>
      <c r="HUQ499" s="1576"/>
      <c r="HUR499" s="1576"/>
      <c r="HUS499" s="1576"/>
      <c r="HUT499" s="1576"/>
      <c r="HUU499" s="1576"/>
      <c r="HUV499" s="1576"/>
      <c r="HUW499" s="1576"/>
      <c r="HUX499" s="1576"/>
      <c r="HUY499" s="1576"/>
      <c r="HUZ499" s="1577"/>
      <c r="HVA499" s="1577"/>
      <c r="HVB499" s="1577"/>
      <c r="HVC499" s="1577"/>
      <c r="HVD499" s="374"/>
      <c r="HVE499" s="297"/>
      <c r="HVF499" s="1575"/>
      <c r="HVG499" s="1576"/>
      <c r="HVH499" s="1576"/>
      <c r="HVI499" s="1576"/>
      <c r="HVJ499" s="1576"/>
      <c r="HVK499" s="1576"/>
      <c r="HVL499" s="1576"/>
      <c r="HVM499" s="1576"/>
      <c r="HVN499" s="1576"/>
      <c r="HVO499" s="1576"/>
      <c r="HVP499" s="1577"/>
      <c r="HVQ499" s="1577"/>
      <c r="HVR499" s="1577"/>
      <c r="HVS499" s="1577"/>
      <c r="HVT499" s="374"/>
      <c r="HVU499" s="297"/>
      <c r="HVV499" s="1575"/>
      <c r="HVW499" s="1576"/>
      <c r="HVX499" s="1576"/>
      <c r="HVY499" s="1576"/>
      <c r="HVZ499" s="1576"/>
      <c r="HWA499" s="1576"/>
      <c r="HWB499" s="1576"/>
      <c r="HWC499" s="1576"/>
      <c r="HWD499" s="1576"/>
      <c r="HWE499" s="1576"/>
      <c r="HWF499" s="1577"/>
      <c r="HWG499" s="1577"/>
      <c r="HWH499" s="1577"/>
      <c r="HWI499" s="1577"/>
      <c r="HWJ499" s="374"/>
      <c r="HWK499" s="297"/>
      <c r="HWL499" s="1575"/>
      <c r="HWM499" s="1576"/>
      <c r="HWN499" s="1576"/>
      <c r="HWO499" s="1576"/>
      <c r="HWP499" s="1576"/>
      <c r="HWQ499" s="1576"/>
      <c r="HWR499" s="1576"/>
      <c r="HWS499" s="1576"/>
      <c r="HWT499" s="1576"/>
      <c r="HWU499" s="1576"/>
      <c r="HWV499" s="1577"/>
      <c r="HWW499" s="1577"/>
      <c r="HWX499" s="1577"/>
      <c r="HWY499" s="1577"/>
      <c r="HWZ499" s="374"/>
      <c r="HXA499" s="297"/>
      <c r="HXB499" s="1575"/>
      <c r="HXC499" s="1576"/>
      <c r="HXD499" s="1576"/>
      <c r="HXE499" s="1576"/>
      <c r="HXF499" s="1576"/>
      <c r="HXG499" s="1576"/>
      <c r="HXH499" s="1576"/>
      <c r="HXI499" s="1576"/>
      <c r="HXJ499" s="1576"/>
      <c r="HXK499" s="1576"/>
      <c r="HXL499" s="1577"/>
      <c r="HXM499" s="1577"/>
      <c r="HXN499" s="1577"/>
      <c r="HXO499" s="1577"/>
      <c r="HXP499" s="374"/>
      <c r="HXQ499" s="297"/>
      <c r="HXR499" s="1575"/>
      <c r="HXS499" s="1576"/>
      <c r="HXT499" s="1576"/>
      <c r="HXU499" s="1576"/>
      <c r="HXV499" s="1576"/>
      <c r="HXW499" s="1576"/>
      <c r="HXX499" s="1576"/>
      <c r="HXY499" s="1576"/>
      <c r="HXZ499" s="1576"/>
      <c r="HYA499" s="1576"/>
      <c r="HYB499" s="1577"/>
      <c r="HYC499" s="1577"/>
      <c r="HYD499" s="1577"/>
      <c r="HYE499" s="1577"/>
      <c r="HYF499" s="374"/>
      <c r="HYG499" s="297"/>
      <c r="HYH499" s="1575"/>
      <c r="HYI499" s="1576"/>
      <c r="HYJ499" s="1576"/>
      <c r="HYK499" s="1576"/>
      <c r="HYL499" s="1576"/>
      <c r="HYM499" s="1576"/>
      <c r="HYN499" s="1576"/>
      <c r="HYO499" s="1576"/>
      <c r="HYP499" s="1576"/>
      <c r="HYQ499" s="1576"/>
      <c r="HYR499" s="1577"/>
      <c r="HYS499" s="1577"/>
      <c r="HYT499" s="1577"/>
      <c r="HYU499" s="1577"/>
      <c r="HYV499" s="374"/>
      <c r="HYW499" s="297"/>
      <c r="HYX499" s="1575"/>
      <c r="HYY499" s="1576"/>
      <c r="HYZ499" s="1576"/>
      <c r="HZA499" s="1576"/>
      <c r="HZB499" s="1576"/>
      <c r="HZC499" s="1576"/>
      <c r="HZD499" s="1576"/>
      <c r="HZE499" s="1576"/>
      <c r="HZF499" s="1576"/>
      <c r="HZG499" s="1576"/>
      <c r="HZH499" s="1577"/>
      <c r="HZI499" s="1577"/>
      <c r="HZJ499" s="1577"/>
      <c r="HZK499" s="1577"/>
      <c r="HZL499" s="374"/>
      <c r="HZM499" s="297"/>
      <c r="HZN499" s="1575"/>
      <c r="HZO499" s="1576"/>
      <c r="HZP499" s="1576"/>
      <c r="HZQ499" s="1576"/>
      <c r="HZR499" s="1576"/>
      <c r="HZS499" s="1576"/>
      <c r="HZT499" s="1576"/>
      <c r="HZU499" s="1576"/>
      <c r="HZV499" s="1576"/>
      <c r="HZW499" s="1576"/>
      <c r="HZX499" s="1577"/>
      <c r="HZY499" s="1577"/>
      <c r="HZZ499" s="1577"/>
      <c r="IAA499" s="1577"/>
      <c r="IAB499" s="374"/>
      <c r="IAC499" s="297"/>
      <c r="IAD499" s="1575"/>
      <c r="IAE499" s="1576"/>
      <c r="IAF499" s="1576"/>
      <c r="IAG499" s="1576"/>
      <c r="IAH499" s="1576"/>
      <c r="IAI499" s="1576"/>
      <c r="IAJ499" s="1576"/>
      <c r="IAK499" s="1576"/>
      <c r="IAL499" s="1576"/>
      <c r="IAM499" s="1576"/>
      <c r="IAN499" s="1577"/>
      <c r="IAO499" s="1577"/>
      <c r="IAP499" s="1577"/>
      <c r="IAQ499" s="1577"/>
      <c r="IAR499" s="374"/>
      <c r="IAS499" s="297"/>
      <c r="IAT499" s="1575"/>
      <c r="IAU499" s="1576"/>
      <c r="IAV499" s="1576"/>
      <c r="IAW499" s="1576"/>
      <c r="IAX499" s="1576"/>
      <c r="IAY499" s="1576"/>
      <c r="IAZ499" s="1576"/>
      <c r="IBA499" s="1576"/>
      <c r="IBB499" s="1576"/>
      <c r="IBC499" s="1576"/>
      <c r="IBD499" s="1577"/>
      <c r="IBE499" s="1577"/>
      <c r="IBF499" s="1577"/>
      <c r="IBG499" s="1577"/>
      <c r="IBH499" s="374"/>
      <c r="IBI499" s="297"/>
      <c r="IBJ499" s="1575"/>
      <c r="IBK499" s="1576"/>
      <c r="IBL499" s="1576"/>
      <c r="IBM499" s="1576"/>
      <c r="IBN499" s="1576"/>
      <c r="IBO499" s="1576"/>
      <c r="IBP499" s="1576"/>
      <c r="IBQ499" s="1576"/>
      <c r="IBR499" s="1576"/>
      <c r="IBS499" s="1576"/>
      <c r="IBT499" s="1577"/>
      <c r="IBU499" s="1577"/>
      <c r="IBV499" s="1577"/>
      <c r="IBW499" s="1577"/>
      <c r="IBX499" s="374"/>
      <c r="IBY499" s="297"/>
      <c r="IBZ499" s="1575"/>
      <c r="ICA499" s="1576"/>
      <c r="ICB499" s="1576"/>
      <c r="ICC499" s="1576"/>
      <c r="ICD499" s="1576"/>
      <c r="ICE499" s="1576"/>
      <c r="ICF499" s="1576"/>
      <c r="ICG499" s="1576"/>
      <c r="ICH499" s="1576"/>
      <c r="ICI499" s="1576"/>
      <c r="ICJ499" s="1577"/>
      <c r="ICK499" s="1577"/>
      <c r="ICL499" s="1577"/>
      <c r="ICM499" s="1577"/>
      <c r="ICN499" s="374"/>
      <c r="ICO499" s="297"/>
      <c r="ICP499" s="1575"/>
      <c r="ICQ499" s="1576"/>
      <c r="ICR499" s="1576"/>
      <c r="ICS499" s="1576"/>
      <c r="ICT499" s="1576"/>
      <c r="ICU499" s="1576"/>
      <c r="ICV499" s="1576"/>
      <c r="ICW499" s="1576"/>
      <c r="ICX499" s="1576"/>
      <c r="ICY499" s="1576"/>
      <c r="ICZ499" s="1577"/>
      <c r="IDA499" s="1577"/>
      <c r="IDB499" s="1577"/>
      <c r="IDC499" s="1577"/>
      <c r="IDD499" s="374"/>
      <c r="IDE499" s="297"/>
      <c r="IDF499" s="1575"/>
      <c r="IDG499" s="1576"/>
      <c r="IDH499" s="1576"/>
      <c r="IDI499" s="1576"/>
      <c r="IDJ499" s="1576"/>
      <c r="IDK499" s="1576"/>
      <c r="IDL499" s="1576"/>
      <c r="IDM499" s="1576"/>
      <c r="IDN499" s="1576"/>
      <c r="IDO499" s="1576"/>
      <c r="IDP499" s="1577"/>
      <c r="IDQ499" s="1577"/>
      <c r="IDR499" s="1577"/>
      <c r="IDS499" s="1577"/>
      <c r="IDT499" s="374"/>
      <c r="IDU499" s="297"/>
      <c r="IDV499" s="1575"/>
      <c r="IDW499" s="1576"/>
      <c r="IDX499" s="1576"/>
      <c r="IDY499" s="1576"/>
      <c r="IDZ499" s="1576"/>
      <c r="IEA499" s="1576"/>
      <c r="IEB499" s="1576"/>
      <c r="IEC499" s="1576"/>
      <c r="IED499" s="1576"/>
      <c r="IEE499" s="1576"/>
      <c r="IEF499" s="1577"/>
      <c r="IEG499" s="1577"/>
      <c r="IEH499" s="1577"/>
      <c r="IEI499" s="1577"/>
      <c r="IEJ499" s="374"/>
      <c r="IEK499" s="297"/>
      <c r="IEL499" s="1575"/>
      <c r="IEM499" s="1576"/>
      <c r="IEN499" s="1576"/>
      <c r="IEO499" s="1576"/>
      <c r="IEP499" s="1576"/>
      <c r="IEQ499" s="1576"/>
      <c r="IER499" s="1576"/>
      <c r="IES499" s="1576"/>
      <c r="IET499" s="1576"/>
      <c r="IEU499" s="1576"/>
      <c r="IEV499" s="1577"/>
      <c r="IEW499" s="1577"/>
      <c r="IEX499" s="1577"/>
      <c r="IEY499" s="1577"/>
      <c r="IEZ499" s="374"/>
      <c r="IFA499" s="297"/>
      <c r="IFB499" s="1575"/>
      <c r="IFC499" s="1576"/>
      <c r="IFD499" s="1576"/>
      <c r="IFE499" s="1576"/>
      <c r="IFF499" s="1576"/>
      <c r="IFG499" s="1576"/>
      <c r="IFH499" s="1576"/>
      <c r="IFI499" s="1576"/>
      <c r="IFJ499" s="1576"/>
      <c r="IFK499" s="1576"/>
      <c r="IFL499" s="1577"/>
      <c r="IFM499" s="1577"/>
      <c r="IFN499" s="1577"/>
      <c r="IFO499" s="1577"/>
      <c r="IFP499" s="374"/>
      <c r="IFQ499" s="297"/>
      <c r="IFR499" s="1575"/>
      <c r="IFS499" s="1576"/>
      <c r="IFT499" s="1576"/>
      <c r="IFU499" s="1576"/>
      <c r="IFV499" s="1576"/>
      <c r="IFW499" s="1576"/>
      <c r="IFX499" s="1576"/>
      <c r="IFY499" s="1576"/>
      <c r="IFZ499" s="1576"/>
      <c r="IGA499" s="1576"/>
      <c r="IGB499" s="1577"/>
      <c r="IGC499" s="1577"/>
      <c r="IGD499" s="1577"/>
      <c r="IGE499" s="1577"/>
      <c r="IGF499" s="374"/>
      <c r="IGG499" s="297"/>
      <c r="IGH499" s="1575"/>
      <c r="IGI499" s="1576"/>
      <c r="IGJ499" s="1576"/>
      <c r="IGK499" s="1576"/>
      <c r="IGL499" s="1576"/>
      <c r="IGM499" s="1576"/>
      <c r="IGN499" s="1576"/>
      <c r="IGO499" s="1576"/>
      <c r="IGP499" s="1576"/>
      <c r="IGQ499" s="1576"/>
      <c r="IGR499" s="1577"/>
      <c r="IGS499" s="1577"/>
      <c r="IGT499" s="1577"/>
      <c r="IGU499" s="1577"/>
      <c r="IGV499" s="374"/>
      <c r="IGW499" s="297"/>
      <c r="IGX499" s="1575"/>
      <c r="IGY499" s="1576"/>
      <c r="IGZ499" s="1576"/>
      <c r="IHA499" s="1576"/>
      <c r="IHB499" s="1576"/>
      <c r="IHC499" s="1576"/>
      <c r="IHD499" s="1576"/>
      <c r="IHE499" s="1576"/>
      <c r="IHF499" s="1576"/>
      <c r="IHG499" s="1576"/>
      <c r="IHH499" s="1577"/>
      <c r="IHI499" s="1577"/>
      <c r="IHJ499" s="1577"/>
      <c r="IHK499" s="1577"/>
      <c r="IHL499" s="374"/>
      <c r="IHM499" s="297"/>
      <c r="IHN499" s="1575"/>
      <c r="IHO499" s="1576"/>
      <c r="IHP499" s="1576"/>
      <c r="IHQ499" s="1576"/>
      <c r="IHR499" s="1576"/>
      <c r="IHS499" s="1576"/>
      <c r="IHT499" s="1576"/>
      <c r="IHU499" s="1576"/>
      <c r="IHV499" s="1576"/>
      <c r="IHW499" s="1576"/>
      <c r="IHX499" s="1577"/>
      <c r="IHY499" s="1577"/>
      <c r="IHZ499" s="1577"/>
      <c r="IIA499" s="1577"/>
      <c r="IIB499" s="374"/>
      <c r="IIC499" s="297"/>
      <c r="IID499" s="1575"/>
      <c r="IIE499" s="1576"/>
      <c r="IIF499" s="1576"/>
      <c r="IIG499" s="1576"/>
      <c r="IIH499" s="1576"/>
      <c r="III499" s="1576"/>
      <c r="IIJ499" s="1576"/>
      <c r="IIK499" s="1576"/>
      <c r="IIL499" s="1576"/>
      <c r="IIM499" s="1576"/>
      <c r="IIN499" s="1577"/>
      <c r="IIO499" s="1577"/>
      <c r="IIP499" s="1577"/>
      <c r="IIQ499" s="1577"/>
      <c r="IIR499" s="374"/>
      <c r="IIS499" s="297"/>
      <c r="IIT499" s="1575"/>
      <c r="IIU499" s="1576"/>
      <c r="IIV499" s="1576"/>
      <c r="IIW499" s="1576"/>
      <c r="IIX499" s="1576"/>
      <c r="IIY499" s="1576"/>
      <c r="IIZ499" s="1576"/>
      <c r="IJA499" s="1576"/>
      <c r="IJB499" s="1576"/>
      <c r="IJC499" s="1576"/>
      <c r="IJD499" s="1577"/>
      <c r="IJE499" s="1577"/>
      <c r="IJF499" s="1577"/>
      <c r="IJG499" s="1577"/>
      <c r="IJH499" s="374"/>
      <c r="IJI499" s="297"/>
      <c r="IJJ499" s="1575"/>
      <c r="IJK499" s="1576"/>
      <c r="IJL499" s="1576"/>
      <c r="IJM499" s="1576"/>
      <c r="IJN499" s="1576"/>
      <c r="IJO499" s="1576"/>
      <c r="IJP499" s="1576"/>
      <c r="IJQ499" s="1576"/>
      <c r="IJR499" s="1576"/>
      <c r="IJS499" s="1576"/>
      <c r="IJT499" s="1577"/>
      <c r="IJU499" s="1577"/>
      <c r="IJV499" s="1577"/>
      <c r="IJW499" s="1577"/>
      <c r="IJX499" s="374"/>
      <c r="IJY499" s="297"/>
      <c r="IJZ499" s="1575"/>
      <c r="IKA499" s="1576"/>
      <c r="IKB499" s="1576"/>
      <c r="IKC499" s="1576"/>
      <c r="IKD499" s="1576"/>
      <c r="IKE499" s="1576"/>
      <c r="IKF499" s="1576"/>
      <c r="IKG499" s="1576"/>
      <c r="IKH499" s="1576"/>
      <c r="IKI499" s="1576"/>
      <c r="IKJ499" s="1577"/>
      <c r="IKK499" s="1577"/>
      <c r="IKL499" s="1577"/>
      <c r="IKM499" s="1577"/>
      <c r="IKN499" s="374"/>
      <c r="IKO499" s="297"/>
      <c r="IKP499" s="1575"/>
      <c r="IKQ499" s="1576"/>
      <c r="IKR499" s="1576"/>
      <c r="IKS499" s="1576"/>
      <c r="IKT499" s="1576"/>
      <c r="IKU499" s="1576"/>
      <c r="IKV499" s="1576"/>
      <c r="IKW499" s="1576"/>
      <c r="IKX499" s="1576"/>
      <c r="IKY499" s="1576"/>
      <c r="IKZ499" s="1577"/>
      <c r="ILA499" s="1577"/>
      <c r="ILB499" s="1577"/>
      <c r="ILC499" s="1577"/>
      <c r="ILD499" s="374"/>
      <c r="ILE499" s="297"/>
      <c r="ILF499" s="1575"/>
      <c r="ILG499" s="1576"/>
      <c r="ILH499" s="1576"/>
      <c r="ILI499" s="1576"/>
      <c r="ILJ499" s="1576"/>
      <c r="ILK499" s="1576"/>
      <c r="ILL499" s="1576"/>
      <c r="ILM499" s="1576"/>
      <c r="ILN499" s="1576"/>
      <c r="ILO499" s="1576"/>
      <c r="ILP499" s="1577"/>
      <c r="ILQ499" s="1577"/>
      <c r="ILR499" s="1577"/>
      <c r="ILS499" s="1577"/>
      <c r="ILT499" s="374"/>
      <c r="ILU499" s="297"/>
      <c r="ILV499" s="1575"/>
      <c r="ILW499" s="1576"/>
      <c r="ILX499" s="1576"/>
      <c r="ILY499" s="1576"/>
      <c r="ILZ499" s="1576"/>
      <c r="IMA499" s="1576"/>
      <c r="IMB499" s="1576"/>
      <c r="IMC499" s="1576"/>
      <c r="IMD499" s="1576"/>
      <c r="IME499" s="1576"/>
      <c r="IMF499" s="1577"/>
      <c r="IMG499" s="1577"/>
      <c r="IMH499" s="1577"/>
      <c r="IMI499" s="1577"/>
      <c r="IMJ499" s="374"/>
      <c r="IMK499" s="297"/>
      <c r="IML499" s="1575"/>
      <c r="IMM499" s="1576"/>
      <c r="IMN499" s="1576"/>
      <c r="IMO499" s="1576"/>
      <c r="IMP499" s="1576"/>
      <c r="IMQ499" s="1576"/>
      <c r="IMR499" s="1576"/>
      <c r="IMS499" s="1576"/>
      <c r="IMT499" s="1576"/>
      <c r="IMU499" s="1576"/>
      <c r="IMV499" s="1577"/>
      <c r="IMW499" s="1577"/>
      <c r="IMX499" s="1577"/>
      <c r="IMY499" s="1577"/>
      <c r="IMZ499" s="374"/>
      <c r="INA499" s="297"/>
      <c r="INB499" s="1575"/>
      <c r="INC499" s="1576"/>
      <c r="IND499" s="1576"/>
      <c r="INE499" s="1576"/>
      <c r="INF499" s="1576"/>
      <c r="ING499" s="1576"/>
      <c r="INH499" s="1576"/>
      <c r="INI499" s="1576"/>
      <c r="INJ499" s="1576"/>
      <c r="INK499" s="1576"/>
      <c r="INL499" s="1577"/>
      <c r="INM499" s="1577"/>
      <c r="INN499" s="1577"/>
      <c r="INO499" s="1577"/>
      <c r="INP499" s="374"/>
      <c r="INQ499" s="297"/>
      <c r="INR499" s="1575"/>
      <c r="INS499" s="1576"/>
      <c r="INT499" s="1576"/>
      <c r="INU499" s="1576"/>
      <c r="INV499" s="1576"/>
      <c r="INW499" s="1576"/>
      <c r="INX499" s="1576"/>
      <c r="INY499" s="1576"/>
      <c r="INZ499" s="1576"/>
      <c r="IOA499" s="1576"/>
      <c r="IOB499" s="1577"/>
      <c r="IOC499" s="1577"/>
      <c r="IOD499" s="1577"/>
      <c r="IOE499" s="1577"/>
      <c r="IOF499" s="374"/>
      <c r="IOG499" s="297"/>
      <c r="IOH499" s="1575"/>
      <c r="IOI499" s="1576"/>
      <c r="IOJ499" s="1576"/>
      <c r="IOK499" s="1576"/>
      <c r="IOL499" s="1576"/>
      <c r="IOM499" s="1576"/>
      <c r="ION499" s="1576"/>
      <c r="IOO499" s="1576"/>
      <c r="IOP499" s="1576"/>
      <c r="IOQ499" s="1576"/>
      <c r="IOR499" s="1577"/>
      <c r="IOS499" s="1577"/>
      <c r="IOT499" s="1577"/>
      <c r="IOU499" s="1577"/>
      <c r="IOV499" s="374"/>
      <c r="IOW499" s="297"/>
      <c r="IOX499" s="1575"/>
      <c r="IOY499" s="1576"/>
      <c r="IOZ499" s="1576"/>
      <c r="IPA499" s="1576"/>
      <c r="IPB499" s="1576"/>
      <c r="IPC499" s="1576"/>
      <c r="IPD499" s="1576"/>
      <c r="IPE499" s="1576"/>
      <c r="IPF499" s="1576"/>
      <c r="IPG499" s="1576"/>
      <c r="IPH499" s="1577"/>
      <c r="IPI499" s="1577"/>
      <c r="IPJ499" s="1577"/>
      <c r="IPK499" s="1577"/>
      <c r="IPL499" s="374"/>
      <c r="IPM499" s="297"/>
      <c r="IPN499" s="1575"/>
      <c r="IPO499" s="1576"/>
      <c r="IPP499" s="1576"/>
      <c r="IPQ499" s="1576"/>
      <c r="IPR499" s="1576"/>
      <c r="IPS499" s="1576"/>
      <c r="IPT499" s="1576"/>
      <c r="IPU499" s="1576"/>
      <c r="IPV499" s="1576"/>
      <c r="IPW499" s="1576"/>
      <c r="IPX499" s="1577"/>
      <c r="IPY499" s="1577"/>
      <c r="IPZ499" s="1577"/>
      <c r="IQA499" s="1577"/>
      <c r="IQB499" s="374"/>
      <c r="IQC499" s="297"/>
      <c r="IQD499" s="1575"/>
      <c r="IQE499" s="1576"/>
      <c r="IQF499" s="1576"/>
      <c r="IQG499" s="1576"/>
      <c r="IQH499" s="1576"/>
      <c r="IQI499" s="1576"/>
      <c r="IQJ499" s="1576"/>
      <c r="IQK499" s="1576"/>
      <c r="IQL499" s="1576"/>
      <c r="IQM499" s="1576"/>
      <c r="IQN499" s="1577"/>
      <c r="IQO499" s="1577"/>
      <c r="IQP499" s="1577"/>
      <c r="IQQ499" s="1577"/>
      <c r="IQR499" s="374"/>
      <c r="IQS499" s="297"/>
      <c r="IQT499" s="1575"/>
      <c r="IQU499" s="1576"/>
      <c r="IQV499" s="1576"/>
      <c r="IQW499" s="1576"/>
      <c r="IQX499" s="1576"/>
      <c r="IQY499" s="1576"/>
      <c r="IQZ499" s="1576"/>
      <c r="IRA499" s="1576"/>
      <c r="IRB499" s="1576"/>
      <c r="IRC499" s="1576"/>
      <c r="IRD499" s="1577"/>
      <c r="IRE499" s="1577"/>
      <c r="IRF499" s="1577"/>
      <c r="IRG499" s="1577"/>
      <c r="IRH499" s="374"/>
      <c r="IRI499" s="297"/>
      <c r="IRJ499" s="1575"/>
      <c r="IRK499" s="1576"/>
      <c r="IRL499" s="1576"/>
      <c r="IRM499" s="1576"/>
      <c r="IRN499" s="1576"/>
      <c r="IRO499" s="1576"/>
      <c r="IRP499" s="1576"/>
      <c r="IRQ499" s="1576"/>
      <c r="IRR499" s="1576"/>
      <c r="IRS499" s="1576"/>
      <c r="IRT499" s="1577"/>
      <c r="IRU499" s="1577"/>
      <c r="IRV499" s="1577"/>
      <c r="IRW499" s="1577"/>
      <c r="IRX499" s="374"/>
      <c r="IRY499" s="297"/>
      <c r="IRZ499" s="1575"/>
      <c r="ISA499" s="1576"/>
      <c r="ISB499" s="1576"/>
      <c r="ISC499" s="1576"/>
      <c r="ISD499" s="1576"/>
      <c r="ISE499" s="1576"/>
      <c r="ISF499" s="1576"/>
      <c r="ISG499" s="1576"/>
      <c r="ISH499" s="1576"/>
      <c r="ISI499" s="1576"/>
      <c r="ISJ499" s="1577"/>
      <c r="ISK499" s="1577"/>
      <c r="ISL499" s="1577"/>
      <c r="ISM499" s="1577"/>
      <c r="ISN499" s="374"/>
      <c r="ISO499" s="297"/>
      <c r="ISP499" s="1575"/>
      <c r="ISQ499" s="1576"/>
      <c r="ISR499" s="1576"/>
      <c r="ISS499" s="1576"/>
      <c r="IST499" s="1576"/>
      <c r="ISU499" s="1576"/>
      <c r="ISV499" s="1576"/>
      <c r="ISW499" s="1576"/>
      <c r="ISX499" s="1576"/>
      <c r="ISY499" s="1576"/>
      <c r="ISZ499" s="1577"/>
      <c r="ITA499" s="1577"/>
      <c r="ITB499" s="1577"/>
      <c r="ITC499" s="1577"/>
      <c r="ITD499" s="374"/>
      <c r="ITE499" s="297"/>
      <c r="ITF499" s="1575"/>
      <c r="ITG499" s="1576"/>
      <c r="ITH499" s="1576"/>
      <c r="ITI499" s="1576"/>
      <c r="ITJ499" s="1576"/>
      <c r="ITK499" s="1576"/>
      <c r="ITL499" s="1576"/>
      <c r="ITM499" s="1576"/>
      <c r="ITN499" s="1576"/>
      <c r="ITO499" s="1576"/>
      <c r="ITP499" s="1577"/>
      <c r="ITQ499" s="1577"/>
      <c r="ITR499" s="1577"/>
      <c r="ITS499" s="1577"/>
      <c r="ITT499" s="374"/>
      <c r="ITU499" s="297"/>
      <c r="ITV499" s="1575"/>
      <c r="ITW499" s="1576"/>
      <c r="ITX499" s="1576"/>
      <c r="ITY499" s="1576"/>
      <c r="ITZ499" s="1576"/>
      <c r="IUA499" s="1576"/>
      <c r="IUB499" s="1576"/>
      <c r="IUC499" s="1576"/>
      <c r="IUD499" s="1576"/>
      <c r="IUE499" s="1576"/>
      <c r="IUF499" s="1577"/>
      <c r="IUG499" s="1577"/>
      <c r="IUH499" s="1577"/>
      <c r="IUI499" s="1577"/>
      <c r="IUJ499" s="374"/>
      <c r="IUK499" s="297"/>
      <c r="IUL499" s="1575"/>
      <c r="IUM499" s="1576"/>
      <c r="IUN499" s="1576"/>
      <c r="IUO499" s="1576"/>
      <c r="IUP499" s="1576"/>
      <c r="IUQ499" s="1576"/>
      <c r="IUR499" s="1576"/>
      <c r="IUS499" s="1576"/>
      <c r="IUT499" s="1576"/>
      <c r="IUU499" s="1576"/>
      <c r="IUV499" s="1577"/>
      <c r="IUW499" s="1577"/>
      <c r="IUX499" s="1577"/>
      <c r="IUY499" s="1577"/>
      <c r="IUZ499" s="374"/>
      <c r="IVA499" s="297"/>
      <c r="IVB499" s="1575"/>
      <c r="IVC499" s="1576"/>
      <c r="IVD499" s="1576"/>
      <c r="IVE499" s="1576"/>
      <c r="IVF499" s="1576"/>
      <c r="IVG499" s="1576"/>
      <c r="IVH499" s="1576"/>
      <c r="IVI499" s="1576"/>
      <c r="IVJ499" s="1576"/>
      <c r="IVK499" s="1576"/>
      <c r="IVL499" s="1577"/>
      <c r="IVM499" s="1577"/>
      <c r="IVN499" s="1577"/>
      <c r="IVO499" s="1577"/>
      <c r="IVP499" s="374"/>
      <c r="IVQ499" s="297"/>
      <c r="IVR499" s="1575"/>
      <c r="IVS499" s="1576"/>
      <c r="IVT499" s="1576"/>
      <c r="IVU499" s="1576"/>
      <c r="IVV499" s="1576"/>
      <c r="IVW499" s="1576"/>
      <c r="IVX499" s="1576"/>
      <c r="IVY499" s="1576"/>
      <c r="IVZ499" s="1576"/>
      <c r="IWA499" s="1576"/>
      <c r="IWB499" s="1577"/>
      <c r="IWC499" s="1577"/>
      <c r="IWD499" s="1577"/>
      <c r="IWE499" s="1577"/>
      <c r="IWF499" s="374"/>
      <c r="IWG499" s="297"/>
      <c r="IWH499" s="1575"/>
      <c r="IWI499" s="1576"/>
      <c r="IWJ499" s="1576"/>
      <c r="IWK499" s="1576"/>
      <c r="IWL499" s="1576"/>
      <c r="IWM499" s="1576"/>
      <c r="IWN499" s="1576"/>
      <c r="IWO499" s="1576"/>
      <c r="IWP499" s="1576"/>
      <c r="IWQ499" s="1576"/>
      <c r="IWR499" s="1577"/>
      <c r="IWS499" s="1577"/>
      <c r="IWT499" s="1577"/>
      <c r="IWU499" s="1577"/>
      <c r="IWV499" s="374"/>
      <c r="IWW499" s="297"/>
      <c r="IWX499" s="1575"/>
      <c r="IWY499" s="1576"/>
      <c r="IWZ499" s="1576"/>
      <c r="IXA499" s="1576"/>
      <c r="IXB499" s="1576"/>
      <c r="IXC499" s="1576"/>
      <c r="IXD499" s="1576"/>
      <c r="IXE499" s="1576"/>
      <c r="IXF499" s="1576"/>
      <c r="IXG499" s="1576"/>
      <c r="IXH499" s="1577"/>
      <c r="IXI499" s="1577"/>
      <c r="IXJ499" s="1577"/>
      <c r="IXK499" s="1577"/>
      <c r="IXL499" s="374"/>
      <c r="IXM499" s="297"/>
      <c r="IXN499" s="1575"/>
      <c r="IXO499" s="1576"/>
      <c r="IXP499" s="1576"/>
      <c r="IXQ499" s="1576"/>
      <c r="IXR499" s="1576"/>
      <c r="IXS499" s="1576"/>
      <c r="IXT499" s="1576"/>
      <c r="IXU499" s="1576"/>
      <c r="IXV499" s="1576"/>
      <c r="IXW499" s="1576"/>
      <c r="IXX499" s="1577"/>
      <c r="IXY499" s="1577"/>
      <c r="IXZ499" s="1577"/>
      <c r="IYA499" s="1577"/>
      <c r="IYB499" s="374"/>
      <c r="IYC499" s="297"/>
      <c r="IYD499" s="1575"/>
      <c r="IYE499" s="1576"/>
      <c r="IYF499" s="1576"/>
      <c r="IYG499" s="1576"/>
      <c r="IYH499" s="1576"/>
      <c r="IYI499" s="1576"/>
      <c r="IYJ499" s="1576"/>
      <c r="IYK499" s="1576"/>
      <c r="IYL499" s="1576"/>
      <c r="IYM499" s="1576"/>
      <c r="IYN499" s="1577"/>
      <c r="IYO499" s="1577"/>
      <c r="IYP499" s="1577"/>
      <c r="IYQ499" s="1577"/>
      <c r="IYR499" s="374"/>
      <c r="IYS499" s="297"/>
      <c r="IYT499" s="1575"/>
      <c r="IYU499" s="1576"/>
      <c r="IYV499" s="1576"/>
      <c r="IYW499" s="1576"/>
      <c r="IYX499" s="1576"/>
      <c r="IYY499" s="1576"/>
      <c r="IYZ499" s="1576"/>
      <c r="IZA499" s="1576"/>
      <c r="IZB499" s="1576"/>
      <c r="IZC499" s="1576"/>
      <c r="IZD499" s="1577"/>
      <c r="IZE499" s="1577"/>
      <c r="IZF499" s="1577"/>
      <c r="IZG499" s="1577"/>
      <c r="IZH499" s="374"/>
      <c r="IZI499" s="297"/>
      <c r="IZJ499" s="1575"/>
      <c r="IZK499" s="1576"/>
      <c r="IZL499" s="1576"/>
      <c r="IZM499" s="1576"/>
      <c r="IZN499" s="1576"/>
      <c r="IZO499" s="1576"/>
      <c r="IZP499" s="1576"/>
      <c r="IZQ499" s="1576"/>
      <c r="IZR499" s="1576"/>
      <c r="IZS499" s="1576"/>
      <c r="IZT499" s="1577"/>
      <c r="IZU499" s="1577"/>
      <c r="IZV499" s="1577"/>
      <c r="IZW499" s="1577"/>
      <c r="IZX499" s="374"/>
      <c r="IZY499" s="297"/>
      <c r="IZZ499" s="1575"/>
      <c r="JAA499" s="1576"/>
      <c r="JAB499" s="1576"/>
      <c r="JAC499" s="1576"/>
      <c r="JAD499" s="1576"/>
      <c r="JAE499" s="1576"/>
      <c r="JAF499" s="1576"/>
      <c r="JAG499" s="1576"/>
      <c r="JAH499" s="1576"/>
      <c r="JAI499" s="1576"/>
      <c r="JAJ499" s="1577"/>
      <c r="JAK499" s="1577"/>
      <c r="JAL499" s="1577"/>
      <c r="JAM499" s="1577"/>
      <c r="JAN499" s="374"/>
      <c r="JAO499" s="297"/>
      <c r="JAP499" s="1575"/>
      <c r="JAQ499" s="1576"/>
      <c r="JAR499" s="1576"/>
      <c r="JAS499" s="1576"/>
      <c r="JAT499" s="1576"/>
      <c r="JAU499" s="1576"/>
      <c r="JAV499" s="1576"/>
      <c r="JAW499" s="1576"/>
      <c r="JAX499" s="1576"/>
      <c r="JAY499" s="1576"/>
      <c r="JAZ499" s="1577"/>
      <c r="JBA499" s="1577"/>
      <c r="JBB499" s="1577"/>
      <c r="JBC499" s="1577"/>
      <c r="JBD499" s="374"/>
      <c r="JBE499" s="297"/>
      <c r="JBF499" s="1575"/>
      <c r="JBG499" s="1576"/>
      <c r="JBH499" s="1576"/>
      <c r="JBI499" s="1576"/>
      <c r="JBJ499" s="1576"/>
      <c r="JBK499" s="1576"/>
      <c r="JBL499" s="1576"/>
      <c r="JBM499" s="1576"/>
      <c r="JBN499" s="1576"/>
      <c r="JBO499" s="1576"/>
      <c r="JBP499" s="1577"/>
      <c r="JBQ499" s="1577"/>
      <c r="JBR499" s="1577"/>
      <c r="JBS499" s="1577"/>
      <c r="JBT499" s="374"/>
      <c r="JBU499" s="297"/>
      <c r="JBV499" s="1575"/>
      <c r="JBW499" s="1576"/>
      <c r="JBX499" s="1576"/>
      <c r="JBY499" s="1576"/>
      <c r="JBZ499" s="1576"/>
      <c r="JCA499" s="1576"/>
      <c r="JCB499" s="1576"/>
      <c r="JCC499" s="1576"/>
      <c r="JCD499" s="1576"/>
      <c r="JCE499" s="1576"/>
      <c r="JCF499" s="1577"/>
      <c r="JCG499" s="1577"/>
      <c r="JCH499" s="1577"/>
      <c r="JCI499" s="1577"/>
      <c r="JCJ499" s="374"/>
      <c r="JCK499" s="297"/>
      <c r="JCL499" s="1575"/>
      <c r="JCM499" s="1576"/>
      <c r="JCN499" s="1576"/>
      <c r="JCO499" s="1576"/>
      <c r="JCP499" s="1576"/>
      <c r="JCQ499" s="1576"/>
      <c r="JCR499" s="1576"/>
      <c r="JCS499" s="1576"/>
      <c r="JCT499" s="1576"/>
      <c r="JCU499" s="1576"/>
      <c r="JCV499" s="1577"/>
      <c r="JCW499" s="1577"/>
      <c r="JCX499" s="1577"/>
      <c r="JCY499" s="1577"/>
      <c r="JCZ499" s="374"/>
      <c r="JDA499" s="297"/>
      <c r="JDB499" s="1575"/>
      <c r="JDC499" s="1576"/>
      <c r="JDD499" s="1576"/>
      <c r="JDE499" s="1576"/>
      <c r="JDF499" s="1576"/>
      <c r="JDG499" s="1576"/>
      <c r="JDH499" s="1576"/>
      <c r="JDI499" s="1576"/>
      <c r="JDJ499" s="1576"/>
      <c r="JDK499" s="1576"/>
      <c r="JDL499" s="1577"/>
      <c r="JDM499" s="1577"/>
      <c r="JDN499" s="1577"/>
      <c r="JDO499" s="1577"/>
      <c r="JDP499" s="374"/>
      <c r="JDQ499" s="297"/>
      <c r="JDR499" s="1575"/>
      <c r="JDS499" s="1576"/>
      <c r="JDT499" s="1576"/>
      <c r="JDU499" s="1576"/>
      <c r="JDV499" s="1576"/>
      <c r="JDW499" s="1576"/>
      <c r="JDX499" s="1576"/>
      <c r="JDY499" s="1576"/>
      <c r="JDZ499" s="1576"/>
      <c r="JEA499" s="1576"/>
      <c r="JEB499" s="1577"/>
      <c r="JEC499" s="1577"/>
      <c r="JED499" s="1577"/>
      <c r="JEE499" s="1577"/>
      <c r="JEF499" s="374"/>
      <c r="JEG499" s="297"/>
      <c r="JEH499" s="1575"/>
      <c r="JEI499" s="1576"/>
      <c r="JEJ499" s="1576"/>
      <c r="JEK499" s="1576"/>
      <c r="JEL499" s="1576"/>
      <c r="JEM499" s="1576"/>
      <c r="JEN499" s="1576"/>
      <c r="JEO499" s="1576"/>
      <c r="JEP499" s="1576"/>
      <c r="JEQ499" s="1576"/>
      <c r="JER499" s="1577"/>
      <c r="JES499" s="1577"/>
      <c r="JET499" s="1577"/>
      <c r="JEU499" s="1577"/>
      <c r="JEV499" s="374"/>
      <c r="JEW499" s="297"/>
      <c r="JEX499" s="1575"/>
      <c r="JEY499" s="1576"/>
      <c r="JEZ499" s="1576"/>
      <c r="JFA499" s="1576"/>
      <c r="JFB499" s="1576"/>
      <c r="JFC499" s="1576"/>
      <c r="JFD499" s="1576"/>
      <c r="JFE499" s="1576"/>
      <c r="JFF499" s="1576"/>
      <c r="JFG499" s="1576"/>
      <c r="JFH499" s="1577"/>
      <c r="JFI499" s="1577"/>
      <c r="JFJ499" s="1577"/>
      <c r="JFK499" s="1577"/>
      <c r="JFL499" s="374"/>
      <c r="JFM499" s="297"/>
      <c r="JFN499" s="1575"/>
      <c r="JFO499" s="1576"/>
      <c r="JFP499" s="1576"/>
      <c r="JFQ499" s="1576"/>
      <c r="JFR499" s="1576"/>
      <c r="JFS499" s="1576"/>
      <c r="JFT499" s="1576"/>
      <c r="JFU499" s="1576"/>
      <c r="JFV499" s="1576"/>
      <c r="JFW499" s="1576"/>
      <c r="JFX499" s="1577"/>
      <c r="JFY499" s="1577"/>
      <c r="JFZ499" s="1577"/>
      <c r="JGA499" s="1577"/>
      <c r="JGB499" s="374"/>
      <c r="JGC499" s="297"/>
      <c r="JGD499" s="1575"/>
      <c r="JGE499" s="1576"/>
      <c r="JGF499" s="1576"/>
      <c r="JGG499" s="1576"/>
      <c r="JGH499" s="1576"/>
      <c r="JGI499" s="1576"/>
      <c r="JGJ499" s="1576"/>
      <c r="JGK499" s="1576"/>
      <c r="JGL499" s="1576"/>
      <c r="JGM499" s="1576"/>
      <c r="JGN499" s="1577"/>
      <c r="JGO499" s="1577"/>
      <c r="JGP499" s="1577"/>
      <c r="JGQ499" s="1577"/>
      <c r="JGR499" s="374"/>
      <c r="JGS499" s="297"/>
      <c r="JGT499" s="1575"/>
      <c r="JGU499" s="1576"/>
      <c r="JGV499" s="1576"/>
      <c r="JGW499" s="1576"/>
      <c r="JGX499" s="1576"/>
      <c r="JGY499" s="1576"/>
      <c r="JGZ499" s="1576"/>
      <c r="JHA499" s="1576"/>
      <c r="JHB499" s="1576"/>
      <c r="JHC499" s="1576"/>
      <c r="JHD499" s="1577"/>
      <c r="JHE499" s="1577"/>
      <c r="JHF499" s="1577"/>
      <c r="JHG499" s="1577"/>
      <c r="JHH499" s="374"/>
      <c r="JHI499" s="297"/>
      <c r="JHJ499" s="1575"/>
      <c r="JHK499" s="1576"/>
      <c r="JHL499" s="1576"/>
      <c r="JHM499" s="1576"/>
      <c r="JHN499" s="1576"/>
      <c r="JHO499" s="1576"/>
      <c r="JHP499" s="1576"/>
      <c r="JHQ499" s="1576"/>
      <c r="JHR499" s="1576"/>
      <c r="JHS499" s="1576"/>
      <c r="JHT499" s="1577"/>
      <c r="JHU499" s="1577"/>
      <c r="JHV499" s="1577"/>
      <c r="JHW499" s="1577"/>
      <c r="JHX499" s="374"/>
      <c r="JHY499" s="297"/>
      <c r="JHZ499" s="1575"/>
      <c r="JIA499" s="1576"/>
      <c r="JIB499" s="1576"/>
      <c r="JIC499" s="1576"/>
      <c r="JID499" s="1576"/>
      <c r="JIE499" s="1576"/>
      <c r="JIF499" s="1576"/>
      <c r="JIG499" s="1576"/>
      <c r="JIH499" s="1576"/>
      <c r="JII499" s="1576"/>
      <c r="JIJ499" s="1577"/>
      <c r="JIK499" s="1577"/>
      <c r="JIL499" s="1577"/>
      <c r="JIM499" s="1577"/>
      <c r="JIN499" s="374"/>
      <c r="JIO499" s="297"/>
      <c r="JIP499" s="1575"/>
      <c r="JIQ499" s="1576"/>
      <c r="JIR499" s="1576"/>
      <c r="JIS499" s="1576"/>
      <c r="JIT499" s="1576"/>
      <c r="JIU499" s="1576"/>
      <c r="JIV499" s="1576"/>
      <c r="JIW499" s="1576"/>
      <c r="JIX499" s="1576"/>
      <c r="JIY499" s="1576"/>
      <c r="JIZ499" s="1577"/>
      <c r="JJA499" s="1577"/>
      <c r="JJB499" s="1577"/>
      <c r="JJC499" s="1577"/>
      <c r="JJD499" s="374"/>
      <c r="JJE499" s="297"/>
      <c r="JJF499" s="1575"/>
      <c r="JJG499" s="1576"/>
      <c r="JJH499" s="1576"/>
      <c r="JJI499" s="1576"/>
      <c r="JJJ499" s="1576"/>
      <c r="JJK499" s="1576"/>
      <c r="JJL499" s="1576"/>
      <c r="JJM499" s="1576"/>
      <c r="JJN499" s="1576"/>
      <c r="JJO499" s="1576"/>
      <c r="JJP499" s="1577"/>
      <c r="JJQ499" s="1577"/>
      <c r="JJR499" s="1577"/>
      <c r="JJS499" s="1577"/>
      <c r="JJT499" s="374"/>
      <c r="JJU499" s="297"/>
      <c r="JJV499" s="1575"/>
      <c r="JJW499" s="1576"/>
      <c r="JJX499" s="1576"/>
      <c r="JJY499" s="1576"/>
      <c r="JJZ499" s="1576"/>
      <c r="JKA499" s="1576"/>
      <c r="JKB499" s="1576"/>
      <c r="JKC499" s="1576"/>
      <c r="JKD499" s="1576"/>
      <c r="JKE499" s="1576"/>
      <c r="JKF499" s="1577"/>
      <c r="JKG499" s="1577"/>
      <c r="JKH499" s="1577"/>
      <c r="JKI499" s="1577"/>
      <c r="JKJ499" s="374"/>
      <c r="JKK499" s="297"/>
      <c r="JKL499" s="1575"/>
      <c r="JKM499" s="1576"/>
      <c r="JKN499" s="1576"/>
      <c r="JKO499" s="1576"/>
      <c r="JKP499" s="1576"/>
      <c r="JKQ499" s="1576"/>
      <c r="JKR499" s="1576"/>
      <c r="JKS499" s="1576"/>
      <c r="JKT499" s="1576"/>
      <c r="JKU499" s="1576"/>
      <c r="JKV499" s="1577"/>
      <c r="JKW499" s="1577"/>
      <c r="JKX499" s="1577"/>
      <c r="JKY499" s="1577"/>
      <c r="JKZ499" s="374"/>
      <c r="JLA499" s="297"/>
      <c r="JLB499" s="1575"/>
      <c r="JLC499" s="1576"/>
      <c r="JLD499" s="1576"/>
      <c r="JLE499" s="1576"/>
      <c r="JLF499" s="1576"/>
      <c r="JLG499" s="1576"/>
      <c r="JLH499" s="1576"/>
      <c r="JLI499" s="1576"/>
      <c r="JLJ499" s="1576"/>
      <c r="JLK499" s="1576"/>
      <c r="JLL499" s="1577"/>
      <c r="JLM499" s="1577"/>
      <c r="JLN499" s="1577"/>
      <c r="JLO499" s="1577"/>
      <c r="JLP499" s="374"/>
      <c r="JLQ499" s="297"/>
      <c r="JLR499" s="1575"/>
      <c r="JLS499" s="1576"/>
      <c r="JLT499" s="1576"/>
      <c r="JLU499" s="1576"/>
      <c r="JLV499" s="1576"/>
      <c r="JLW499" s="1576"/>
      <c r="JLX499" s="1576"/>
      <c r="JLY499" s="1576"/>
      <c r="JLZ499" s="1576"/>
      <c r="JMA499" s="1576"/>
      <c r="JMB499" s="1577"/>
      <c r="JMC499" s="1577"/>
      <c r="JMD499" s="1577"/>
      <c r="JME499" s="1577"/>
      <c r="JMF499" s="374"/>
      <c r="JMG499" s="297"/>
      <c r="JMH499" s="1575"/>
      <c r="JMI499" s="1576"/>
      <c r="JMJ499" s="1576"/>
      <c r="JMK499" s="1576"/>
      <c r="JML499" s="1576"/>
      <c r="JMM499" s="1576"/>
      <c r="JMN499" s="1576"/>
      <c r="JMO499" s="1576"/>
      <c r="JMP499" s="1576"/>
      <c r="JMQ499" s="1576"/>
      <c r="JMR499" s="1577"/>
      <c r="JMS499" s="1577"/>
      <c r="JMT499" s="1577"/>
      <c r="JMU499" s="1577"/>
      <c r="JMV499" s="374"/>
      <c r="JMW499" s="297"/>
      <c r="JMX499" s="1575"/>
      <c r="JMY499" s="1576"/>
      <c r="JMZ499" s="1576"/>
      <c r="JNA499" s="1576"/>
      <c r="JNB499" s="1576"/>
      <c r="JNC499" s="1576"/>
      <c r="JND499" s="1576"/>
      <c r="JNE499" s="1576"/>
      <c r="JNF499" s="1576"/>
      <c r="JNG499" s="1576"/>
      <c r="JNH499" s="1577"/>
      <c r="JNI499" s="1577"/>
      <c r="JNJ499" s="1577"/>
      <c r="JNK499" s="1577"/>
      <c r="JNL499" s="374"/>
      <c r="JNM499" s="297"/>
      <c r="JNN499" s="1575"/>
      <c r="JNO499" s="1576"/>
      <c r="JNP499" s="1576"/>
      <c r="JNQ499" s="1576"/>
      <c r="JNR499" s="1576"/>
      <c r="JNS499" s="1576"/>
      <c r="JNT499" s="1576"/>
      <c r="JNU499" s="1576"/>
      <c r="JNV499" s="1576"/>
      <c r="JNW499" s="1576"/>
      <c r="JNX499" s="1577"/>
      <c r="JNY499" s="1577"/>
      <c r="JNZ499" s="1577"/>
      <c r="JOA499" s="1577"/>
      <c r="JOB499" s="374"/>
      <c r="JOC499" s="297"/>
      <c r="JOD499" s="1575"/>
      <c r="JOE499" s="1576"/>
      <c r="JOF499" s="1576"/>
      <c r="JOG499" s="1576"/>
      <c r="JOH499" s="1576"/>
      <c r="JOI499" s="1576"/>
      <c r="JOJ499" s="1576"/>
      <c r="JOK499" s="1576"/>
      <c r="JOL499" s="1576"/>
      <c r="JOM499" s="1576"/>
      <c r="JON499" s="1577"/>
      <c r="JOO499" s="1577"/>
      <c r="JOP499" s="1577"/>
      <c r="JOQ499" s="1577"/>
      <c r="JOR499" s="374"/>
      <c r="JOS499" s="297"/>
      <c r="JOT499" s="1575"/>
      <c r="JOU499" s="1576"/>
      <c r="JOV499" s="1576"/>
      <c r="JOW499" s="1576"/>
      <c r="JOX499" s="1576"/>
      <c r="JOY499" s="1576"/>
      <c r="JOZ499" s="1576"/>
      <c r="JPA499" s="1576"/>
      <c r="JPB499" s="1576"/>
      <c r="JPC499" s="1576"/>
      <c r="JPD499" s="1577"/>
      <c r="JPE499" s="1577"/>
      <c r="JPF499" s="1577"/>
      <c r="JPG499" s="1577"/>
      <c r="JPH499" s="374"/>
      <c r="JPI499" s="297"/>
      <c r="JPJ499" s="1575"/>
      <c r="JPK499" s="1576"/>
      <c r="JPL499" s="1576"/>
      <c r="JPM499" s="1576"/>
      <c r="JPN499" s="1576"/>
      <c r="JPO499" s="1576"/>
      <c r="JPP499" s="1576"/>
      <c r="JPQ499" s="1576"/>
      <c r="JPR499" s="1576"/>
      <c r="JPS499" s="1576"/>
      <c r="JPT499" s="1577"/>
      <c r="JPU499" s="1577"/>
      <c r="JPV499" s="1577"/>
      <c r="JPW499" s="1577"/>
      <c r="JPX499" s="374"/>
      <c r="JPY499" s="297"/>
      <c r="JPZ499" s="1575"/>
      <c r="JQA499" s="1576"/>
      <c r="JQB499" s="1576"/>
      <c r="JQC499" s="1576"/>
      <c r="JQD499" s="1576"/>
      <c r="JQE499" s="1576"/>
      <c r="JQF499" s="1576"/>
      <c r="JQG499" s="1576"/>
      <c r="JQH499" s="1576"/>
      <c r="JQI499" s="1576"/>
      <c r="JQJ499" s="1577"/>
      <c r="JQK499" s="1577"/>
      <c r="JQL499" s="1577"/>
      <c r="JQM499" s="1577"/>
      <c r="JQN499" s="374"/>
      <c r="JQO499" s="297"/>
      <c r="JQP499" s="1575"/>
      <c r="JQQ499" s="1576"/>
      <c r="JQR499" s="1576"/>
      <c r="JQS499" s="1576"/>
      <c r="JQT499" s="1576"/>
      <c r="JQU499" s="1576"/>
      <c r="JQV499" s="1576"/>
      <c r="JQW499" s="1576"/>
      <c r="JQX499" s="1576"/>
      <c r="JQY499" s="1576"/>
      <c r="JQZ499" s="1577"/>
      <c r="JRA499" s="1577"/>
      <c r="JRB499" s="1577"/>
      <c r="JRC499" s="1577"/>
      <c r="JRD499" s="374"/>
      <c r="JRE499" s="297"/>
      <c r="JRF499" s="1575"/>
      <c r="JRG499" s="1576"/>
      <c r="JRH499" s="1576"/>
      <c r="JRI499" s="1576"/>
      <c r="JRJ499" s="1576"/>
      <c r="JRK499" s="1576"/>
      <c r="JRL499" s="1576"/>
      <c r="JRM499" s="1576"/>
      <c r="JRN499" s="1576"/>
      <c r="JRO499" s="1576"/>
      <c r="JRP499" s="1577"/>
      <c r="JRQ499" s="1577"/>
      <c r="JRR499" s="1577"/>
      <c r="JRS499" s="1577"/>
      <c r="JRT499" s="374"/>
      <c r="JRU499" s="297"/>
      <c r="JRV499" s="1575"/>
      <c r="JRW499" s="1576"/>
      <c r="JRX499" s="1576"/>
      <c r="JRY499" s="1576"/>
      <c r="JRZ499" s="1576"/>
      <c r="JSA499" s="1576"/>
      <c r="JSB499" s="1576"/>
      <c r="JSC499" s="1576"/>
      <c r="JSD499" s="1576"/>
      <c r="JSE499" s="1576"/>
      <c r="JSF499" s="1577"/>
      <c r="JSG499" s="1577"/>
      <c r="JSH499" s="1577"/>
      <c r="JSI499" s="1577"/>
      <c r="JSJ499" s="374"/>
      <c r="JSK499" s="297"/>
      <c r="JSL499" s="1575"/>
      <c r="JSM499" s="1576"/>
      <c r="JSN499" s="1576"/>
      <c r="JSO499" s="1576"/>
      <c r="JSP499" s="1576"/>
      <c r="JSQ499" s="1576"/>
      <c r="JSR499" s="1576"/>
      <c r="JSS499" s="1576"/>
      <c r="JST499" s="1576"/>
      <c r="JSU499" s="1576"/>
      <c r="JSV499" s="1577"/>
      <c r="JSW499" s="1577"/>
      <c r="JSX499" s="1577"/>
      <c r="JSY499" s="1577"/>
      <c r="JSZ499" s="374"/>
      <c r="JTA499" s="297"/>
      <c r="JTB499" s="1575"/>
      <c r="JTC499" s="1576"/>
      <c r="JTD499" s="1576"/>
      <c r="JTE499" s="1576"/>
      <c r="JTF499" s="1576"/>
      <c r="JTG499" s="1576"/>
      <c r="JTH499" s="1576"/>
      <c r="JTI499" s="1576"/>
      <c r="JTJ499" s="1576"/>
      <c r="JTK499" s="1576"/>
      <c r="JTL499" s="1577"/>
      <c r="JTM499" s="1577"/>
      <c r="JTN499" s="1577"/>
      <c r="JTO499" s="1577"/>
      <c r="JTP499" s="374"/>
      <c r="JTQ499" s="297"/>
      <c r="JTR499" s="1575"/>
      <c r="JTS499" s="1576"/>
      <c r="JTT499" s="1576"/>
      <c r="JTU499" s="1576"/>
      <c r="JTV499" s="1576"/>
      <c r="JTW499" s="1576"/>
      <c r="JTX499" s="1576"/>
      <c r="JTY499" s="1576"/>
      <c r="JTZ499" s="1576"/>
      <c r="JUA499" s="1576"/>
      <c r="JUB499" s="1577"/>
      <c r="JUC499" s="1577"/>
      <c r="JUD499" s="1577"/>
      <c r="JUE499" s="1577"/>
      <c r="JUF499" s="374"/>
      <c r="JUG499" s="297"/>
      <c r="JUH499" s="1575"/>
      <c r="JUI499" s="1576"/>
      <c r="JUJ499" s="1576"/>
      <c r="JUK499" s="1576"/>
      <c r="JUL499" s="1576"/>
      <c r="JUM499" s="1576"/>
      <c r="JUN499" s="1576"/>
      <c r="JUO499" s="1576"/>
      <c r="JUP499" s="1576"/>
      <c r="JUQ499" s="1576"/>
      <c r="JUR499" s="1577"/>
      <c r="JUS499" s="1577"/>
      <c r="JUT499" s="1577"/>
      <c r="JUU499" s="1577"/>
      <c r="JUV499" s="374"/>
      <c r="JUW499" s="297"/>
      <c r="JUX499" s="1575"/>
      <c r="JUY499" s="1576"/>
      <c r="JUZ499" s="1576"/>
      <c r="JVA499" s="1576"/>
      <c r="JVB499" s="1576"/>
      <c r="JVC499" s="1576"/>
      <c r="JVD499" s="1576"/>
      <c r="JVE499" s="1576"/>
      <c r="JVF499" s="1576"/>
      <c r="JVG499" s="1576"/>
      <c r="JVH499" s="1577"/>
      <c r="JVI499" s="1577"/>
      <c r="JVJ499" s="1577"/>
      <c r="JVK499" s="1577"/>
      <c r="JVL499" s="374"/>
      <c r="JVM499" s="297"/>
      <c r="JVN499" s="1575"/>
      <c r="JVO499" s="1576"/>
      <c r="JVP499" s="1576"/>
      <c r="JVQ499" s="1576"/>
      <c r="JVR499" s="1576"/>
      <c r="JVS499" s="1576"/>
      <c r="JVT499" s="1576"/>
      <c r="JVU499" s="1576"/>
      <c r="JVV499" s="1576"/>
      <c r="JVW499" s="1576"/>
      <c r="JVX499" s="1577"/>
      <c r="JVY499" s="1577"/>
      <c r="JVZ499" s="1577"/>
      <c r="JWA499" s="1577"/>
      <c r="JWB499" s="374"/>
      <c r="JWC499" s="297"/>
      <c r="JWD499" s="1575"/>
      <c r="JWE499" s="1576"/>
      <c r="JWF499" s="1576"/>
      <c r="JWG499" s="1576"/>
      <c r="JWH499" s="1576"/>
      <c r="JWI499" s="1576"/>
      <c r="JWJ499" s="1576"/>
      <c r="JWK499" s="1576"/>
      <c r="JWL499" s="1576"/>
      <c r="JWM499" s="1576"/>
      <c r="JWN499" s="1577"/>
      <c r="JWO499" s="1577"/>
      <c r="JWP499" s="1577"/>
      <c r="JWQ499" s="1577"/>
      <c r="JWR499" s="374"/>
      <c r="JWS499" s="297"/>
      <c r="JWT499" s="1575"/>
      <c r="JWU499" s="1576"/>
      <c r="JWV499" s="1576"/>
      <c r="JWW499" s="1576"/>
      <c r="JWX499" s="1576"/>
      <c r="JWY499" s="1576"/>
      <c r="JWZ499" s="1576"/>
      <c r="JXA499" s="1576"/>
      <c r="JXB499" s="1576"/>
      <c r="JXC499" s="1576"/>
      <c r="JXD499" s="1577"/>
      <c r="JXE499" s="1577"/>
      <c r="JXF499" s="1577"/>
      <c r="JXG499" s="1577"/>
      <c r="JXH499" s="374"/>
      <c r="JXI499" s="297"/>
      <c r="JXJ499" s="1575"/>
      <c r="JXK499" s="1576"/>
      <c r="JXL499" s="1576"/>
      <c r="JXM499" s="1576"/>
      <c r="JXN499" s="1576"/>
      <c r="JXO499" s="1576"/>
      <c r="JXP499" s="1576"/>
      <c r="JXQ499" s="1576"/>
      <c r="JXR499" s="1576"/>
      <c r="JXS499" s="1576"/>
      <c r="JXT499" s="1577"/>
      <c r="JXU499" s="1577"/>
      <c r="JXV499" s="1577"/>
      <c r="JXW499" s="1577"/>
      <c r="JXX499" s="374"/>
      <c r="JXY499" s="297"/>
      <c r="JXZ499" s="1575"/>
      <c r="JYA499" s="1576"/>
      <c r="JYB499" s="1576"/>
      <c r="JYC499" s="1576"/>
      <c r="JYD499" s="1576"/>
      <c r="JYE499" s="1576"/>
      <c r="JYF499" s="1576"/>
      <c r="JYG499" s="1576"/>
      <c r="JYH499" s="1576"/>
      <c r="JYI499" s="1576"/>
      <c r="JYJ499" s="1577"/>
      <c r="JYK499" s="1577"/>
      <c r="JYL499" s="1577"/>
      <c r="JYM499" s="1577"/>
      <c r="JYN499" s="374"/>
      <c r="JYO499" s="297"/>
      <c r="JYP499" s="1575"/>
      <c r="JYQ499" s="1576"/>
      <c r="JYR499" s="1576"/>
      <c r="JYS499" s="1576"/>
      <c r="JYT499" s="1576"/>
      <c r="JYU499" s="1576"/>
      <c r="JYV499" s="1576"/>
      <c r="JYW499" s="1576"/>
      <c r="JYX499" s="1576"/>
      <c r="JYY499" s="1576"/>
      <c r="JYZ499" s="1577"/>
      <c r="JZA499" s="1577"/>
      <c r="JZB499" s="1577"/>
      <c r="JZC499" s="1577"/>
      <c r="JZD499" s="374"/>
      <c r="JZE499" s="297"/>
      <c r="JZF499" s="1575"/>
      <c r="JZG499" s="1576"/>
      <c r="JZH499" s="1576"/>
      <c r="JZI499" s="1576"/>
      <c r="JZJ499" s="1576"/>
      <c r="JZK499" s="1576"/>
      <c r="JZL499" s="1576"/>
      <c r="JZM499" s="1576"/>
      <c r="JZN499" s="1576"/>
      <c r="JZO499" s="1576"/>
      <c r="JZP499" s="1577"/>
      <c r="JZQ499" s="1577"/>
      <c r="JZR499" s="1577"/>
      <c r="JZS499" s="1577"/>
      <c r="JZT499" s="374"/>
      <c r="JZU499" s="297"/>
      <c r="JZV499" s="1575"/>
      <c r="JZW499" s="1576"/>
      <c r="JZX499" s="1576"/>
      <c r="JZY499" s="1576"/>
      <c r="JZZ499" s="1576"/>
      <c r="KAA499" s="1576"/>
      <c r="KAB499" s="1576"/>
      <c r="KAC499" s="1576"/>
      <c r="KAD499" s="1576"/>
      <c r="KAE499" s="1576"/>
      <c r="KAF499" s="1577"/>
      <c r="KAG499" s="1577"/>
      <c r="KAH499" s="1577"/>
      <c r="KAI499" s="1577"/>
      <c r="KAJ499" s="374"/>
      <c r="KAK499" s="297"/>
      <c r="KAL499" s="1575"/>
      <c r="KAM499" s="1576"/>
      <c r="KAN499" s="1576"/>
      <c r="KAO499" s="1576"/>
      <c r="KAP499" s="1576"/>
      <c r="KAQ499" s="1576"/>
      <c r="KAR499" s="1576"/>
      <c r="KAS499" s="1576"/>
      <c r="KAT499" s="1576"/>
      <c r="KAU499" s="1576"/>
      <c r="KAV499" s="1577"/>
      <c r="KAW499" s="1577"/>
      <c r="KAX499" s="1577"/>
      <c r="KAY499" s="1577"/>
      <c r="KAZ499" s="374"/>
      <c r="KBA499" s="297"/>
      <c r="KBB499" s="1575"/>
      <c r="KBC499" s="1576"/>
      <c r="KBD499" s="1576"/>
      <c r="KBE499" s="1576"/>
      <c r="KBF499" s="1576"/>
      <c r="KBG499" s="1576"/>
      <c r="KBH499" s="1576"/>
      <c r="KBI499" s="1576"/>
      <c r="KBJ499" s="1576"/>
      <c r="KBK499" s="1576"/>
      <c r="KBL499" s="1577"/>
      <c r="KBM499" s="1577"/>
      <c r="KBN499" s="1577"/>
      <c r="KBO499" s="1577"/>
      <c r="KBP499" s="374"/>
      <c r="KBQ499" s="297"/>
      <c r="KBR499" s="1575"/>
      <c r="KBS499" s="1576"/>
      <c r="KBT499" s="1576"/>
      <c r="KBU499" s="1576"/>
      <c r="KBV499" s="1576"/>
      <c r="KBW499" s="1576"/>
      <c r="KBX499" s="1576"/>
      <c r="KBY499" s="1576"/>
      <c r="KBZ499" s="1576"/>
      <c r="KCA499" s="1576"/>
      <c r="KCB499" s="1577"/>
      <c r="KCC499" s="1577"/>
      <c r="KCD499" s="1577"/>
      <c r="KCE499" s="1577"/>
      <c r="KCF499" s="374"/>
      <c r="KCG499" s="297"/>
      <c r="KCH499" s="1575"/>
      <c r="KCI499" s="1576"/>
      <c r="KCJ499" s="1576"/>
      <c r="KCK499" s="1576"/>
      <c r="KCL499" s="1576"/>
      <c r="KCM499" s="1576"/>
      <c r="KCN499" s="1576"/>
      <c r="KCO499" s="1576"/>
      <c r="KCP499" s="1576"/>
      <c r="KCQ499" s="1576"/>
      <c r="KCR499" s="1577"/>
      <c r="KCS499" s="1577"/>
      <c r="KCT499" s="1577"/>
      <c r="KCU499" s="1577"/>
      <c r="KCV499" s="374"/>
      <c r="KCW499" s="297"/>
      <c r="KCX499" s="1575"/>
      <c r="KCY499" s="1576"/>
      <c r="KCZ499" s="1576"/>
      <c r="KDA499" s="1576"/>
      <c r="KDB499" s="1576"/>
      <c r="KDC499" s="1576"/>
      <c r="KDD499" s="1576"/>
      <c r="KDE499" s="1576"/>
      <c r="KDF499" s="1576"/>
      <c r="KDG499" s="1576"/>
      <c r="KDH499" s="1577"/>
      <c r="KDI499" s="1577"/>
      <c r="KDJ499" s="1577"/>
      <c r="KDK499" s="1577"/>
      <c r="KDL499" s="374"/>
      <c r="KDM499" s="297"/>
      <c r="KDN499" s="1575"/>
      <c r="KDO499" s="1576"/>
      <c r="KDP499" s="1576"/>
      <c r="KDQ499" s="1576"/>
      <c r="KDR499" s="1576"/>
      <c r="KDS499" s="1576"/>
      <c r="KDT499" s="1576"/>
      <c r="KDU499" s="1576"/>
      <c r="KDV499" s="1576"/>
      <c r="KDW499" s="1576"/>
      <c r="KDX499" s="1577"/>
      <c r="KDY499" s="1577"/>
      <c r="KDZ499" s="1577"/>
      <c r="KEA499" s="1577"/>
      <c r="KEB499" s="374"/>
      <c r="KEC499" s="297"/>
      <c r="KED499" s="1575"/>
      <c r="KEE499" s="1576"/>
      <c r="KEF499" s="1576"/>
      <c r="KEG499" s="1576"/>
      <c r="KEH499" s="1576"/>
      <c r="KEI499" s="1576"/>
      <c r="KEJ499" s="1576"/>
      <c r="KEK499" s="1576"/>
      <c r="KEL499" s="1576"/>
      <c r="KEM499" s="1576"/>
      <c r="KEN499" s="1577"/>
      <c r="KEO499" s="1577"/>
      <c r="KEP499" s="1577"/>
      <c r="KEQ499" s="1577"/>
      <c r="KER499" s="374"/>
      <c r="KES499" s="297"/>
      <c r="KET499" s="1575"/>
      <c r="KEU499" s="1576"/>
      <c r="KEV499" s="1576"/>
      <c r="KEW499" s="1576"/>
      <c r="KEX499" s="1576"/>
      <c r="KEY499" s="1576"/>
      <c r="KEZ499" s="1576"/>
      <c r="KFA499" s="1576"/>
      <c r="KFB499" s="1576"/>
      <c r="KFC499" s="1576"/>
      <c r="KFD499" s="1577"/>
      <c r="KFE499" s="1577"/>
      <c r="KFF499" s="1577"/>
      <c r="KFG499" s="1577"/>
      <c r="KFH499" s="374"/>
      <c r="KFI499" s="297"/>
      <c r="KFJ499" s="1575"/>
      <c r="KFK499" s="1576"/>
      <c r="KFL499" s="1576"/>
      <c r="KFM499" s="1576"/>
      <c r="KFN499" s="1576"/>
      <c r="KFO499" s="1576"/>
      <c r="KFP499" s="1576"/>
      <c r="KFQ499" s="1576"/>
      <c r="KFR499" s="1576"/>
      <c r="KFS499" s="1576"/>
      <c r="KFT499" s="1577"/>
      <c r="KFU499" s="1577"/>
      <c r="KFV499" s="1577"/>
      <c r="KFW499" s="1577"/>
      <c r="KFX499" s="374"/>
      <c r="KFY499" s="297"/>
      <c r="KFZ499" s="1575"/>
      <c r="KGA499" s="1576"/>
      <c r="KGB499" s="1576"/>
      <c r="KGC499" s="1576"/>
      <c r="KGD499" s="1576"/>
      <c r="KGE499" s="1576"/>
      <c r="KGF499" s="1576"/>
      <c r="KGG499" s="1576"/>
      <c r="KGH499" s="1576"/>
      <c r="KGI499" s="1576"/>
      <c r="KGJ499" s="1577"/>
      <c r="KGK499" s="1577"/>
      <c r="KGL499" s="1577"/>
      <c r="KGM499" s="1577"/>
      <c r="KGN499" s="374"/>
      <c r="KGO499" s="297"/>
      <c r="KGP499" s="1575"/>
      <c r="KGQ499" s="1576"/>
      <c r="KGR499" s="1576"/>
      <c r="KGS499" s="1576"/>
      <c r="KGT499" s="1576"/>
      <c r="KGU499" s="1576"/>
      <c r="KGV499" s="1576"/>
      <c r="KGW499" s="1576"/>
      <c r="KGX499" s="1576"/>
      <c r="KGY499" s="1576"/>
      <c r="KGZ499" s="1577"/>
      <c r="KHA499" s="1577"/>
      <c r="KHB499" s="1577"/>
      <c r="KHC499" s="1577"/>
      <c r="KHD499" s="374"/>
      <c r="KHE499" s="297"/>
      <c r="KHF499" s="1575"/>
      <c r="KHG499" s="1576"/>
      <c r="KHH499" s="1576"/>
      <c r="KHI499" s="1576"/>
      <c r="KHJ499" s="1576"/>
      <c r="KHK499" s="1576"/>
      <c r="KHL499" s="1576"/>
      <c r="KHM499" s="1576"/>
      <c r="KHN499" s="1576"/>
      <c r="KHO499" s="1576"/>
      <c r="KHP499" s="1577"/>
      <c r="KHQ499" s="1577"/>
      <c r="KHR499" s="1577"/>
      <c r="KHS499" s="1577"/>
      <c r="KHT499" s="374"/>
      <c r="KHU499" s="297"/>
      <c r="KHV499" s="1575"/>
      <c r="KHW499" s="1576"/>
      <c r="KHX499" s="1576"/>
      <c r="KHY499" s="1576"/>
      <c r="KHZ499" s="1576"/>
      <c r="KIA499" s="1576"/>
      <c r="KIB499" s="1576"/>
      <c r="KIC499" s="1576"/>
      <c r="KID499" s="1576"/>
      <c r="KIE499" s="1576"/>
      <c r="KIF499" s="1577"/>
      <c r="KIG499" s="1577"/>
      <c r="KIH499" s="1577"/>
      <c r="KII499" s="1577"/>
      <c r="KIJ499" s="374"/>
      <c r="KIK499" s="297"/>
      <c r="KIL499" s="1575"/>
      <c r="KIM499" s="1576"/>
      <c r="KIN499" s="1576"/>
      <c r="KIO499" s="1576"/>
      <c r="KIP499" s="1576"/>
      <c r="KIQ499" s="1576"/>
      <c r="KIR499" s="1576"/>
      <c r="KIS499" s="1576"/>
      <c r="KIT499" s="1576"/>
      <c r="KIU499" s="1576"/>
      <c r="KIV499" s="1577"/>
      <c r="KIW499" s="1577"/>
      <c r="KIX499" s="1577"/>
      <c r="KIY499" s="1577"/>
      <c r="KIZ499" s="374"/>
      <c r="KJA499" s="297"/>
      <c r="KJB499" s="1575"/>
      <c r="KJC499" s="1576"/>
      <c r="KJD499" s="1576"/>
      <c r="KJE499" s="1576"/>
      <c r="KJF499" s="1576"/>
      <c r="KJG499" s="1576"/>
      <c r="KJH499" s="1576"/>
      <c r="KJI499" s="1576"/>
      <c r="KJJ499" s="1576"/>
      <c r="KJK499" s="1576"/>
      <c r="KJL499" s="1577"/>
      <c r="KJM499" s="1577"/>
      <c r="KJN499" s="1577"/>
      <c r="KJO499" s="1577"/>
      <c r="KJP499" s="374"/>
      <c r="KJQ499" s="297"/>
      <c r="KJR499" s="1575"/>
      <c r="KJS499" s="1576"/>
      <c r="KJT499" s="1576"/>
      <c r="KJU499" s="1576"/>
      <c r="KJV499" s="1576"/>
      <c r="KJW499" s="1576"/>
      <c r="KJX499" s="1576"/>
      <c r="KJY499" s="1576"/>
      <c r="KJZ499" s="1576"/>
      <c r="KKA499" s="1576"/>
      <c r="KKB499" s="1577"/>
      <c r="KKC499" s="1577"/>
      <c r="KKD499" s="1577"/>
      <c r="KKE499" s="1577"/>
      <c r="KKF499" s="374"/>
      <c r="KKG499" s="297"/>
      <c r="KKH499" s="1575"/>
      <c r="KKI499" s="1576"/>
      <c r="KKJ499" s="1576"/>
      <c r="KKK499" s="1576"/>
      <c r="KKL499" s="1576"/>
      <c r="KKM499" s="1576"/>
      <c r="KKN499" s="1576"/>
      <c r="KKO499" s="1576"/>
      <c r="KKP499" s="1576"/>
      <c r="KKQ499" s="1576"/>
      <c r="KKR499" s="1577"/>
      <c r="KKS499" s="1577"/>
      <c r="KKT499" s="1577"/>
      <c r="KKU499" s="1577"/>
      <c r="KKV499" s="374"/>
      <c r="KKW499" s="297"/>
      <c r="KKX499" s="1575"/>
      <c r="KKY499" s="1576"/>
      <c r="KKZ499" s="1576"/>
      <c r="KLA499" s="1576"/>
      <c r="KLB499" s="1576"/>
      <c r="KLC499" s="1576"/>
      <c r="KLD499" s="1576"/>
      <c r="KLE499" s="1576"/>
      <c r="KLF499" s="1576"/>
      <c r="KLG499" s="1576"/>
      <c r="KLH499" s="1577"/>
      <c r="KLI499" s="1577"/>
      <c r="KLJ499" s="1577"/>
      <c r="KLK499" s="1577"/>
      <c r="KLL499" s="374"/>
      <c r="KLM499" s="297"/>
      <c r="KLN499" s="1575"/>
      <c r="KLO499" s="1576"/>
      <c r="KLP499" s="1576"/>
      <c r="KLQ499" s="1576"/>
      <c r="KLR499" s="1576"/>
      <c r="KLS499" s="1576"/>
      <c r="KLT499" s="1576"/>
      <c r="KLU499" s="1576"/>
      <c r="KLV499" s="1576"/>
      <c r="KLW499" s="1576"/>
      <c r="KLX499" s="1577"/>
      <c r="KLY499" s="1577"/>
      <c r="KLZ499" s="1577"/>
      <c r="KMA499" s="1577"/>
      <c r="KMB499" s="374"/>
      <c r="KMC499" s="297"/>
      <c r="KMD499" s="1575"/>
      <c r="KME499" s="1576"/>
      <c r="KMF499" s="1576"/>
      <c r="KMG499" s="1576"/>
      <c r="KMH499" s="1576"/>
      <c r="KMI499" s="1576"/>
      <c r="KMJ499" s="1576"/>
      <c r="KMK499" s="1576"/>
      <c r="KML499" s="1576"/>
      <c r="KMM499" s="1576"/>
      <c r="KMN499" s="1577"/>
      <c r="KMO499" s="1577"/>
      <c r="KMP499" s="1577"/>
      <c r="KMQ499" s="1577"/>
      <c r="KMR499" s="374"/>
      <c r="KMS499" s="297"/>
      <c r="KMT499" s="1575"/>
      <c r="KMU499" s="1576"/>
      <c r="KMV499" s="1576"/>
      <c r="KMW499" s="1576"/>
      <c r="KMX499" s="1576"/>
      <c r="KMY499" s="1576"/>
      <c r="KMZ499" s="1576"/>
      <c r="KNA499" s="1576"/>
      <c r="KNB499" s="1576"/>
      <c r="KNC499" s="1576"/>
      <c r="KND499" s="1577"/>
      <c r="KNE499" s="1577"/>
      <c r="KNF499" s="1577"/>
      <c r="KNG499" s="1577"/>
      <c r="KNH499" s="374"/>
      <c r="KNI499" s="297"/>
      <c r="KNJ499" s="1575"/>
      <c r="KNK499" s="1576"/>
      <c r="KNL499" s="1576"/>
      <c r="KNM499" s="1576"/>
      <c r="KNN499" s="1576"/>
      <c r="KNO499" s="1576"/>
      <c r="KNP499" s="1576"/>
      <c r="KNQ499" s="1576"/>
      <c r="KNR499" s="1576"/>
      <c r="KNS499" s="1576"/>
      <c r="KNT499" s="1577"/>
      <c r="KNU499" s="1577"/>
      <c r="KNV499" s="1577"/>
      <c r="KNW499" s="1577"/>
      <c r="KNX499" s="374"/>
      <c r="KNY499" s="297"/>
      <c r="KNZ499" s="1575"/>
      <c r="KOA499" s="1576"/>
      <c r="KOB499" s="1576"/>
      <c r="KOC499" s="1576"/>
      <c r="KOD499" s="1576"/>
      <c r="KOE499" s="1576"/>
      <c r="KOF499" s="1576"/>
      <c r="KOG499" s="1576"/>
      <c r="KOH499" s="1576"/>
      <c r="KOI499" s="1576"/>
      <c r="KOJ499" s="1577"/>
      <c r="KOK499" s="1577"/>
      <c r="KOL499" s="1577"/>
      <c r="KOM499" s="1577"/>
      <c r="KON499" s="374"/>
      <c r="KOO499" s="297"/>
      <c r="KOP499" s="1575"/>
      <c r="KOQ499" s="1576"/>
      <c r="KOR499" s="1576"/>
      <c r="KOS499" s="1576"/>
      <c r="KOT499" s="1576"/>
      <c r="KOU499" s="1576"/>
      <c r="KOV499" s="1576"/>
      <c r="KOW499" s="1576"/>
      <c r="KOX499" s="1576"/>
      <c r="KOY499" s="1576"/>
      <c r="KOZ499" s="1577"/>
      <c r="KPA499" s="1577"/>
      <c r="KPB499" s="1577"/>
      <c r="KPC499" s="1577"/>
      <c r="KPD499" s="374"/>
      <c r="KPE499" s="297"/>
      <c r="KPF499" s="1575"/>
      <c r="KPG499" s="1576"/>
      <c r="KPH499" s="1576"/>
      <c r="KPI499" s="1576"/>
      <c r="KPJ499" s="1576"/>
      <c r="KPK499" s="1576"/>
      <c r="KPL499" s="1576"/>
      <c r="KPM499" s="1576"/>
      <c r="KPN499" s="1576"/>
      <c r="KPO499" s="1576"/>
      <c r="KPP499" s="1577"/>
      <c r="KPQ499" s="1577"/>
      <c r="KPR499" s="1577"/>
      <c r="KPS499" s="1577"/>
      <c r="KPT499" s="374"/>
      <c r="KPU499" s="297"/>
      <c r="KPV499" s="1575"/>
      <c r="KPW499" s="1576"/>
      <c r="KPX499" s="1576"/>
      <c r="KPY499" s="1576"/>
      <c r="KPZ499" s="1576"/>
      <c r="KQA499" s="1576"/>
      <c r="KQB499" s="1576"/>
      <c r="KQC499" s="1576"/>
      <c r="KQD499" s="1576"/>
      <c r="KQE499" s="1576"/>
      <c r="KQF499" s="1577"/>
      <c r="KQG499" s="1577"/>
      <c r="KQH499" s="1577"/>
      <c r="KQI499" s="1577"/>
      <c r="KQJ499" s="374"/>
      <c r="KQK499" s="297"/>
      <c r="KQL499" s="1575"/>
      <c r="KQM499" s="1576"/>
      <c r="KQN499" s="1576"/>
      <c r="KQO499" s="1576"/>
      <c r="KQP499" s="1576"/>
      <c r="KQQ499" s="1576"/>
      <c r="KQR499" s="1576"/>
      <c r="KQS499" s="1576"/>
      <c r="KQT499" s="1576"/>
      <c r="KQU499" s="1576"/>
      <c r="KQV499" s="1577"/>
      <c r="KQW499" s="1577"/>
      <c r="KQX499" s="1577"/>
      <c r="KQY499" s="1577"/>
      <c r="KQZ499" s="374"/>
      <c r="KRA499" s="297"/>
      <c r="KRB499" s="1575"/>
      <c r="KRC499" s="1576"/>
      <c r="KRD499" s="1576"/>
      <c r="KRE499" s="1576"/>
      <c r="KRF499" s="1576"/>
      <c r="KRG499" s="1576"/>
      <c r="KRH499" s="1576"/>
      <c r="KRI499" s="1576"/>
      <c r="KRJ499" s="1576"/>
      <c r="KRK499" s="1576"/>
      <c r="KRL499" s="1577"/>
      <c r="KRM499" s="1577"/>
      <c r="KRN499" s="1577"/>
      <c r="KRO499" s="1577"/>
      <c r="KRP499" s="374"/>
      <c r="KRQ499" s="297"/>
      <c r="KRR499" s="1575"/>
      <c r="KRS499" s="1576"/>
      <c r="KRT499" s="1576"/>
      <c r="KRU499" s="1576"/>
      <c r="KRV499" s="1576"/>
      <c r="KRW499" s="1576"/>
      <c r="KRX499" s="1576"/>
      <c r="KRY499" s="1576"/>
      <c r="KRZ499" s="1576"/>
      <c r="KSA499" s="1576"/>
      <c r="KSB499" s="1577"/>
      <c r="KSC499" s="1577"/>
      <c r="KSD499" s="1577"/>
      <c r="KSE499" s="1577"/>
      <c r="KSF499" s="374"/>
      <c r="KSG499" s="297"/>
      <c r="KSH499" s="1575"/>
      <c r="KSI499" s="1576"/>
      <c r="KSJ499" s="1576"/>
      <c r="KSK499" s="1576"/>
      <c r="KSL499" s="1576"/>
      <c r="KSM499" s="1576"/>
      <c r="KSN499" s="1576"/>
      <c r="KSO499" s="1576"/>
      <c r="KSP499" s="1576"/>
      <c r="KSQ499" s="1576"/>
      <c r="KSR499" s="1577"/>
      <c r="KSS499" s="1577"/>
      <c r="KST499" s="1577"/>
      <c r="KSU499" s="1577"/>
      <c r="KSV499" s="374"/>
      <c r="KSW499" s="297"/>
      <c r="KSX499" s="1575"/>
      <c r="KSY499" s="1576"/>
      <c r="KSZ499" s="1576"/>
      <c r="KTA499" s="1576"/>
      <c r="KTB499" s="1576"/>
      <c r="KTC499" s="1576"/>
      <c r="KTD499" s="1576"/>
      <c r="KTE499" s="1576"/>
      <c r="KTF499" s="1576"/>
      <c r="KTG499" s="1576"/>
      <c r="KTH499" s="1577"/>
      <c r="KTI499" s="1577"/>
      <c r="KTJ499" s="1577"/>
      <c r="KTK499" s="1577"/>
      <c r="KTL499" s="374"/>
      <c r="KTM499" s="297"/>
      <c r="KTN499" s="1575"/>
      <c r="KTO499" s="1576"/>
      <c r="KTP499" s="1576"/>
      <c r="KTQ499" s="1576"/>
      <c r="KTR499" s="1576"/>
      <c r="KTS499" s="1576"/>
      <c r="KTT499" s="1576"/>
      <c r="KTU499" s="1576"/>
      <c r="KTV499" s="1576"/>
      <c r="KTW499" s="1576"/>
      <c r="KTX499" s="1577"/>
      <c r="KTY499" s="1577"/>
      <c r="KTZ499" s="1577"/>
      <c r="KUA499" s="1577"/>
      <c r="KUB499" s="374"/>
      <c r="KUC499" s="297"/>
      <c r="KUD499" s="1575"/>
      <c r="KUE499" s="1576"/>
      <c r="KUF499" s="1576"/>
      <c r="KUG499" s="1576"/>
      <c r="KUH499" s="1576"/>
      <c r="KUI499" s="1576"/>
      <c r="KUJ499" s="1576"/>
      <c r="KUK499" s="1576"/>
      <c r="KUL499" s="1576"/>
      <c r="KUM499" s="1576"/>
      <c r="KUN499" s="1577"/>
      <c r="KUO499" s="1577"/>
      <c r="KUP499" s="1577"/>
      <c r="KUQ499" s="1577"/>
      <c r="KUR499" s="374"/>
      <c r="KUS499" s="297"/>
      <c r="KUT499" s="1575"/>
      <c r="KUU499" s="1576"/>
      <c r="KUV499" s="1576"/>
      <c r="KUW499" s="1576"/>
      <c r="KUX499" s="1576"/>
      <c r="KUY499" s="1576"/>
      <c r="KUZ499" s="1576"/>
      <c r="KVA499" s="1576"/>
      <c r="KVB499" s="1576"/>
      <c r="KVC499" s="1576"/>
      <c r="KVD499" s="1577"/>
      <c r="KVE499" s="1577"/>
      <c r="KVF499" s="1577"/>
      <c r="KVG499" s="1577"/>
      <c r="KVH499" s="374"/>
      <c r="KVI499" s="297"/>
      <c r="KVJ499" s="1575"/>
      <c r="KVK499" s="1576"/>
      <c r="KVL499" s="1576"/>
      <c r="KVM499" s="1576"/>
      <c r="KVN499" s="1576"/>
      <c r="KVO499" s="1576"/>
      <c r="KVP499" s="1576"/>
      <c r="KVQ499" s="1576"/>
      <c r="KVR499" s="1576"/>
      <c r="KVS499" s="1576"/>
      <c r="KVT499" s="1577"/>
      <c r="KVU499" s="1577"/>
      <c r="KVV499" s="1577"/>
      <c r="KVW499" s="1577"/>
      <c r="KVX499" s="374"/>
      <c r="KVY499" s="297"/>
      <c r="KVZ499" s="1575"/>
      <c r="KWA499" s="1576"/>
      <c r="KWB499" s="1576"/>
      <c r="KWC499" s="1576"/>
      <c r="KWD499" s="1576"/>
      <c r="KWE499" s="1576"/>
      <c r="KWF499" s="1576"/>
      <c r="KWG499" s="1576"/>
      <c r="KWH499" s="1576"/>
      <c r="KWI499" s="1576"/>
      <c r="KWJ499" s="1577"/>
      <c r="KWK499" s="1577"/>
      <c r="KWL499" s="1577"/>
      <c r="KWM499" s="1577"/>
      <c r="KWN499" s="374"/>
      <c r="KWO499" s="297"/>
      <c r="KWP499" s="1575"/>
      <c r="KWQ499" s="1576"/>
      <c r="KWR499" s="1576"/>
      <c r="KWS499" s="1576"/>
      <c r="KWT499" s="1576"/>
      <c r="KWU499" s="1576"/>
      <c r="KWV499" s="1576"/>
      <c r="KWW499" s="1576"/>
      <c r="KWX499" s="1576"/>
      <c r="KWY499" s="1576"/>
      <c r="KWZ499" s="1577"/>
      <c r="KXA499" s="1577"/>
      <c r="KXB499" s="1577"/>
      <c r="KXC499" s="1577"/>
      <c r="KXD499" s="374"/>
      <c r="KXE499" s="297"/>
      <c r="KXF499" s="1575"/>
      <c r="KXG499" s="1576"/>
      <c r="KXH499" s="1576"/>
      <c r="KXI499" s="1576"/>
      <c r="KXJ499" s="1576"/>
      <c r="KXK499" s="1576"/>
      <c r="KXL499" s="1576"/>
      <c r="KXM499" s="1576"/>
      <c r="KXN499" s="1576"/>
      <c r="KXO499" s="1576"/>
      <c r="KXP499" s="1577"/>
      <c r="KXQ499" s="1577"/>
      <c r="KXR499" s="1577"/>
      <c r="KXS499" s="1577"/>
      <c r="KXT499" s="374"/>
      <c r="KXU499" s="297"/>
      <c r="KXV499" s="1575"/>
      <c r="KXW499" s="1576"/>
      <c r="KXX499" s="1576"/>
      <c r="KXY499" s="1576"/>
      <c r="KXZ499" s="1576"/>
      <c r="KYA499" s="1576"/>
      <c r="KYB499" s="1576"/>
      <c r="KYC499" s="1576"/>
      <c r="KYD499" s="1576"/>
      <c r="KYE499" s="1576"/>
      <c r="KYF499" s="1577"/>
      <c r="KYG499" s="1577"/>
      <c r="KYH499" s="1577"/>
      <c r="KYI499" s="1577"/>
      <c r="KYJ499" s="374"/>
      <c r="KYK499" s="297"/>
      <c r="KYL499" s="1575"/>
      <c r="KYM499" s="1576"/>
      <c r="KYN499" s="1576"/>
      <c r="KYO499" s="1576"/>
      <c r="KYP499" s="1576"/>
      <c r="KYQ499" s="1576"/>
      <c r="KYR499" s="1576"/>
      <c r="KYS499" s="1576"/>
      <c r="KYT499" s="1576"/>
      <c r="KYU499" s="1576"/>
      <c r="KYV499" s="1577"/>
      <c r="KYW499" s="1577"/>
      <c r="KYX499" s="1577"/>
      <c r="KYY499" s="1577"/>
      <c r="KYZ499" s="374"/>
      <c r="KZA499" s="297"/>
      <c r="KZB499" s="1575"/>
      <c r="KZC499" s="1576"/>
      <c r="KZD499" s="1576"/>
      <c r="KZE499" s="1576"/>
      <c r="KZF499" s="1576"/>
      <c r="KZG499" s="1576"/>
      <c r="KZH499" s="1576"/>
      <c r="KZI499" s="1576"/>
      <c r="KZJ499" s="1576"/>
      <c r="KZK499" s="1576"/>
      <c r="KZL499" s="1577"/>
      <c r="KZM499" s="1577"/>
      <c r="KZN499" s="1577"/>
      <c r="KZO499" s="1577"/>
      <c r="KZP499" s="374"/>
      <c r="KZQ499" s="297"/>
      <c r="KZR499" s="1575"/>
      <c r="KZS499" s="1576"/>
      <c r="KZT499" s="1576"/>
      <c r="KZU499" s="1576"/>
      <c r="KZV499" s="1576"/>
      <c r="KZW499" s="1576"/>
      <c r="KZX499" s="1576"/>
      <c r="KZY499" s="1576"/>
      <c r="KZZ499" s="1576"/>
      <c r="LAA499" s="1576"/>
      <c r="LAB499" s="1577"/>
      <c r="LAC499" s="1577"/>
      <c r="LAD499" s="1577"/>
      <c r="LAE499" s="1577"/>
      <c r="LAF499" s="374"/>
      <c r="LAG499" s="297"/>
      <c r="LAH499" s="1575"/>
      <c r="LAI499" s="1576"/>
      <c r="LAJ499" s="1576"/>
      <c r="LAK499" s="1576"/>
      <c r="LAL499" s="1576"/>
      <c r="LAM499" s="1576"/>
      <c r="LAN499" s="1576"/>
      <c r="LAO499" s="1576"/>
      <c r="LAP499" s="1576"/>
      <c r="LAQ499" s="1576"/>
      <c r="LAR499" s="1577"/>
      <c r="LAS499" s="1577"/>
      <c r="LAT499" s="1577"/>
      <c r="LAU499" s="1577"/>
      <c r="LAV499" s="374"/>
      <c r="LAW499" s="297"/>
      <c r="LAX499" s="1575"/>
      <c r="LAY499" s="1576"/>
      <c r="LAZ499" s="1576"/>
      <c r="LBA499" s="1576"/>
      <c r="LBB499" s="1576"/>
      <c r="LBC499" s="1576"/>
      <c r="LBD499" s="1576"/>
      <c r="LBE499" s="1576"/>
      <c r="LBF499" s="1576"/>
      <c r="LBG499" s="1576"/>
      <c r="LBH499" s="1577"/>
      <c r="LBI499" s="1577"/>
      <c r="LBJ499" s="1577"/>
      <c r="LBK499" s="1577"/>
      <c r="LBL499" s="374"/>
      <c r="LBM499" s="297"/>
      <c r="LBN499" s="1575"/>
      <c r="LBO499" s="1576"/>
      <c r="LBP499" s="1576"/>
      <c r="LBQ499" s="1576"/>
      <c r="LBR499" s="1576"/>
      <c r="LBS499" s="1576"/>
      <c r="LBT499" s="1576"/>
      <c r="LBU499" s="1576"/>
      <c r="LBV499" s="1576"/>
      <c r="LBW499" s="1576"/>
      <c r="LBX499" s="1577"/>
      <c r="LBY499" s="1577"/>
      <c r="LBZ499" s="1577"/>
      <c r="LCA499" s="1577"/>
      <c r="LCB499" s="374"/>
      <c r="LCC499" s="297"/>
      <c r="LCD499" s="1575"/>
      <c r="LCE499" s="1576"/>
      <c r="LCF499" s="1576"/>
      <c r="LCG499" s="1576"/>
      <c r="LCH499" s="1576"/>
      <c r="LCI499" s="1576"/>
      <c r="LCJ499" s="1576"/>
      <c r="LCK499" s="1576"/>
      <c r="LCL499" s="1576"/>
      <c r="LCM499" s="1576"/>
      <c r="LCN499" s="1577"/>
      <c r="LCO499" s="1577"/>
      <c r="LCP499" s="1577"/>
      <c r="LCQ499" s="1577"/>
      <c r="LCR499" s="374"/>
      <c r="LCS499" s="297"/>
      <c r="LCT499" s="1575"/>
      <c r="LCU499" s="1576"/>
      <c r="LCV499" s="1576"/>
      <c r="LCW499" s="1576"/>
      <c r="LCX499" s="1576"/>
      <c r="LCY499" s="1576"/>
      <c r="LCZ499" s="1576"/>
      <c r="LDA499" s="1576"/>
      <c r="LDB499" s="1576"/>
      <c r="LDC499" s="1576"/>
      <c r="LDD499" s="1577"/>
      <c r="LDE499" s="1577"/>
      <c r="LDF499" s="1577"/>
      <c r="LDG499" s="1577"/>
      <c r="LDH499" s="374"/>
      <c r="LDI499" s="297"/>
      <c r="LDJ499" s="1575"/>
      <c r="LDK499" s="1576"/>
      <c r="LDL499" s="1576"/>
      <c r="LDM499" s="1576"/>
      <c r="LDN499" s="1576"/>
      <c r="LDO499" s="1576"/>
      <c r="LDP499" s="1576"/>
      <c r="LDQ499" s="1576"/>
      <c r="LDR499" s="1576"/>
      <c r="LDS499" s="1576"/>
      <c r="LDT499" s="1577"/>
      <c r="LDU499" s="1577"/>
      <c r="LDV499" s="1577"/>
      <c r="LDW499" s="1577"/>
      <c r="LDX499" s="374"/>
      <c r="LDY499" s="297"/>
      <c r="LDZ499" s="1575"/>
      <c r="LEA499" s="1576"/>
      <c r="LEB499" s="1576"/>
      <c r="LEC499" s="1576"/>
      <c r="LED499" s="1576"/>
      <c r="LEE499" s="1576"/>
      <c r="LEF499" s="1576"/>
      <c r="LEG499" s="1576"/>
      <c r="LEH499" s="1576"/>
      <c r="LEI499" s="1576"/>
      <c r="LEJ499" s="1577"/>
      <c r="LEK499" s="1577"/>
      <c r="LEL499" s="1577"/>
      <c r="LEM499" s="1577"/>
      <c r="LEN499" s="374"/>
      <c r="LEO499" s="297"/>
      <c r="LEP499" s="1575"/>
      <c r="LEQ499" s="1576"/>
      <c r="LER499" s="1576"/>
      <c r="LES499" s="1576"/>
      <c r="LET499" s="1576"/>
      <c r="LEU499" s="1576"/>
      <c r="LEV499" s="1576"/>
      <c r="LEW499" s="1576"/>
      <c r="LEX499" s="1576"/>
      <c r="LEY499" s="1576"/>
      <c r="LEZ499" s="1577"/>
      <c r="LFA499" s="1577"/>
      <c r="LFB499" s="1577"/>
      <c r="LFC499" s="1577"/>
      <c r="LFD499" s="374"/>
      <c r="LFE499" s="297"/>
      <c r="LFF499" s="1575"/>
      <c r="LFG499" s="1576"/>
      <c r="LFH499" s="1576"/>
      <c r="LFI499" s="1576"/>
      <c r="LFJ499" s="1576"/>
      <c r="LFK499" s="1576"/>
      <c r="LFL499" s="1576"/>
      <c r="LFM499" s="1576"/>
      <c r="LFN499" s="1576"/>
      <c r="LFO499" s="1576"/>
      <c r="LFP499" s="1577"/>
      <c r="LFQ499" s="1577"/>
      <c r="LFR499" s="1577"/>
      <c r="LFS499" s="1577"/>
      <c r="LFT499" s="374"/>
      <c r="LFU499" s="297"/>
      <c r="LFV499" s="1575"/>
      <c r="LFW499" s="1576"/>
      <c r="LFX499" s="1576"/>
      <c r="LFY499" s="1576"/>
      <c r="LFZ499" s="1576"/>
      <c r="LGA499" s="1576"/>
      <c r="LGB499" s="1576"/>
      <c r="LGC499" s="1576"/>
      <c r="LGD499" s="1576"/>
      <c r="LGE499" s="1576"/>
      <c r="LGF499" s="1577"/>
      <c r="LGG499" s="1577"/>
      <c r="LGH499" s="1577"/>
      <c r="LGI499" s="1577"/>
      <c r="LGJ499" s="374"/>
      <c r="LGK499" s="297"/>
      <c r="LGL499" s="1575"/>
      <c r="LGM499" s="1576"/>
      <c r="LGN499" s="1576"/>
      <c r="LGO499" s="1576"/>
      <c r="LGP499" s="1576"/>
      <c r="LGQ499" s="1576"/>
      <c r="LGR499" s="1576"/>
      <c r="LGS499" s="1576"/>
      <c r="LGT499" s="1576"/>
      <c r="LGU499" s="1576"/>
      <c r="LGV499" s="1577"/>
      <c r="LGW499" s="1577"/>
      <c r="LGX499" s="1577"/>
      <c r="LGY499" s="1577"/>
      <c r="LGZ499" s="374"/>
      <c r="LHA499" s="297"/>
      <c r="LHB499" s="1575"/>
      <c r="LHC499" s="1576"/>
      <c r="LHD499" s="1576"/>
      <c r="LHE499" s="1576"/>
      <c r="LHF499" s="1576"/>
      <c r="LHG499" s="1576"/>
      <c r="LHH499" s="1576"/>
      <c r="LHI499" s="1576"/>
      <c r="LHJ499" s="1576"/>
      <c r="LHK499" s="1576"/>
      <c r="LHL499" s="1577"/>
      <c r="LHM499" s="1577"/>
      <c r="LHN499" s="1577"/>
      <c r="LHO499" s="1577"/>
      <c r="LHP499" s="374"/>
      <c r="LHQ499" s="297"/>
      <c r="LHR499" s="1575"/>
      <c r="LHS499" s="1576"/>
      <c r="LHT499" s="1576"/>
      <c r="LHU499" s="1576"/>
      <c r="LHV499" s="1576"/>
      <c r="LHW499" s="1576"/>
      <c r="LHX499" s="1576"/>
      <c r="LHY499" s="1576"/>
      <c r="LHZ499" s="1576"/>
      <c r="LIA499" s="1576"/>
      <c r="LIB499" s="1577"/>
      <c r="LIC499" s="1577"/>
      <c r="LID499" s="1577"/>
      <c r="LIE499" s="1577"/>
      <c r="LIF499" s="374"/>
      <c r="LIG499" s="297"/>
      <c r="LIH499" s="1575"/>
      <c r="LII499" s="1576"/>
      <c r="LIJ499" s="1576"/>
      <c r="LIK499" s="1576"/>
      <c r="LIL499" s="1576"/>
      <c r="LIM499" s="1576"/>
      <c r="LIN499" s="1576"/>
      <c r="LIO499" s="1576"/>
      <c r="LIP499" s="1576"/>
      <c r="LIQ499" s="1576"/>
      <c r="LIR499" s="1577"/>
      <c r="LIS499" s="1577"/>
      <c r="LIT499" s="1577"/>
      <c r="LIU499" s="1577"/>
      <c r="LIV499" s="374"/>
      <c r="LIW499" s="297"/>
      <c r="LIX499" s="1575"/>
      <c r="LIY499" s="1576"/>
      <c r="LIZ499" s="1576"/>
      <c r="LJA499" s="1576"/>
      <c r="LJB499" s="1576"/>
      <c r="LJC499" s="1576"/>
      <c r="LJD499" s="1576"/>
      <c r="LJE499" s="1576"/>
      <c r="LJF499" s="1576"/>
      <c r="LJG499" s="1576"/>
      <c r="LJH499" s="1577"/>
      <c r="LJI499" s="1577"/>
      <c r="LJJ499" s="1577"/>
      <c r="LJK499" s="1577"/>
      <c r="LJL499" s="374"/>
      <c r="LJM499" s="297"/>
      <c r="LJN499" s="1575"/>
      <c r="LJO499" s="1576"/>
      <c r="LJP499" s="1576"/>
      <c r="LJQ499" s="1576"/>
      <c r="LJR499" s="1576"/>
      <c r="LJS499" s="1576"/>
      <c r="LJT499" s="1576"/>
      <c r="LJU499" s="1576"/>
      <c r="LJV499" s="1576"/>
      <c r="LJW499" s="1576"/>
      <c r="LJX499" s="1577"/>
      <c r="LJY499" s="1577"/>
      <c r="LJZ499" s="1577"/>
      <c r="LKA499" s="1577"/>
      <c r="LKB499" s="374"/>
      <c r="LKC499" s="297"/>
      <c r="LKD499" s="1575"/>
      <c r="LKE499" s="1576"/>
      <c r="LKF499" s="1576"/>
      <c r="LKG499" s="1576"/>
      <c r="LKH499" s="1576"/>
      <c r="LKI499" s="1576"/>
      <c r="LKJ499" s="1576"/>
      <c r="LKK499" s="1576"/>
      <c r="LKL499" s="1576"/>
      <c r="LKM499" s="1576"/>
      <c r="LKN499" s="1577"/>
      <c r="LKO499" s="1577"/>
      <c r="LKP499" s="1577"/>
      <c r="LKQ499" s="1577"/>
      <c r="LKR499" s="374"/>
      <c r="LKS499" s="297"/>
      <c r="LKT499" s="1575"/>
      <c r="LKU499" s="1576"/>
      <c r="LKV499" s="1576"/>
      <c r="LKW499" s="1576"/>
      <c r="LKX499" s="1576"/>
      <c r="LKY499" s="1576"/>
      <c r="LKZ499" s="1576"/>
      <c r="LLA499" s="1576"/>
      <c r="LLB499" s="1576"/>
      <c r="LLC499" s="1576"/>
      <c r="LLD499" s="1577"/>
      <c r="LLE499" s="1577"/>
      <c r="LLF499" s="1577"/>
      <c r="LLG499" s="1577"/>
      <c r="LLH499" s="374"/>
      <c r="LLI499" s="297"/>
      <c r="LLJ499" s="1575"/>
      <c r="LLK499" s="1576"/>
      <c r="LLL499" s="1576"/>
      <c r="LLM499" s="1576"/>
      <c r="LLN499" s="1576"/>
      <c r="LLO499" s="1576"/>
      <c r="LLP499" s="1576"/>
      <c r="LLQ499" s="1576"/>
      <c r="LLR499" s="1576"/>
      <c r="LLS499" s="1576"/>
      <c r="LLT499" s="1577"/>
      <c r="LLU499" s="1577"/>
      <c r="LLV499" s="1577"/>
      <c r="LLW499" s="1577"/>
      <c r="LLX499" s="374"/>
      <c r="LLY499" s="297"/>
      <c r="LLZ499" s="1575"/>
      <c r="LMA499" s="1576"/>
      <c r="LMB499" s="1576"/>
      <c r="LMC499" s="1576"/>
      <c r="LMD499" s="1576"/>
      <c r="LME499" s="1576"/>
      <c r="LMF499" s="1576"/>
      <c r="LMG499" s="1576"/>
      <c r="LMH499" s="1576"/>
      <c r="LMI499" s="1576"/>
      <c r="LMJ499" s="1577"/>
      <c r="LMK499" s="1577"/>
      <c r="LML499" s="1577"/>
      <c r="LMM499" s="1577"/>
      <c r="LMN499" s="374"/>
      <c r="LMO499" s="297"/>
      <c r="LMP499" s="1575"/>
      <c r="LMQ499" s="1576"/>
      <c r="LMR499" s="1576"/>
      <c r="LMS499" s="1576"/>
      <c r="LMT499" s="1576"/>
      <c r="LMU499" s="1576"/>
      <c r="LMV499" s="1576"/>
      <c r="LMW499" s="1576"/>
      <c r="LMX499" s="1576"/>
      <c r="LMY499" s="1576"/>
      <c r="LMZ499" s="1577"/>
      <c r="LNA499" s="1577"/>
      <c r="LNB499" s="1577"/>
      <c r="LNC499" s="1577"/>
      <c r="LND499" s="374"/>
      <c r="LNE499" s="297"/>
      <c r="LNF499" s="1575"/>
      <c r="LNG499" s="1576"/>
      <c r="LNH499" s="1576"/>
      <c r="LNI499" s="1576"/>
      <c r="LNJ499" s="1576"/>
      <c r="LNK499" s="1576"/>
      <c r="LNL499" s="1576"/>
      <c r="LNM499" s="1576"/>
      <c r="LNN499" s="1576"/>
      <c r="LNO499" s="1576"/>
      <c r="LNP499" s="1577"/>
      <c r="LNQ499" s="1577"/>
      <c r="LNR499" s="1577"/>
      <c r="LNS499" s="1577"/>
      <c r="LNT499" s="374"/>
      <c r="LNU499" s="297"/>
      <c r="LNV499" s="1575"/>
      <c r="LNW499" s="1576"/>
      <c r="LNX499" s="1576"/>
      <c r="LNY499" s="1576"/>
      <c r="LNZ499" s="1576"/>
      <c r="LOA499" s="1576"/>
      <c r="LOB499" s="1576"/>
      <c r="LOC499" s="1576"/>
      <c r="LOD499" s="1576"/>
      <c r="LOE499" s="1576"/>
      <c r="LOF499" s="1577"/>
      <c r="LOG499" s="1577"/>
      <c r="LOH499" s="1577"/>
      <c r="LOI499" s="1577"/>
      <c r="LOJ499" s="374"/>
      <c r="LOK499" s="297"/>
      <c r="LOL499" s="1575"/>
      <c r="LOM499" s="1576"/>
      <c r="LON499" s="1576"/>
      <c r="LOO499" s="1576"/>
      <c r="LOP499" s="1576"/>
      <c r="LOQ499" s="1576"/>
      <c r="LOR499" s="1576"/>
      <c r="LOS499" s="1576"/>
      <c r="LOT499" s="1576"/>
      <c r="LOU499" s="1576"/>
      <c r="LOV499" s="1577"/>
      <c r="LOW499" s="1577"/>
      <c r="LOX499" s="1577"/>
      <c r="LOY499" s="1577"/>
      <c r="LOZ499" s="374"/>
      <c r="LPA499" s="297"/>
      <c r="LPB499" s="1575"/>
      <c r="LPC499" s="1576"/>
      <c r="LPD499" s="1576"/>
      <c r="LPE499" s="1576"/>
      <c r="LPF499" s="1576"/>
      <c r="LPG499" s="1576"/>
      <c r="LPH499" s="1576"/>
      <c r="LPI499" s="1576"/>
      <c r="LPJ499" s="1576"/>
      <c r="LPK499" s="1576"/>
      <c r="LPL499" s="1577"/>
      <c r="LPM499" s="1577"/>
      <c r="LPN499" s="1577"/>
      <c r="LPO499" s="1577"/>
      <c r="LPP499" s="374"/>
      <c r="LPQ499" s="297"/>
      <c r="LPR499" s="1575"/>
      <c r="LPS499" s="1576"/>
      <c r="LPT499" s="1576"/>
      <c r="LPU499" s="1576"/>
      <c r="LPV499" s="1576"/>
      <c r="LPW499" s="1576"/>
      <c r="LPX499" s="1576"/>
      <c r="LPY499" s="1576"/>
      <c r="LPZ499" s="1576"/>
      <c r="LQA499" s="1576"/>
      <c r="LQB499" s="1577"/>
      <c r="LQC499" s="1577"/>
      <c r="LQD499" s="1577"/>
      <c r="LQE499" s="1577"/>
      <c r="LQF499" s="374"/>
      <c r="LQG499" s="297"/>
      <c r="LQH499" s="1575"/>
      <c r="LQI499" s="1576"/>
      <c r="LQJ499" s="1576"/>
      <c r="LQK499" s="1576"/>
      <c r="LQL499" s="1576"/>
      <c r="LQM499" s="1576"/>
      <c r="LQN499" s="1576"/>
      <c r="LQO499" s="1576"/>
      <c r="LQP499" s="1576"/>
      <c r="LQQ499" s="1576"/>
      <c r="LQR499" s="1577"/>
      <c r="LQS499" s="1577"/>
      <c r="LQT499" s="1577"/>
      <c r="LQU499" s="1577"/>
      <c r="LQV499" s="374"/>
      <c r="LQW499" s="297"/>
      <c r="LQX499" s="1575"/>
      <c r="LQY499" s="1576"/>
      <c r="LQZ499" s="1576"/>
      <c r="LRA499" s="1576"/>
      <c r="LRB499" s="1576"/>
      <c r="LRC499" s="1576"/>
      <c r="LRD499" s="1576"/>
      <c r="LRE499" s="1576"/>
      <c r="LRF499" s="1576"/>
      <c r="LRG499" s="1576"/>
      <c r="LRH499" s="1577"/>
      <c r="LRI499" s="1577"/>
      <c r="LRJ499" s="1577"/>
      <c r="LRK499" s="1577"/>
      <c r="LRL499" s="374"/>
      <c r="LRM499" s="297"/>
      <c r="LRN499" s="1575"/>
      <c r="LRO499" s="1576"/>
      <c r="LRP499" s="1576"/>
      <c r="LRQ499" s="1576"/>
      <c r="LRR499" s="1576"/>
      <c r="LRS499" s="1576"/>
      <c r="LRT499" s="1576"/>
      <c r="LRU499" s="1576"/>
      <c r="LRV499" s="1576"/>
      <c r="LRW499" s="1576"/>
      <c r="LRX499" s="1577"/>
      <c r="LRY499" s="1577"/>
      <c r="LRZ499" s="1577"/>
      <c r="LSA499" s="1577"/>
      <c r="LSB499" s="374"/>
      <c r="LSC499" s="297"/>
      <c r="LSD499" s="1575"/>
      <c r="LSE499" s="1576"/>
      <c r="LSF499" s="1576"/>
      <c r="LSG499" s="1576"/>
      <c r="LSH499" s="1576"/>
      <c r="LSI499" s="1576"/>
      <c r="LSJ499" s="1576"/>
      <c r="LSK499" s="1576"/>
      <c r="LSL499" s="1576"/>
      <c r="LSM499" s="1576"/>
      <c r="LSN499" s="1577"/>
      <c r="LSO499" s="1577"/>
      <c r="LSP499" s="1577"/>
      <c r="LSQ499" s="1577"/>
      <c r="LSR499" s="374"/>
      <c r="LSS499" s="297"/>
      <c r="LST499" s="1575"/>
      <c r="LSU499" s="1576"/>
      <c r="LSV499" s="1576"/>
      <c r="LSW499" s="1576"/>
      <c r="LSX499" s="1576"/>
      <c r="LSY499" s="1576"/>
      <c r="LSZ499" s="1576"/>
      <c r="LTA499" s="1576"/>
      <c r="LTB499" s="1576"/>
      <c r="LTC499" s="1576"/>
      <c r="LTD499" s="1577"/>
      <c r="LTE499" s="1577"/>
      <c r="LTF499" s="1577"/>
      <c r="LTG499" s="1577"/>
      <c r="LTH499" s="374"/>
      <c r="LTI499" s="297"/>
      <c r="LTJ499" s="1575"/>
      <c r="LTK499" s="1576"/>
      <c r="LTL499" s="1576"/>
      <c r="LTM499" s="1576"/>
      <c r="LTN499" s="1576"/>
      <c r="LTO499" s="1576"/>
      <c r="LTP499" s="1576"/>
      <c r="LTQ499" s="1576"/>
      <c r="LTR499" s="1576"/>
      <c r="LTS499" s="1576"/>
      <c r="LTT499" s="1577"/>
      <c r="LTU499" s="1577"/>
      <c r="LTV499" s="1577"/>
      <c r="LTW499" s="1577"/>
      <c r="LTX499" s="374"/>
      <c r="LTY499" s="297"/>
      <c r="LTZ499" s="1575"/>
      <c r="LUA499" s="1576"/>
      <c r="LUB499" s="1576"/>
      <c r="LUC499" s="1576"/>
      <c r="LUD499" s="1576"/>
      <c r="LUE499" s="1576"/>
      <c r="LUF499" s="1576"/>
      <c r="LUG499" s="1576"/>
      <c r="LUH499" s="1576"/>
      <c r="LUI499" s="1576"/>
      <c r="LUJ499" s="1577"/>
      <c r="LUK499" s="1577"/>
      <c r="LUL499" s="1577"/>
      <c r="LUM499" s="1577"/>
      <c r="LUN499" s="374"/>
      <c r="LUO499" s="297"/>
      <c r="LUP499" s="1575"/>
      <c r="LUQ499" s="1576"/>
      <c r="LUR499" s="1576"/>
      <c r="LUS499" s="1576"/>
      <c r="LUT499" s="1576"/>
      <c r="LUU499" s="1576"/>
      <c r="LUV499" s="1576"/>
      <c r="LUW499" s="1576"/>
      <c r="LUX499" s="1576"/>
      <c r="LUY499" s="1576"/>
      <c r="LUZ499" s="1577"/>
      <c r="LVA499" s="1577"/>
      <c r="LVB499" s="1577"/>
      <c r="LVC499" s="1577"/>
      <c r="LVD499" s="374"/>
      <c r="LVE499" s="297"/>
      <c r="LVF499" s="1575"/>
      <c r="LVG499" s="1576"/>
      <c r="LVH499" s="1576"/>
      <c r="LVI499" s="1576"/>
      <c r="LVJ499" s="1576"/>
      <c r="LVK499" s="1576"/>
      <c r="LVL499" s="1576"/>
      <c r="LVM499" s="1576"/>
      <c r="LVN499" s="1576"/>
      <c r="LVO499" s="1576"/>
      <c r="LVP499" s="1577"/>
      <c r="LVQ499" s="1577"/>
      <c r="LVR499" s="1577"/>
      <c r="LVS499" s="1577"/>
      <c r="LVT499" s="374"/>
      <c r="LVU499" s="297"/>
      <c r="LVV499" s="1575"/>
      <c r="LVW499" s="1576"/>
      <c r="LVX499" s="1576"/>
      <c r="LVY499" s="1576"/>
      <c r="LVZ499" s="1576"/>
      <c r="LWA499" s="1576"/>
      <c r="LWB499" s="1576"/>
      <c r="LWC499" s="1576"/>
      <c r="LWD499" s="1576"/>
      <c r="LWE499" s="1576"/>
      <c r="LWF499" s="1577"/>
      <c r="LWG499" s="1577"/>
      <c r="LWH499" s="1577"/>
      <c r="LWI499" s="1577"/>
      <c r="LWJ499" s="374"/>
      <c r="LWK499" s="297"/>
      <c r="LWL499" s="1575"/>
      <c r="LWM499" s="1576"/>
      <c r="LWN499" s="1576"/>
      <c r="LWO499" s="1576"/>
      <c r="LWP499" s="1576"/>
      <c r="LWQ499" s="1576"/>
      <c r="LWR499" s="1576"/>
      <c r="LWS499" s="1576"/>
      <c r="LWT499" s="1576"/>
      <c r="LWU499" s="1576"/>
      <c r="LWV499" s="1577"/>
      <c r="LWW499" s="1577"/>
      <c r="LWX499" s="1577"/>
      <c r="LWY499" s="1577"/>
      <c r="LWZ499" s="374"/>
      <c r="LXA499" s="297"/>
      <c r="LXB499" s="1575"/>
      <c r="LXC499" s="1576"/>
      <c r="LXD499" s="1576"/>
      <c r="LXE499" s="1576"/>
      <c r="LXF499" s="1576"/>
      <c r="LXG499" s="1576"/>
      <c r="LXH499" s="1576"/>
      <c r="LXI499" s="1576"/>
      <c r="LXJ499" s="1576"/>
      <c r="LXK499" s="1576"/>
      <c r="LXL499" s="1577"/>
      <c r="LXM499" s="1577"/>
      <c r="LXN499" s="1577"/>
      <c r="LXO499" s="1577"/>
      <c r="LXP499" s="374"/>
      <c r="LXQ499" s="297"/>
      <c r="LXR499" s="1575"/>
      <c r="LXS499" s="1576"/>
      <c r="LXT499" s="1576"/>
      <c r="LXU499" s="1576"/>
      <c r="LXV499" s="1576"/>
      <c r="LXW499" s="1576"/>
      <c r="LXX499" s="1576"/>
      <c r="LXY499" s="1576"/>
      <c r="LXZ499" s="1576"/>
      <c r="LYA499" s="1576"/>
      <c r="LYB499" s="1577"/>
      <c r="LYC499" s="1577"/>
      <c r="LYD499" s="1577"/>
      <c r="LYE499" s="1577"/>
      <c r="LYF499" s="374"/>
      <c r="LYG499" s="297"/>
      <c r="LYH499" s="1575"/>
      <c r="LYI499" s="1576"/>
      <c r="LYJ499" s="1576"/>
      <c r="LYK499" s="1576"/>
      <c r="LYL499" s="1576"/>
      <c r="LYM499" s="1576"/>
      <c r="LYN499" s="1576"/>
      <c r="LYO499" s="1576"/>
      <c r="LYP499" s="1576"/>
      <c r="LYQ499" s="1576"/>
      <c r="LYR499" s="1577"/>
      <c r="LYS499" s="1577"/>
      <c r="LYT499" s="1577"/>
      <c r="LYU499" s="1577"/>
      <c r="LYV499" s="374"/>
      <c r="LYW499" s="297"/>
      <c r="LYX499" s="1575"/>
      <c r="LYY499" s="1576"/>
      <c r="LYZ499" s="1576"/>
      <c r="LZA499" s="1576"/>
      <c r="LZB499" s="1576"/>
      <c r="LZC499" s="1576"/>
      <c r="LZD499" s="1576"/>
      <c r="LZE499" s="1576"/>
      <c r="LZF499" s="1576"/>
      <c r="LZG499" s="1576"/>
      <c r="LZH499" s="1577"/>
      <c r="LZI499" s="1577"/>
      <c r="LZJ499" s="1577"/>
      <c r="LZK499" s="1577"/>
      <c r="LZL499" s="374"/>
      <c r="LZM499" s="297"/>
      <c r="LZN499" s="1575"/>
      <c r="LZO499" s="1576"/>
      <c r="LZP499" s="1576"/>
      <c r="LZQ499" s="1576"/>
      <c r="LZR499" s="1576"/>
      <c r="LZS499" s="1576"/>
      <c r="LZT499" s="1576"/>
      <c r="LZU499" s="1576"/>
      <c r="LZV499" s="1576"/>
      <c r="LZW499" s="1576"/>
      <c r="LZX499" s="1577"/>
      <c r="LZY499" s="1577"/>
      <c r="LZZ499" s="1577"/>
      <c r="MAA499" s="1577"/>
      <c r="MAB499" s="374"/>
      <c r="MAC499" s="297"/>
      <c r="MAD499" s="1575"/>
      <c r="MAE499" s="1576"/>
      <c r="MAF499" s="1576"/>
      <c r="MAG499" s="1576"/>
      <c r="MAH499" s="1576"/>
      <c r="MAI499" s="1576"/>
      <c r="MAJ499" s="1576"/>
      <c r="MAK499" s="1576"/>
      <c r="MAL499" s="1576"/>
      <c r="MAM499" s="1576"/>
      <c r="MAN499" s="1577"/>
      <c r="MAO499" s="1577"/>
      <c r="MAP499" s="1577"/>
      <c r="MAQ499" s="1577"/>
      <c r="MAR499" s="374"/>
      <c r="MAS499" s="297"/>
      <c r="MAT499" s="1575"/>
      <c r="MAU499" s="1576"/>
      <c r="MAV499" s="1576"/>
      <c r="MAW499" s="1576"/>
      <c r="MAX499" s="1576"/>
      <c r="MAY499" s="1576"/>
      <c r="MAZ499" s="1576"/>
      <c r="MBA499" s="1576"/>
      <c r="MBB499" s="1576"/>
      <c r="MBC499" s="1576"/>
      <c r="MBD499" s="1577"/>
      <c r="MBE499" s="1577"/>
      <c r="MBF499" s="1577"/>
      <c r="MBG499" s="1577"/>
      <c r="MBH499" s="374"/>
      <c r="MBI499" s="297"/>
      <c r="MBJ499" s="1575"/>
      <c r="MBK499" s="1576"/>
      <c r="MBL499" s="1576"/>
      <c r="MBM499" s="1576"/>
      <c r="MBN499" s="1576"/>
      <c r="MBO499" s="1576"/>
      <c r="MBP499" s="1576"/>
      <c r="MBQ499" s="1576"/>
      <c r="MBR499" s="1576"/>
      <c r="MBS499" s="1576"/>
      <c r="MBT499" s="1577"/>
      <c r="MBU499" s="1577"/>
      <c r="MBV499" s="1577"/>
      <c r="MBW499" s="1577"/>
      <c r="MBX499" s="374"/>
      <c r="MBY499" s="297"/>
      <c r="MBZ499" s="1575"/>
      <c r="MCA499" s="1576"/>
      <c r="MCB499" s="1576"/>
      <c r="MCC499" s="1576"/>
      <c r="MCD499" s="1576"/>
      <c r="MCE499" s="1576"/>
      <c r="MCF499" s="1576"/>
      <c r="MCG499" s="1576"/>
      <c r="MCH499" s="1576"/>
      <c r="MCI499" s="1576"/>
      <c r="MCJ499" s="1577"/>
      <c r="MCK499" s="1577"/>
      <c r="MCL499" s="1577"/>
      <c r="MCM499" s="1577"/>
      <c r="MCN499" s="374"/>
      <c r="MCO499" s="297"/>
      <c r="MCP499" s="1575"/>
      <c r="MCQ499" s="1576"/>
      <c r="MCR499" s="1576"/>
      <c r="MCS499" s="1576"/>
      <c r="MCT499" s="1576"/>
      <c r="MCU499" s="1576"/>
      <c r="MCV499" s="1576"/>
      <c r="MCW499" s="1576"/>
      <c r="MCX499" s="1576"/>
      <c r="MCY499" s="1576"/>
      <c r="MCZ499" s="1577"/>
      <c r="MDA499" s="1577"/>
      <c r="MDB499" s="1577"/>
      <c r="MDC499" s="1577"/>
      <c r="MDD499" s="374"/>
      <c r="MDE499" s="297"/>
      <c r="MDF499" s="1575"/>
      <c r="MDG499" s="1576"/>
      <c r="MDH499" s="1576"/>
      <c r="MDI499" s="1576"/>
      <c r="MDJ499" s="1576"/>
      <c r="MDK499" s="1576"/>
      <c r="MDL499" s="1576"/>
      <c r="MDM499" s="1576"/>
      <c r="MDN499" s="1576"/>
      <c r="MDO499" s="1576"/>
      <c r="MDP499" s="1577"/>
      <c r="MDQ499" s="1577"/>
      <c r="MDR499" s="1577"/>
      <c r="MDS499" s="1577"/>
      <c r="MDT499" s="374"/>
      <c r="MDU499" s="297"/>
      <c r="MDV499" s="1575"/>
      <c r="MDW499" s="1576"/>
      <c r="MDX499" s="1576"/>
      <c r="MDY499" s="1576"/>
      <c r="MDZ499" s="1576"/>
      <c r="MEA499" s="1576"/>
      <c r="MEB499" s="1576"/>
      <c r="MEC499" s="1576"/>
      <c r="MED499" s="1576"/>
      <c r="MEE499" s="1576"/>
      <c r="MEF499" s="1577"/>
      <c r="MEG499" s="1577"/>
      <c r="MEH499" s="1577"/>
      <c r="MEI499" s="1577"/>
      <c r="MEJ499" s="374"/>
      <c r="MEK499" s="297"/>
      <c r="MEL499" s="1575"/>
      <c r="MEM499" s="1576"/>
      <c r="MEN499" s="1576"/>
      <c r="MEO499" s="1576"/>
      <c r="MEP499" s="1576"/>
      <c r="MEQ499" s="1576"/>
      <c r="MER499" s="1576"/>
      <c r="MES499" s="1576"/>
      <c r="MET499" s="1576"/>
      <c r="MEU499" s="1576"/>
      <c r="MEV499" s="1577"/>
      <c r="MEW499" s="1577"/>
      <c r="MEX499" s="1577"/>
      <c r="MEY499" s="1577"/>
      <c r="MEZ499" s="374"/>
      <c r="MFA499" s="297"/>
      <c r="MFB499" s="1575"/>
      <c r="MFC499" s="1576"/>
      <c r="MFD499" s="1576"/>
      <c r="MFE499" s="1576"/>
      <c r="MFF499" s="1576"/>
      <c r="MFG499" s="1576"/>
      <c r="MFH499" s="1576"/>
      <c r="MFI499" s="1576"/>
      <c r="MFJ499" s="1576"/>
      <c r="MFK499" s="1576"/>
      <c r="MFL499" s="1577"/>
      <c r="MFM499" s="1577"/>
      <c r="MFN499" s="1577"/>
      <c r="MFO499" s="1577"/>
      <c r="MFP499" s="374"/>
      <c r="MFQ499" s="297"/>
      <c r="MFR499" s="1575"/>
      <c r="MFS499" s="1576"/>
      <c r="MFT499" s="1576"/>
      <c r="MFU499" s="1576"/>
      <c r="MFV499" s="1576"/>
      <c r="MFW499" s="1576"/>
      <c r="MFX499" s="1576"/>
      <c r="MFY499" s="1576"/>
      <c r="MFZ499" s="1576"/>
      <c r="MGA499" s="1576"/>
      <c r="MGB499" s="1577"/>
      <c r="MGC499" s="1577"/>
      <c r="MGD499" s="1577"/>
      <c r="MGE499" s="1577"/>
      <c r="MGF499" s="374"/>
      <c r="MGG499" s="297"/>
      <c r="MGH499" s="1575"/>
      <c r="MGI499" s="1576"/>
      <c r="MGJ499" s="1576"/>
      <c r="MGK499" s="1576"/>
      <c r="MGL499" s="1576"/>
      <c r="MGM499" s="1576"/>
      <c r="MGN499" s="1576"/>
      <c r="MGO499" s="1576"/>
      <c r="MGP499" s="1576"/>
      <c r="MGQ499" s="1576"/>
      <c r="MGR499" s="1577"/>
      <c r="MGS499" s="1577"/>
      <c r="MGT499" s="1577"/>
      <c r="MGU499" s="1577"/>
      <c r="MGV499" s="374"/>
      <c r="MGW499" s="297"/>
      <c r="MGX499" s="1575"/>
      <c r="MGY499" s="1576"/>
      <c r="MGZ499" s="1576"/>
      <c r="MHA499" s="1576"/>
      <c r="MHB499" s="1576"/>
      <c r="MHC499" s="1576"/>
      <c r="MHD499" s="1576"/>
      <c r="MHE499" s="1576"/>
      <c r="MHF499" s="1576"/>
      <c r="MHG499" s="1576"/>
      <c r="MHH499" s="1577"/>
      <c r="MHI499" s="1577"/>
      <c r="MHJ499" s="1577"/>
      <c r="MHK499" s="1577"/>
      <c r="MHL499" s="374"/>
      <c r="MHM499" s="297"/>
      <c r="MHN499" s="1575"/>
      <c r="MHO499" s="1576"/>
      <c r="MHP499" s="1576"/>
      <c r="MHQ499" s="1576"/>
      <c r="MHR499" s="1576"/>
      <c r="MHS499" s="1576"/>
      <c r="MHT499" s="1576"/>
      <c r="MHU499" s="1576"/>
      <c r="MHV499" s="1576"/>
      <c r="MHW499" s="1576"/>
      <c r="MHX499" s="1577"/>
      <c r="MHY499" s="1577"/>
      <c r="MHZ499" s="1577"/>
      <c r="MIA499" s="1577"/>
      <c r="MIB499" s="374"/>
      <c r="MIC499" s="297"/>
      <c r="MID499" s="1575"/>
      <c r="MIE499" s="1576"/>
      <c r="MIF499" s="1576"/>
      <c r="MIG499" s="1576"/>
      <c r="MIH499" s="1576"/>
      <c r="MII499" s="1576"/>
      <c r="MIJ499" s="1576"/>
      <c r="MIK499" s="1576"/>
      <c r="MIL499" s="1576"/>
      <c r="MIM499" s="1576"/>
      <c r="MIN499" s="1577"/>
      <c r="MIO499" s="1577"/>
      <c r="MIP499" s="1577"/>
      <c r="MIQ499" s="1577"/>
      <c r="MIR499" s="374"/>
      <c r="MIS499" s="297"/>
      <c r="MIT499" s="1575"/>
      <c r="MIU499" s="1576"/>
      <c r="MIV499" s="1576"/>
      <c r="MIW499" s="1576"/>
      <c r="MIX499" s="1576"/>
      <c r="MIY499" s="1576"/>
      <c r="MIZ499" s="1576"/>
      <c r="MJA499" s="1576"/>
      <c r="MJB499" s="1576"/>
      <c r="MJC499" s="1576"/>
      <c r="MJD499" s="1577"/>
      <c r="MJE499" s="1577"/>
      <c r="MJF499" s="1577"/>
      <c r="MJG499" s="1577"/>
      <c r="MJH499" s="374"/>
      <c r="MJI499" s="297"/>
      <c r="MJJ499" s="1575"/>
      <c r="MJK499" s="1576"/>
      <c r="MJL499" s="1576"/>
      <c r="MJM499" s="1576"/>
      <c r="MJN499" s="1576"/>
      <c r="MJO499" s="1576"/>
      <c r="MJP499" s="1576"/>
      <c r="MJQ499" s="1576"/>
      <c r="MJR499" s="1576"/>
      <c r="MJS499" s="1576"/>
      <c r="MJT499" s="1577"/>
      <c r="MJU499" s="1577"/>
      <c r="MJV499" s="1577"/>
      <c r="MJW499" s="1577"/>
      <c r="MJX499" s="374"/>
      <c r="MJY499" s="297"/>
      <c r="MJZ499" s="1575"/>
      <c r="MKA499" s="1576"/>
      <c r="MKB499" s="1576"/>
      <c r="MKC499" s="1576"/>
      <c r="MKD499" s="1576"/>
      <c r="MKE499" s="1576"/>
      <c r="MKF499" s="1576"/>
      <c r="MKG499" s="1576"/>
      <c r="MKH499" s="1576"/>
      <c r="MKI499" s="1576"/>
      <c r="MKJ499" s="1577"/>
      <c r="MKK499" s="1577"/>
      <c r="MKL499" s="1577"/>
      <c r="MKM499" s="1577"/>
      <c r="MKN499" s="374"/>
      <c r="MKO499" s="297"/>
      <c r="MKP499" s="1575"/>
      <c r="MKQ499" s="1576"/>
      <c r="MKR499" s="1576"/>
      <c r="MKS499" s="1576"/>
      <c r="MKT499" s="1576"/>
      <c r="MKU499" s="1576"/>
      <c r="MKV499" s="1576"/>
      <c r="MKW499" s="1576"/>
      <c r="MKX499" s="1576"/>
      <c r="MKY499" s="1576"/>
      <c r="MKZ499" s="1577"/>
      <c r="MLA499" s="1577"/>
      <c r="MLB499" s="1577"/>
      <c r="MLC499" s="1577"/>
      <c r="MLD499" s="374"/>
      <c r="MLE499" s="297"/>
      <c r="MLF499" s="1575"/>
      <c r="MLG499" s="1576"/>
      <c r="MLH499" s="1576"/>
      <c r="MLI499" s="1576"/>
      <c r="MLJ499" s="1576"/>
      <c r="MLK499" s="1576"/>
      <c r="MLL499" s="1576"/>
      <c r="MLM499" s="1576"/>
      <c r="MLN499" s="1576"/>
      <c r="MLO499" s="1576"/>
      <c r="MLP499" s="1577"/>
      <c r="MLQ499" s="1577"/>
      <c r="MLR499" s="1577"/>
      <c r="MLS499" s="1577"/>
      <c r="MLT499" s="374"/>
      <c r="MLU499" s="297"/>
      <c r="MLV499" s="1575"/>
      <c r="MLW499" s="1576"/>
      <c r="MLX499" s="1576"/>
      <c r="MLY499" s="1576"/>
      <c r="MLZ499" s="1576"/>
      <c r="MMA499" s="1576"/>
      <c r="MMB499" s="1576"/>
      <c r="MMC499" s="1576"/>
      <c r="MMD499" s="1576"/>
      <c r="MME499" s="1576"/>
      <c r="MMF499" s="1577"/>
      <c r="MMG499" s="1577"/>
      <c r="MMH499" s="1577"/>
      <c r="MMI499" s="1577"/>
      <c r="MMJ499" s="374"/>
      <c r="MMK499" s="297"/>
      <c r="MML499" s="1575"/>
      <c r="MMM499" s="1576"/>
      <c r="MMN499" s="1576"/>
      <c r="MMO499" s="1576"/>
      <c r="MMP499" s="1576"/>
      <c r="MMQ499" s="1576"/>
      <c r="MMR499" s="1576"/>
      <c r="MMS499" s="1576"/>
      <c r="MMT499" s="1576"/>
      <c r="MMU499" s="1576"/>
      <c r="MMV499" s="1577"/>
      <c r="MMW499" s="1577"/>
      <c r="MMX499" s="1577"/>
      <c r="MMY499" s="1577"/>
      <c r="MMZ499" s="374"/>
      <c r="MNA499" s="297"/>
      <c r="MNB499" s="1575"/>
      <c r="MNC499" s="1576"/>
      <c r="MND499" s="1576"/>
      <c r="MNE499" s="1576"/>
      <c r="MNF499" s="1576"/>
      <c r="MNG499" s="1576"/>
      <c r="MNH499" s="1576"/>
      <c r="MNI499" s="1576"/>
      <c r="MNJ499" s="1576"/>
      <c r="MNK499" s="1576"/>
      <c r="MNL499" s="1577"/>
      <c r="MNM499" s="1577"/>
      <c r="MNN499" s="1577"/>
      <c r="MNO499" s="1577"/>
      <c r="MNP499" s="374"/>
      <c r="MNQ499" s="297"/>
      <c r="MNR499" s="1575"/>
      <c r="MNS499" s="1576"/>
      <c r="MNT499" s="1576"/>
      <c r="MNU499" s="1576"/>
      <c r="MNV499" s="1576"/>
      <c r="MNW499" s="1576"/>
      <c r="MNX499" s="1576"/>
      <c r="MNY499" s="1576"/>
      <c r="MNZ499" s="1576"/>
      <c r="MOA499" s="1576"/>
      <c r="MOB499" s="1577"/>
      <c r="MOC499" s="1577"/>
      <c r="MOD499" s="1577"/>
      <c r="MOE499" s="1577"/>
      <c r="MOF499" s="374"/>
      <c r="MOG499" s="297"/>
      <c r="MOH499" s="1575"/>
      <c r="MOI499" s="1576"/>
      <c r="MOJ499" s="1576"/>
      <c r="MOK499" s="1576"/>
      <c r="MOL499" s="1576"/>
      <c r="MOM499" s="1576"/>
      <c r="MON499" s="1576"/>
      <c r="MOO499" s="1576"/>
      <c r="MOP499" s="1576"/>
      <c r="MOQ499" s="1576"/>
      <c r="MOR499" s="1577"/>
      <c r="MOS499" s="1577"/>
      <c r="MOT499" s="1577"/>
      <c r="MOU499" s="1577"/>
      <c r="MOV499" s="374"/>
      <c r="MOW499" s="297"/>
      <c r="MOX499" s="1575"/>
      <c r="MOY499" s="1576"/>
      <c r="MOZ499" s="1576"/>
      <c r="MPA499" s="1576"/>
      <c r="MPB499" s="1576"/>
      <c r="MPC499" s="1576"/>
      <c r="MPD499" s="1576"/>
      <c r="MPE499" s="1576"/>
      <c r="MPF499" s="1576"/>
      <c r="MPG499" s="1576"/>
      <c r="MPH499" s="1577"/>
      <c r="MPI499" s="1577"/>
      <c r="MPJ499" s="1577"/>
      <c r="MPK499" s="1577"/>
      <c r="MPL499" s="374"/>
      <c r="MPM499" s="297"/>
      <c r="MPN499" s="1575"/>
      <c r="MPO499" s="1576"/>
      <c r="MPP499" s="1576"/>
      <c r="MPQ499" s="1576"/>
      <c r="MPR499" s="1576"/>
      <c r="MPS499" s="1576"/>
      <c r="MPT499" s="1576"/>
      <c r="MPU499" s="1576"/>
      <c r="MPV499" s="1576"/>
      <c r="MPW499" s="1576"/>
      <c r="MPX499" s="1577"/>
      <c r="MPY499" s="1577"/>
      <c r="MPZ499" s="1577"/>
      <c r="MQA499" s="1577"/>
      <c r="MQB499" s="374"/>
      <c r="MQC499" s="297"/>
      <c r="MQD499" s="1575"/>
      <c r="MQE499" s="1576"/>
      <c r="MQF499" s="1576"/>
      <c r="MQG499" s="1576"/>
      <c r="MQH499" s="1576"/>
      <c r="MQI499" s="1576"/>
      <c r="MQJ499" s="1576"/>
      <c r="MQK499" s="1576"/>
      <c r="MQL499" s="1576"/>
      <c r="MQM499" s="1576"/>
      <c r="MQN499" s="1577"/>
      <c r="MQO499" s="1577"/>
      <c r="MQP499" s="1577"/>
      <c r="MQQ499" s="1577"/>
      <c r="MQR499" s="374"/>
      <c r="MQS499" s="297"/>
      <c r="MQT499" s="1575"/>
      <c r="MQU499" s="1576"/>
      <c r="MQV499" s="1576"/>
      <c r="MQW499" s="1576"/>
      <c r="MQX499" s="1576"/>
      <c r="MQY499" s="1576"/>
      <c r="MQZ499" s="1576"/>
      <c r="MRA499" s="1576"/>
      <c r="MRB499" s="1576"/>
      <c r="MRC499" s="1576"/>
      <c r="MRD499" s="1577"/>
      <c r="MRE499" s="1577"/>
      <c r="MRF499" s="1577"/>
      <c r="MRG499" s="1577"/>
      <c r="MRH499" s="374"/>
      <c r="MRI499" s="297"/>
      <c r="MRJ499" s="1575"/>
      <c r="MRK499" s="1576"/>
      <c r="MRL499" s="1576"/>
      <c r="MRM499" s="1576"/>
      <c r="MRN499" s="1576"/>
      <c r="MRO499" s="1576"/>
      <c r="MRP499" s="1576"/>
      <c r="MRQ499" s="1576"/>
      <c r="MRR499" s="1576"/>
      <c r="MRS499" s="1576"/>
      <c r="MRT499" s="1577"/>
      <c r="MRU499" s="1577"/>
      <c r="MRV499" s="1577"/>
      <c r="MRW499" s="1577"/>
      <c r="MRX499" s="374"/>
      <c r="MRY499" s="297"/>
      <c r="MRZ499" s="1575"/>
      <c r="MSA499" s="1576"/>
      <c r="MSB499" s="1576"/>
      <c r="MSC499" s="1576"/>
      <c r="MSD499" s="1576"/>
      <c r="MSE499" s="1576"/>
      <c r="MSF499" s="1576"/>
      <c r="MSG499" s="1576"/>
      <c r="MSH499" s="1576"/>
      <c r="MSI499" s="1576"/>
      <c r="MSJ499" s="1577"/>
      <c r="MSK499" s="1577"/>
      <c r="MSL499" s="1577"/>
      <c r="MSM499" s="1577"/>
      <c r="MSN499" s="374"/>
      <c r="MSO499" s="297"/>
      <c r="MSP499" s="1575"/>
      <c r="MSQ499" s="1576"/>
      <c r="MSR499" s="1576"/>
      <c r="MSS499" s="1576"/>
      <c r="MST499" s="1576"/>
      <c r="MSU499" s="1576"/>
      <c r="MSV499" s="1576"/>
      <c r="MSW499" s="1576"/>
      <c r="MSX499" s="1576"/>
      <c r="MSY499" s="1576"/>
      <c r="MSZ499" s="1577"/>
      <c r="MTA499" s="1577"/>
      <c r="MTB499" s="1577"/>
      <c r="MTC499" s="1577"/>
      <c r="MTD499" s="374"/>
      <c r="MTE499" s="297"/>
      <c r="MTF499" s="1575"/>
      <c r="MTG499" s="1576"/>
      <c r="MTH499" s="1576"/>
      <c r="MTI499" s="1576"/>
      <c r="MTJ499" s="1576"/>
      <c r="MTK499" s="1576"/>
      <c r="MTL499" s="1576"/>
      <c r="MTM499" s="1576"/>
      <c r="MTN499" s="1576"/>
      <c r="MTO499" s="1576"/>
      <c r="MTP499" s="1577"/>
      <c r="MTQ499" s="1577"/>
      <c r="MTR499" s="1577"/>
      <c r="MTS499" s="1577"/>
      <c r="MTT499" s="374"/>
      <c r="MTU499" s="297"/>
      <c r="MTV499" s="1575"/>
      <c r="MTW499" s="1576"/>
      <c r="MTX499" s="1576"/>
      <c r="MTY499" s="1576"/>
      <c r="MTZ499" s="1576"/>
      <c r="MUA499" s="1576"/>
      <c r="MUB499" s="1576"/>
      <c r="MUC499" s="1576"/>
      <c r="MUD499" s="1576"/>
      <c r="MUE499" s="1576"/>
      <c r="MUF499" s="1577"/>
      <c r="MUG499" s="1577"/>
      <c r="MUH499" s="1577"/>
      <c r="MUI499" s="1577"/>
      <c r="MUJ499" s="374"/>
      <c r="MUK499" s="297"/>
      <c r="MUL499" s="1575"/>
      <c r="MUM499" s="1576"/>
      <c r="MUN499" s="1576"/>
      <c r="MUO499" s="1576"/>
      <c r="MUP499" s="1576"/>
      <c r="MUQ499" s="1576"/>
      <c r="MUR499" s="1576"/>
      <c r="MUS499" s="1576"/>
      <c r="MUT499" s="1576"/>
      <c r="MUU499" s="1576"/>
      <c r="MUV499" s="1577"/>
      <c r="MUW499" s="1577"/>
      <c r="MUX499" s="1577"/>
      <c r="MUY499" s="1577"/>
      <c r="MUZ499" s="374"/>
      <c r="MVA499" s="297"/>
      <c r="MVB499" s="1575"/>
      <c r="MVC499" s="1576"/>
      <c r="MVD499" s="1576"/>
      <c r="MVE499" s="1576"/>
      <c r="MVF499" s="1576"/>
      <c r="MVG499" s="1576"/>
      <c r="MVH499" s="1576"/>
      <c r="MVI499" s="1576"/>
      <c r="MVJ499" s="1576"/>
      <c r="MVK499" s="1576"/>
      <c r="MVL499" s="1577"/>
      <c r="MVM499" s="1577"/>
      <c r="MVN499" s="1577"/>
      <c r="MVO499" s="1577"/>
      <c r="MVP499" s="374"/>
      <c r="MVQ499" s="297"/>
      <c r="MVR499" s="1575"/>
      <c r="MVS499" s="1576"/>
      <c r="MVT499" s="1576"/>
      <c r="MVU499" s="1576"/>
      <c r="MVV499" s="1576"/>
      <c r="MVW499" s="1576"/>
      <c r="MVX499" s="1576"/>
      <c r="MVY499" s="1576"/>
      <c r="MVZ499" s="1576"/>
      <c r="MWA499" s="1576"/>
      <c r="MWB499" s="1577"/>
      <c r="MWC499" s="1577"/>
      <c r="MWD499" s="1577"/>
      <c r="MWE499" s="1577"/>
      <c r="MWF499" s="374"/>
      <c r="MWG499" s="297"/>
      <c r="MWH499" s="1575"/>
      <c r="MWI499" s="1576"/>
      <c r="MWJ499" s="1576"/>
      <c r="MWK499" s="1576"/>
      <c r="MWL499" s="1576"/>
      <c r="MWM499" s="1576"/>
      <c r="MWN499" s="1576"/>
      <c r="MWO499" s="1576"/>
      <c r="MWP499" s="1576"/>
      <c r="MWQ499" s="1576"/>
      <c r="MWR499" s="1577"/>
      <c r="MWS499" s="1577"/>
      <c r="MWT499" s="1577"/>
      <c r="MWU499" s="1577"/>
      <c r="MWV499" s="374"/>
      <c r="MWW499" s="297"/>
      <c r="MWX499" s="1575"/>
      <c r="MWY499" s="1576"/>
      <c r="MWZ499" s="1576"/>
      <c r="MXA499" s="1576"/>
      <c r="MXB499" s="1576"/>
      <c r="MXC499" s="1576"/>
      <c r="MXD499" s="1576"/>
      <c r="MXE499" s="1576"/>
      <c r="MXF499" s="1576"/>
      <c r="MXG499" s="1576"/>
      <c r="MXH499" s="1577"/>
      <c r="MXI499" s="1577"/>
      <c r="MXJ499" s="1577"/>
      <c r="MXK499" s="1577"/>
      <c r="MXL499" s="374"/>
      <c r="MXM499" s="297"/>
      <c r="MXN499" s="1575"/>
      <c r="MXO499" s="1576"/>
      <c r="MXP499" s="1576"/>
      <c r="MXQ499" s="1576"/>
      <c r="MXR499" s="1576"/>
      <c r="MXS499" s="1576"/>
      <c r="MXT499" s="1576"/>
      <c r="MXU499" s="1576"/>
      <c r="MXV499" s="1576"/>
      <c r="MXW499" s="1576"/>
      <c r="MXX499" s="1577"/>
      <c r="MXY499" s="1577"/>
      <c r="MXZ499" s="1577"/>
      <c r="MYA499" s="1577"/>
      <c r="MYB499" s="374"/>
      <c r="MYC499" s="297"/>
      <c r="MYD499" s="1575"/>
      <c r="MYE499" s="1576"/>
      <c r="MYF499" s="1576"/>
      <c r="MYG499" s="1576"/>
      <c r="MYH499" s="1576"/>
      <c r="MYI499" s="1576"/>
      <c r="MYJ499" s="1576"/>
      <c r="MYK499" s="1576"/>
      <c r="MYL499" s="1576"/>
      <c r="MYM499" s="1576"/>
      <c r="MYN499" s="1577"/>
      <c r="MYO499" s="1577"/>
      <c r="MYP499" s="1577"/>
      <c r="MYQ499" s="1577"/>
      <c r="MYR499" s="374"/>
      <c r="MYS499" s="297"/>
      <c r="MYT499" s="1575"/>
      <c r="MYU499" s="1576"/>
      <c r="MYV499" s="1576"/>
      <c r="MYW499" s="1576"/>
      <c r="MYX499" s="1576"/>
      <c r="MYY499" s="1576"/>
      <c r="MYZ499" s="1576"/>
      <c r="MZA499" s="1576"/>
      <c r="MZB499" s="1576"/>
      <c r="MZC499" s="1576"/>
      <c r="MZD499" s="1577"/>
      <c r="MZE499" s="1577"/>
      <c r="MZF499" s="1577"/>
      <c r="MZG499" s="1577"/>
      <c r="MZH499" s="374"/>
      <c r="MZI499" s="297"/>
      <c r="MZJ499" s="1575"/>
      <c r="MZK499" s="1576"/>
      <c r="MZL499" s="1576"/>
      <c r="MZM499" s="1576"/>
      <c r="MZN499" s="1576"/>
      <c r="MZO499" s="1576"/>
      <c r="MZP499" s="1576"/>
      <c r="MZQ499" s="1576"/>
      <c r="MZR499" s="1576"/>
      <c r="MZS499" s="1576"/>
      <c r="MZT499" s="1577"/>
      <c r="MZU499" s="1577"/>
      <c r="MZV499" s="1577"/>
      <c r="MZW499" s="1577"/>
      <c r="MZX499" s="374"/>
      <c r="MZY499" s="297"/>
      <c r="MZZ499" s="1575"/>
      <c r="NAA499" s="1576"/>
      <c r="NAB499" s="1576"/>
      <c r="NAC499" s="1576"/>
      <c r="NAD499" s="1576"/>
      <c r="NAE499" s="1576"/>
      <c r="NAF499" s="1576"/>
      <c r="NAG499" s="1576"/>
      <c r="NAH499" s="1576"/>
      <c r="NAI499" s="1576"/>
      <c r="NAJ499" s="1577"/>
      <c r="NAK499" s="1577"/>
      <c r="NAL499" s="1577"/>
      <c r="NAM499" s="1577"/>
      <c r="NAN499" s="374"/>
      <c r="NAO499" s="297"/>
      <c r="NAP499" s="1575"/>
      <c r="NAQ499" s="1576"/>
      <c r="NAR499" s="1576"/>
      <c r="NAS499" s="1576"/>
      <c r="NAT499" s="1576"/>
      <c r="NAU499" s="1576"/>
      <c r="NAV499" s="1576"/>
      <c r="NAW499" s="1576"/>
      <c r="NAX499" s="1576"/>
      <c r="NAY499" s="1576"/>
      <c r="NAZ499" s="1577"/>
      <c r="NBA499" s="1577"/>
      <c r="NBB499" s="1577"/>
      <c r="NBC499" s="1577"/>
      <c r="NBD499" s="374"/>
      <c r="NBE499" s="297"/>
      <c r="NBF499" s="1575"/>
      <c r="NBG499" s="1576"/>
      <c r="NBH499" s="1576"/>
      <c r="NBI499" s="1576"/>
      <c r="NBJ499" s="1576"/>
      <c r="NBK499" s="1576"/>
      <c r="NBL499" s="1576"/>
      <c r="NBM499" s="1576"/>
      <c r="NBN499" s="1576"/>
      <c r="NBO499" s="1576"/>
      <c r="NBP499" s="1577"/>
      <c r="NBQ499" s="1577"/>
      <c r="NBR499" s="1577"/>
      <c r="NBS499" s="1577"/>
      <c r="NBT499" s="374"/>
      <c r="NBU499" s="297"/>
      <c r="NBV499" s="1575"/>
      <c r="NBW499" s="1576"/>
      <c r="NBX499" s="1576"/>
      <c r="NBY499" s="1576"/>
      <c r="NBZ499" s="1576"/>
      <c r="NCA499" s="1576"/>
      <c r="NCB499" s="1576"/>
      <c r="NCC499" s="1576"/>
      <c r="NCD499" s="1576"/>
      <c r="NCE499" s="1576"/>
      <c r="NCF499" s="1577"/>
      <c r="NCG499" s="1577"/>
      <c r="NCH499" s="1577"/>
      <c r="NCI499" s="1577"/>
      <c r="NCJ499" s="374"/>
      <c r="NCK499" s="297"/>
      <c r="NCL499" s="1575"/>
      <c r="NCM499" s="1576"/>
      <c r="NCN499" s="1576"/>
      <c r="NCO499" s="1576"/>
      <c r="NCP499" s="1576"/>
      <c r="NCQ499" s="1576"/>
      <c r="NCR499" s="1576"/>
      <c r="NCS499" s="1576"/>
      <c r="NCT499" s="1576"/>
      <c r="NCU499" s="1576"/>
      <c r="NCV499" s="1577"/>
      <c r="NCW499" s="1577"/>
      <c r="NCX499" s="1577"/>
      <c r="NCY499" s="1577"/>
      <c r="NCZ499" s="374"/>
      <c r="NDA499" s="297"/>
      <c r="NDB499" s="1575"/>
      <c r="NDC499" s="1576"/>
      <c r="NDD499" s="1576"/>
      <c r="NDE499" s="1576"/>
      <c r="NDF499" s="1576"/>
      <c r="NDG499" s="1576"/>
      <c r="NDH499" s="1576"/>
      <c r="NDI499" s="1576"/>
      <c r="NDJ499" s="1576"/>
      <c r="NDK499" s="1576"/>
      <c r="NDL499" s="1577"/>
      <c r="NDM499" s="1577"/>
      <c r="NDN499" s="1577"/>
      <c r="NDO499" s="1577"/>
      <c r="NDP499" s="374"/>
      <c r="NDQ499" s="297"/>
      <c r="NDR499" s="1575"/>
      <c r="NDS499" s="1576"/>
      <c r="NDT499" s="1576"/>
      <c r="NDU499" s="1576"/>
      <c r="NDV499" s="1576"/>
      <c r="NDW499" s="1576"/>
      <c r="NDX499" s="1576"/>
      <c r="NDY499" s="1576"/>
      <c r="NDZ499" s="1576"/>
      <c r="NEA499" s="1576"/>
      <c r="NEB499" s="1577"/>
      <c r="NEC499" s="1577"/>
      <c r="NED499" s="1577"/>
      <c r="NEE499" s="1577"/>
      <c r="NEF499" s="374"/>
      <c r="NEG499" s="297"/>
      <c r="NEH499" s="1575"/>
      <c r="NEI499" s="1576"/>
      <c r="NEJ499" s="1576"/>
      <c r="NEK499" s="1576"/>
      <c r="NEL499" s="1576"/>
      <c r="NEM499" s="1576"/>
      <c r="NEN499" s="1576"/>
      <c r="NEO499" s="1576"/>
      <c r="NEP499" s="1576"/>
      <c r="NEQ499" s="1576"/>
      <c r="NER499" s="1577"/>
      <c r="NES499" s="1577"/>
      <c r="NET499" s="1577"/>
      <c r="NEU499" s="1577"/>
      <c r="NEV499" s="374"/>
      <c r="NEW499" s="297"/>
      <c r="NEX499" s="1575"/>
      <c r="NEY499" s="1576"/>
      <c r="NEZ499" s="1576"/>
      <c r="NFA499" s="1576"/>
      <c r="NFB499" s="1576"/>
      <c r="NFC499" s="1576"/>
      <c r="NFD499" s="1576"/>
      <c r="NFE499" s="1576"/>
      <c r="NFF499" s="1576"/>
      <c r="NFG499" s="1576"/>
      <c r="NFH499" s="1577"/>
      <c r="NFI499" s="1577"/>
      <c r="NFJ499" s="1577"/>
      <c r="NFK499" s="1577"/>
      <c r="NFL499" s="374"/>
      <c r="NFM499" s="297"/>
      <c r="NFN499" s="1575"/>
      <c r="NFO499" s="1576"/>
      <c r="NFP499" s="1576"/>
      <c r="NFQ499" s="1576"/>
      <c r="NFR499" s="1576"/>
      <c r="NFS499" s="1576"/>
      <c r="NFT499" s="1576"/>
      <c r="NFU499" s="1576"/>
      <c r="NFV499" s="1576"/>
      <c r="NFW499" s="1576"/>
      <c r="NFX499" s="1577"/>
      <c r="NFY499" s="1577"/>
      <c r="NFZ499" s="1577"/>
      <c r="NGA499" s="1577"/>
      <c r="NGB499" s="374"/>
      <c r="NGC499" s="297"/>
      <c r="NGD499" s="1575"/>
      <c r="NGE499" s="1576"/>
      <c r="NGF499" s="1576"/>
      <c r="NGG499" s="1576"/>
      <c r="NGH499" s="1576"/>
      <c r="NGI499" s="1576"/>
      <c r="NGJ499" s="1576"/>
      <c r="NGK499" s="1576"/>
      <c r="NGL499" s="1576"/>
      <c r="NGM499" s="1576"/>
      <c r="NGN499" s="1577"/>
      <c r="NGO499" s="1577"/>
      <c r="NGP499" s="1577"/>
      <c r="NGQ499" s="1577"/>
      <c r="NGR499" s="374"/>
      <c r="NGS499" s="297"/>
      <c r="NGT499" s="1575"/>
      <c r="NGU499" s="1576"/>
      <c r="NGV499" s="1576"/>
      <c r="NGW499" s="1576"/>
      <c r="NGX499" s="1576"/>
      <c r="NGY499" s="1576"/>
      <c r="NGZ499" s="1576"/>
      <c r="NHA499" s="1576"/>
      <c r="NHB499" s="1576"/>
      <c r="NHC499" s="1576"/>
      <c r="NHD499" s="1577"/>
      <c r="NHE499" s="1577"/>
      <c r="NHF499" s="1577"/>
      <c r="NHG499" s="1577"/>
      <c r="NHH499" s="374"/>
      <c r="NHI499" s="297"/>
      <c r="NHJ499" s="1575"/>
      <c r="NHK499" s="1576"/>
      <c r="NHL499" s="1576"/>
      <c r="NHM499" s="1576"/>
      <c r="NHN499" s="1576"/>
      <c r="NHO499" s="1576"/>
      <c r="NHP499" s="1576"/>
      <c r="NHQ499" s="1576"/>
      <c r="NHR499" s="1576"/>
      <c r="NHS499" s="1576"/>
      <c r="NHT499" s="1577"/>
      <c r="NHU499" s="1577"/>
      <c r="NHV499" s="1577"/>
      <c r="NHW499" s="1577"/>
      <c r="NHX499" s="374"/>
      <c r="NHY499" s="297"/>
      <c r="NHZ499" s="1575"/>
      <c r="NIA499" s="1576"/>
      <c r="NIB499" s="1576"/>
      <c r="NIC499" s="1576"/>
      <c r="NID499" s="1576"/>
      <c r="NIE499" s="1576"/>
      <c r="NIF499" s="1576"/>
      <c r="NIG499" s="1576"/>
      <c r="NIH499" s="1576"/>
      <c r="NII499" s="1576"/>
      <c r="NIJ499" s="1577"/>
      <c r="NIK499" s="1577"/>
      <c r="NIL499" s="1577"/>
      <c r="NIM499" s="1577"/>
      <c r="NIN499" s="374"/>
      <c r="NIO499" s="297"/>
      <c r="NIP499" s="1575"/>
      <c r="NIQ499" s="1576"/>
      <c r="NIR499" s="1576"/>
      <c r="NIS499" s="1576"/>
      <c r="NIT499" s="1576"/>
      <c r="NIU499" s="1576"/>
      <c r="NIV499" s="1576"/>
      <c r="NIW499" s="1576"/>
      <c r="NIX499" s="1576"/>
      <c r="NIY499" s="1576"/>
      <c r="NIZ499" s="1577"/>
      <c r="NJA499" s="1577"/>
      <c r="NJB499" s="1577"/>
      <c r="NJC499" s="1577"/>
      <c r="NJD499" s="374"/>
      <c r="NJE499" s="297"/>
      <c r="NJF499" s="1575"/>
      <c r="NJG499" s="1576"/>
      <c r="NJH499" s="1576"/>
      <c r="NJI499" s="1576"/>
      <c r="NJJ499" s="1576"/>
      <c r="NJK499" s="1576"/>
      <c r="NJL499" s="1576"/>
      <c r="NJM499" s="1576"/>
      <c r="NJN499" s="1576"/>
      <c r="NJO499" s="1576"/>
      <c r="NJP499" s="1577"/>
      <c r="NJQ499" s="1577"/>
      <c r="NJR499" s="1577"/>
      <c r="NJS499" s="1577"/>
      <c r="NJT499" s="374"/>
      <c r="NJU499" s="297"/>
      <c r="NJV499" s="1575"/>
      <c r="NJW499" s="1576"/>
      <c r="NJX499" s="1576"/>
      <c r="NJY499" s="1576"/>
      <c r="NJZ499" s="1576"/>
      <c r="NKA499" s="1576"/>
      <c r="NKB499" s="1576"/>
      <c r="NKC499" s="1576"/>
      <c r="NKD499" s="1576"/>
      <c r="NKE499" s="1576"/>
      <c r="NKF499" s="1577"/>
      <c r="NKG499" s="1577"/>
      <c r="NKH499" s="1577"/>
      <c r="NKI499" s="1577"/>
      <c r="NKJ499" s="374"/>
      <c r="NKK499" s="297"/>
      <c r="NKL499" s="1575"/>
      <c r="NKM499" s="1576"/>
      <c r="NKN499" s="1576"/>
      <c r="NKO499" s="1576"/>
      <c r="NKP499" s="1576"/>
      <c r="NKQ499" s="1576"/>
      <c r="NKR499" s="1576"/>
      <c r="NKS499" s="1576"/>
      <c r="NKT499" s="1576"/>
      <c r="NKU499" s="1576"/>
      <c r="NKV499" s="1577"/>
      <c r="NKW499" s="1577"/>
      <c r="NKX499" s="1577"/>
      <c r="NKY499" s="1577"/>
      <c r="NKZ499" s="374"/>
      <c r="NLA499" s="297"/>
      <c r="NLB499" s="1575"/>
      <c r="NLC499" s="1576"/>
      <c r="NLD499" s="1576"/>
      <c r="NLE499" s="1576"/>
      <c r="NLF499" s="1576"/>
      <c r="NLG499" s="1576"/>
      <c r="NLH499" s="1576"/>
      <c r="NLI499" s="1576"/>
      <c r="NLJ499" s="1576"/>
      <c r="NLK499" s="1576"/>
      <c r="NLL499" s="1577"/>
      <c r="NLM499" s="1577"/>
      <c r="NLN499" s="1577"/>
      <c r="NLO499" s="1577"/>
      <c r="NLP499" s="374"/>
      <c r="NLQ499" s="297"/>
      <c r="NLR499" s="1575"/>
      <c r="NLS499" s="1576"/>
      <c r="NLT499" s="1576"/>
      <c r="NLU499" s="1576"/>
      <c r="NLV499" s="1576"/>
      <c r="NLW499" s="1576"/>
      <c r="NLX499" s="1576"/>
      <c r="NLY499" s="1576"/>
      <c r="NLZ499" s="1576"/>
      <c r="NMA499" s="1576"/>
      <c r="NMB499" s="1577"/>
      <c r="NMC499" s="1577"/>
      <c r="NMD499" s="1577"/>
      <c r="NME499" s="1577"/>
      <c r="NMF499" s="374"/>
      <c r="NMG499" s="297"/>
      <c r="NMH499" s="1575"/>
      <c r="NMI499" s="1576"/>
      <c r="NMJ499" s="1576"/>
      <c r="NMK499" s="1576"/>
      <c r="NML499" s="1576"/>
      <c r="NMM499" s="1576"/>
      <c r="NMN499" s="1576"/>
      <c r="NMO499" s="1576"/>
      <c r="NMP499" s="1576"/>
      <c r="NMQ499" s="1576"/>
      <c r="NMR499" s="1577"/>
      <c r="NMS499" s="1577"/>
      <c r="NMT499" s="1577"/>
      <c r="NMU499" s="1577"/>
      <c r="NMV499" s="374"/>
      <c r="NMW499" s="297"/>
      <c r="NMX499" s="1575"/>
      <c r="NMY499" s="1576"/>
      <c r="NMZ499" s="1576"/>
      <c r="NNA499" s="1576"/>
      <c r="NNB499" s="1576"/>
      <c r="NNC499" s="1576"/>
      <c r="NND499" s="1576"/>
      <c r="NNE499" s="1576"/>
      <c r="NNF499" s="1576"/>
      <c r="NNG499" s="1576"/>
      <c r="NNH499" s="1577"/>
      <c r="NNI499" s="1577"/>
      <c r="NNJ499" s="1577"/>
      <c r="NNK499" s="1577"/>
      <c r="NNL499" s="374"/>
      <c r="NNM499" s="297"/>
      <c r="NNN499" s="1575"/>
      <c r="NNO499" s="1576"/>
      <c r="NNP499" s="1576"/>
      <c r="NNQ499" s="1576"/>
      <c r="NNR499" s="1576"/>
      <c r="NNS499" s="1576"/>
      <c r="NNT499" s="1576"/>
      <c r="NNU499" s="1576"/>
      <c r="NNV499" s="1576"/>
      <c r="NNW499" s="1576"/>
      <c r="NNX499" s="1577"/>
      <c r="NNY499" s="1577"/>
      <c r="NNZ499" s="1577"/>
      <c r="NOA499" s="1577"/>
      <c r="NOB499" s="374"/>
      <c r="NOC499" s="297"/>
      <c r="NOD499" s="1575"/>
      <c r="NOE499" s="1576"/>
      <c r="NOF499" s="1576"/>
      <c r="NOG499" s="1576"/>
      <c r="NOH499" s="1576"/>
      <c r="NOI499" s="1576"/>
      <c r="NOJ499" s="1576"/>
      <c r="NOK499" s="1576"/>
      <c r="NOL499" s="1576"/>
      <c r="NOM499" s="1576"/>
      <c r="NON499" s="1577"/>
      <c r="NOO499" s="1577"/>
      <c r="NOP499" s="1577"/>
      <c r="NOQ499" s="1577"/>
      <c r="NOR499" s="374"/>
      <c r="NOS499" s="297"/>
      <c r="NOT499" s="1575"/>
      <c r="NOU499" s="1576"/>
      <c r="NOV499" s="1576"/>
      <c r="NOW499" s="1576"/>
      <c r="NOX499" s="1576"/>
      <c r="NOY499" s="1576"/>
      <c r="NOZ499" s="1576"/>
      <c r="NPA499" s="1576"/>
      <c r="NPB499" s="1576"/>
      <c r="NPC499" s="1576"/>
      <c r="NPD499" s="1577"/>
      <c r="NPE499" s="1577"/>
      <c r="NPF499" s="1577"/>
      <c r="NPG499" s="1577"/>
      <c r="NPH499" s="374"/>
      <c r="NPI499" s="297"/>
      <c r="NPJ499" s="1575"/>
      <c r="NPK499" s="1576"/>
      <c r="NPL499" s="1576"/>
      <c r="NPM499" s="1576"/>
      <c r="NPN499" s="1576"/>
      <c r="NPO499" s="1576"/>
      <c r="NPP499" s="1576"/>
      <c r="NPQ499" s="1576"/>
      <c r="NPR499" s="1576"/>
      <c r="NPS499" s="1576"/>
      <c r="NPT499" s="1577"/>
      <c r="NPU499" s="1577"/>
      <c r="NPV499" s="1577"/>
      <c r="NPW499" s="1577"/>
      <c r="NPX499" s="374"/>
      <c r="NPY499" s="297"/>
      <c r="NPZ499" s="1575"/>
      <c r="NQA499" s="1576"/>
      <c r="NQB499" s="1576"/>
      <c r="NQC499" s="1576"/>
      <c r="NQD499" s="1576"/>
      <c r="NQE499" s="1576"/>
      <c r="NQF499" s="1576"/>
      <c r="NQG499" s="1576"/>
      <c r="NQH499" s="1576"/>
      <c r="NQI499" s="1576"/>
      <c r="NQJ499" s="1577"/>
      <c r="NQK499" s="1577"/>
      <c r="NQL499" s="1577"/>
      <c r="NQM499" s="1577"/>
      <c r="NQN499" s="374"/>
      <c r="NQO499" s="297"/>
      <c r="NQP499" s="1575"/>
      <c r="NQQ499" s="1576"/>
      <c r="NQR499" s="1576"/>
      <c r="NQS499" s="1576"/>
      <c r="NQT499" s="1576"/>
      <c r="NQU499" s="1576"/>
      <c r="NQV499" s="1576"/>
      <c r="NQW499" s="1576"/>
      <c r="NQX499" s="1576"/>
      <c r="NQY499" s="1576"/>
      <c r="NQZ499" s="1577"/>
      <c r="NRA499" s="1577"/>
      <c r="NRB499" s="1577"/>
      <c r="NRC499" s="1577"/>
      <c r="NRD499" s="374"/>
      <c r="NRE499" s="297"/>
      <c r="NRF499" s="1575"/>
      <c r="NRG499" s="1576"/>
      <c r="NRH499" s="1576"/>
      <c r="NRI499" s="1576"/>
      <c r="NRJ499" s="1576"/>
      <c r="NRK499" s="1576"/>
      <c r="NRL499" s="1576"/>
      <c r="NRM499" s="1576"/>
      <c r="NRN499" s="1576"/>
      <c r="NRO499" s="1576"/>
      <c r="NRP499" s="1577"/>
      <c r="NRQ499" s="1577"/>
      <c r="NRR499" s="1577"/>
      <c r="NRS499" s="1577"/>
      <c r="NRT499" s="374"/>
      <c r="NRU499" s="297"/>
      <c r="NRV499" s="1575"/>
      <c r="NRW499" s="1576"/>
      <c r="NRX499" s="1576"/>
      <c r="NRY499" s="1576"/>
      <c r="NRZ499" s="1576"/>
      <c r="NSA499" s="1576"/>
      <c r="NSB499" s="1576"/>
      <c r="NSC499" s="1576"/>
      <c r="NSD499" s="1576"/>
      <c r="NSE499" s="1576"/>
      <c r="NSF499" s="1577"/>
      <c r="NSG499" s="1577"/>
      <c r="NSH499" s="1577"/>
      <c r="NSI499" s="1577"/>
      <c r="NSJ499" s="374"/>
      <c r="NSK499" s="297"/>
      <c r="NSL499" s="1575"/>
      <c r="NSM499" s="1576"/>
      <c r="NSN499" s="1576"/>
      <c r="NSO499" s="1576"/>
      <c r="NSP499" s="1576"/>
      <c r="NSQ499" s="1576"/>
      <c r="NSR499" s="1576"/>
      <c r="NSS499" s="1576"/>
      <c r="NST499" s="1576"/>
      <c r="NSU499" s="1576"/>
      <c r="NSV499" s="1577"/>
      <c r="NSW499" s="1577"/>
      <c r="NSX499" s="1577"/>
      <c r="NSY499" s="1577"/>
      <c r="NSZ499" s="374"/>
      <c r="NTA499" s="297"/>
      <c r="NTB499" s="1575"/>
      <c r="NTC499" s="1576"/>
      <c r="NTD499" s="1576"/>
      <c r="NTE499" s="1576"/>
      <c r="NTF499" s="1576"/>
      <c r="NTG499" s="1576"/>
      <c r="NTH499" s="1576"/>
      <c r="NTI499" s="1576"/>
      <c r="NTJ499" s="1576"/>
      <c r="NTK499" s="1576"/>
      <c r="NTL499" s="1577"/>
      <c r="NTM499" s="1577"/>
      <c r="NTN499" s="1577"/>
      <c r="NTO499" s="1577"/>
      <c r="NTP499" s="374"/>
      <c r="NTQ499" s="297"/>
      <c r="NTR499" s="1575"/>
      <c r="NTS499" s="1576"/>
      <c r="NTT499" s="1576"/>
      <c r="NTU499" s="1576"/>
      <c r="NTV499" s="1576"/>
      <c r="NTW499" s="1576"/>
      <c r="NTX499" s="1576"/>
      <c r="NTY499" s="1576"/>
      <c r="NTZ499" s="1576"/>
      <c r="NUA499" s="1576"/>
      <c r="NUB499" s="1577"/>
      <c r="NUC499" s="1577"/>
      <c r="NUD499" s="1577"/>
      <c r="NUE499" s="1577"/>
      <c r="NUF499" s="374"/>
      <c r="NUG499" s="297"/>
      <c r="NUH499" s="1575"/>
      <c r="NUI499" s="1576"/>
      <c r="NUJ499" s="1576"/>
      <c r="NUK499" s="1576"/>
      <c r="NUL499" s="1576"/>
      <c r="NUM499" s="1576"/>
      <c r="NUN499" s="1576"/>
      <c r="NUO499" s="1576"/>
      <c r="NUP499" s="1576"/>
      <c r="NUQ499" s="1576"/>
      <c r="NUR499" s="1577"/>
      <c r="NUS499" s="1577"/>
      <c r="NUT499" s="1577"/>
      <c r="NUU499" s="1577"/>
      <c r="NUV499" s="374"/>
      <c r="NUW499" s="297"/>
      <c r="NUX499" s="1575"/>
      <c r="NUY499" s="1576"/>
      <c r="NUZ499" s="1576"/>
      <c r="NVA499" s="1576"/>
      <c r="NVB499" s="1576"/>
      <c r="NVC499" s="1576"/>
      <c r="NVD499" s="1576"/>
      <c r="NVE499" s="1576"/>
      <c r="NVF499" s="1576"/>
      <c r="NVG499" s="1576"/>
      <c r="NVH499" s="1577"/>
      <c r="NVI499" s="1577"/>
      <c r="NVJ499" s="1577"/>
      <c r="NVK499" s="1577"/>
      <c r="NVL499" s="374"/>
      <c r="NVM499" s="297"/>
      <c r="NVN499" s="1575"/>
      <c r="NVO499" s="1576"/>
      <c r="NVP499" s="1576"/>
      <c r="NVQ499" s="1576"/>
      <c r="NVR499" s="1576"/>
      <c r="NVS499" s="1576"/>
      <c r="NVT499" s="1576"/>
      <c r="NVU499" s="1576"/>
      <c r="NVV499" s="1576"/>
      <c r="NVW499" s="1576"/>
      <c r="NVX499" s="1577"/>
      <c r="NVY499" s="1577"/>
      <c r="NVZ499" s="1577"/>
      <c r="NWA499" s="1577"/>
      <c r="NWB499" s="374"/>
      <c r="NWC499" s="297"/>
      <c r="NWD499" s="1575"/>
      <c r="NWE499" s="1576"/>
      <c r="NWF499" s="1576"/>
      <c r="NWG499" s="1576"/>
      <c r="NWH499" s="1576"/>
      <c r="NWI499" s="1576"/>
      <c r="NWJ499" s="1576"/>
      <c r="NWK499" s="1576"/>
      <c r="NWL499" s="1576"/>
      <c r="NWM499" s="1576"/>
      <c r="NWN499" s="1577"/>
      <c r="NWO499" s="1577"/>
      <c r="NWP499" s="1577"/>
      <c r="NWQ499" s="1577"/>
      <c r="NWR499" s="374"/>
      <c r="NWS499" s="297"/>
      <c r="NWT499" s="1575"/>
      <c r="NWU499" s="1576"/>
      <c r="NWV499" s="1576"/>
      <c r="NWW499" s="1576"/>
      <c r="NWX499" s="1576"/>
      <c r="NWY499" s="1576"/>
      <c r="NWZ499" s="1576"/>
      <c r="NXA499" s="1576"/>
      <c r="NXB499" s="1576"/>
      <c r="NXC499" s="1576"/>
      <c r="NXD499" s="1577"/>
      <c r="NXE499" s="1577"/>
      <c r="NXF499" s="1577"/>
      <c r="NXG499" s="1577"/>
      <c r="NXH499" s="374"/>
      <c r="NXI499" s="297"/>
      <c r="NXJ499" s="1575"/>
      <c r="NXK499" s="1576"/>
      <c r="NXL499" s="1576"/>
      <c r="NXM499" s="1576"/>
      <c r="NXN499" s="1576"/>
      <c r="NXO499" s="1576"/>
      <c r="NXP499" s="1576"/>
      <c r="NXQ499" s="1576"/>
      <c r="NXR499" s="1576"/>
      <c r="NXS499" s="1576"/>
      <c r="NXT499" s="1577"/>
      <c r="NXU499" s="1577"/>
      <c r="NXV499" s="1577"/>
      <c r="NXW499" s="1577"/>
      <c r="NXX499" s="374"/>
      <c r="NXY499" s="297"/>
      <c r="NXZ499" s="1575"/>
      <c r="NYA499" s="1576"/>
      <c r="NYB499" s="1576"/>
      <c r="NYC499" s="1576"/>
      <c r="NYD499" s="1576"/>
      <c r="NYE499" s="1576"/>
      <c r="NYF499" s="1576"/>
      <c r="NYG499" s="1576"/>
      <c r="NYH499" s="1576"/>
      <c r="NYI499" s="1576"/>
      <c r="NYJ499" s="1577"/>
      <c r="NYK499" s="1577"/>
      <c r="NYL499" s="1577"/>
      <c r="NYM499" s="1577"/>
      <c r="NYN499" s="374"/>
      <c r="NYO499" s="297"/>
      <c r="NYP499" s="1575"/>
      <c r="NYQ499" s="1576"/>
      <c r="NYR499" s="1576"/>
      <c r="NYS499" s="1576"/>
      <c r="NYT499" s="1576"/>
      <c r="NYU499" s="1576"/>
      <c r="NYV499" s="1576"/>
      <c r="NYW499" s="1576"/>
      <c r="NYX499" s="1576"/>
      <c r="NYY499" s="1576"/>
      <c r="NYZ499" s="1577"/>
      <c r="NZA499" s="1577"/>
      <c r="NZB499" s="1577"/>
      <c r="NZC499" s="1577"/>
      <c r="NZD499" s="374"/>
      <c r="NZE499" s="297"/>
      <c r="NZF499" s="1575"/>
      <c r="NZG499" s="1576"/>
      <c r="NZH499" s="1576"/>
      <c r="NZI499" s="1576"/>
      <c r="NZJ499" s="1576"/>
      <c r="NZK499" s="1576"/>
      <c r="NZL499" s="1576"/>
      <c r="NZM499" s="1576"/>
      <c r="NZN499" s="1576"/>
      <c r="NZO499" s="1576"/>
      <c r="NZP499" s="1577"/>
      <c r="NZQ499" s="1577"/>
      <c r="NZR499" s="1577"/>
      <c r="NZS499" s="1577"/>
      <c r="NZT499" s="374"/>
      <c r="NZU499" s="297"/>
      <c r="NZV499" s="1575"/>
      <c r="NZW499" s="1576"/>
      <c r="NZX499" s="1576"/>
      <c r="NZY499" s="1576"/>
      <c r="NZZ499" s="1576"/>
      <c r="OAA499" s="1576"/>
      <c r="OAB499" s="1576"/>
      <c r="OAC499" s="1576"/>
      <c r="OAD499" s="1576"/>
      <c r="OAE499" s="1576"/>
      <c r="OAF499" s="1577"/>
      <c r="OAG499" s="1577"/>
      <c r="OAH499" s="1577"/>
      <c r="OAI499" s="1577"/>
      <c r="OAJ499" s="374"/>
      <c r="OAK499" s="297"/>
      <c r="OAL499" s="1575"/>
      <c r="OAM499" s="1576"/>
      <c r="OAN499" s="1576"/>
      <c r="OAO499" s="1576"/>
      <c r="OAP499" s="1576"/>
      <c r="OAQ499" s="1576"/>
      <c r="OAR499" s="1576"/>
      <c r="OAS499" s="1576"/>
      <c r="OAT499" s="1576"/>
      <c r="OAU499" s="1576"/>
      <c r="OAV499" s="1577"/>
      <c r="OAW499" s="1577"/>
      <c r="OAX499" s="1577"/>
      <c r="OAY499" s="1577"/>
      <c r="OAZ499" s="374"/>
      <c r="OBA499" s="297"/>
      <c r="OBB499" s="1575"/>
      <c r="OBC499" s="1576"/>
      <c r="OBD499" s="1576"/>
      <c r="OBE499" s="1576"/>
      <c r="OBF499" s="1576"/>
      <c r="OBG499" s="1576"/>
      <c r="OBH499" s="1576"/>
      <c r="OBI499" s="1576"/>
      <c r="OBJ499" s="1576"/>
      <c r="OBK499" s="1576"/>
      <c r="OBL499" s="1577"/>
      <c r="OBM499" s="1577"/>
      <c r="OBN499" s="1577"/>
      <c r="OBO499" s="1577"/>
      <c r="OBP499" s="374"/>
      <c r="OBQ499" s="297"/>
      <c r="OBR499" s="1575"/>
      <c r="OBS499" s="1576"/>
      <c r="OBT499" s="1576"/>
      <c r="OBU499" s="1576"/>
      <c r="OBV499" s="1576"/>
      <c r="OBW499" s="1576"/>
      <c r="OBX499" s="1576"/>
      <c r="OBY499" s="1576"/>
      <c r="OBZ499" s="1576"/>
      <c r="OCA499" s="1576"/>
      <c r="OCB499" s="1577"/>
      <c r="OCC499" s="1577"/>
      <c r="OCD499" s="1577"/>
      <c r="OCE499" s="1577"/>
      <c r="OCF499" s="374"/>
      <c r="OCG499" s="297"/>
      <c r="OCH499" s="1575"/>
      <c r="OCI499" s="1576"/>
      <c r="OCJ499" s="1576"/>
      <c r="OCK499" s="1576"/>
      <c r="OCL499" s="1576"/>
      <c r="OCM499" s="1576"/>
      <c r="OCN499" s="1576"/>
      <c r="OCO499" s="1576"/>
      <c r="OCP499" s="1576"/>
      <c r="OCQ499" s="1576"/>
      <c r="OCR499" s="1577"/>
      <c r="OCS499" s="1577"/>
      <c r="OCT499" s="1577"/>
      <c r="OCU499" s="1577"/>
      <c r="OCV499" s="374"/>
      <c r="OCW499" s="297"/>
      <c r="OCX499" s="1575"/>
      <c r="OCY499" s="1576"/>
      <c r="OCZ499" s="1576"/>
      <c r="ODA499" s="1576"/>
      <c r="ODB499" s="1576"/>
      <c r="ODC499" s="1576"/>
      <c r="ODD499" s="1576"/>
      <c r="ODE499" s="1576"/>
      <c r="ODF499" s="1576"/>
      <c r="ODG499" s="1576"/>
      <c r="ODH499" s="1577"/>
      <c r="ODI499" s="1577"/>
      <c r="ODJ499" s="1577"/>
      <c r="ODK499" s="1577"/>
      <c r="ODL499" s="374"/>
      <c r="ODM499" s="297"/>
      <c r="ODN499" s="1575"/>
      <c r="ODO499" s="1576"/>
      <c r="ODP499" s="1576"/>
      <c r="ODQ499" s="1576"/>
      <c r="ODR499" s="1576"/>
      <c r="ODS499" s="1576"/>
      <c r="ODT499" s="1576"/>
      <c r="ODU499" s="1576"/>
      <c r="ODV499" s="1576"/>
      <c r="ODW499" s="1576"/>
      <c r="ODX499" s="1577"/>
      <c r="ODY499" s="1577"/>
      <c r="ODZ499" s="1577"/>
      <c r="OEA499" s="1577"/>
      <c r="OEB499" s="374"/>
      <c r="OEC499" s="297"/>
      <c r="OED499" s="1575"/>
      <c r="OEE499" s="1576"/>
      <c r="OEF499" s="1576"/>
      <c r="OEG499" s="1576"/>
      <c r="OEH499" s="1576"/>
      <c r="OEI499" s="1576"/>
      <c r="OEJ499" s="1576"/>
      <c r="OEK499" s="1576"/>
      <c r="OEL499" s="1576"/>
      <c r="OEM499" s="1576"/>
      <c r="OEN499" s="1577"/>
      <c r="OEO499" s="1577"/>
      <c r="OEP499" s="1577"/>
      <c r="OEQ499" s="1577"/>
      <c r="OER499" s="374"/>
      <c r="OES499" s="297"/>
      <c r="OET499" s="1575"/>
      <c r="OEU499" s="1576"/>
      <c r="OEV499" s="1576"/>
      <c r="OEW499" s="1576"/>
      <c r="OEX499" s="1576"/>
      <c r="OEY499" s="1576"/>
      <c r="OEZ499" s="1576"/>
      <c r="OFA499" s="1576"/>
      <c r="OFB499" s="1576"/>
      <c r="OFC499" s="1576"/>
      <c r="OFD499" s="1577"/>
      <c r="OFE499" s="1577"/>
      <c r="OFF499" s="1577"/>
      <c r="OFG499" s="1577"/>
      <c r="OFH499" s="374"/>
      <c r="OFI499" s="297"/>
      <c r="OFJ499" s="1575"/>
      <c r="OFK499" s="1576"/>
      <c r="OFL499" s="1576"/>
      <c r="OFM499" s="1576"/>
      <c r="OFN499" s="1576"/>
      <c r="OFO499" s="1576"/>
      <c r="OFP499" s="1576"/>
      <c r="OFQ499" s="1576"/>
      <c r="OFR499" s="1576"/>
      <c r="OFS499" s="1576"/>
      <c r="OFT499" s="1577"/>
      <c r="OFU499" s="1577"/>
      <c r="OFV499" s="1577"/>
      <c r="OFW499" s="1577"/>
      <c r="OFX499" s="374"/>
      <c r="OFY499" s="297"/>
      <c r="OFZ499" s="1575"/>
      <c r="OGA499" s="1576"/>
      <c r="OGB499" s="1576"/>
      <c r="OGC499" s="1576"/>
      <c r="OGD499" s="1576"/>
      <c r="OGE499" s="1576"/>
      <c r="OGF499" s="1576"/>
      <c r="OGG499" s="1576"/>
      <c r="OGH499" s="1576"/>
      <c r="OGI499" s="1576"/>
      <c r="OGJ499" s="1577"/>
      <c r="OGK499" s="1577"/>
      <c r="OGL499" s="1577"/>
      <c r="OGM499" s="1577"/>
      <c r="OGN499" s="374"/>
      <c r="OGO499" s="297"/>
      <c r="OGP499" s="1575"/>
      <c r="OGQ499" s="1576"/>
      <c r="OGR499" s="1576"/>
      <c r="OGS499" s="1576"/>
      <c r="OGT499" s="1576"/>
      <c r="OGU499" s="1576"/>
      <c r="OGV499" s="1576"/>
      <c r="OGW499" s="1576"/>
      <c r="OGX499" s="1576"/>
      <c r="OGY499" s="1576"/>
      <c r="OGZ499" s="1577"/>
      <c r="OHA499" s="1577"/>
      <c r="OHB499" s="1577"/>
      <c r="OHC499" s="1577"/>
      <c r="OHD499" s="374"/>
      <c r="OHE499" s="297"/>
      <c r="OHF499" s="1575"/>
      <c r="OHG499" s="1576"/>
      <c r="OHH499" s="1576"/>
      <c r="OHI499" s="1576"/>
      <c r="OHJ499" s="1576"/>
      <c r="OHK499" s="1576"/>
      <c r="OHL499" s="1576"/>
      <c r="OHM499" s="1576"/>
      <c r="OHN499" s="1576"/>
      <c r="OHO499" s="1576"/>
      <c r="OHP499" s="1577"/>
      <c r="OHQ499" s="1577"/>
      <c r="OHR499" s="1577"/>
      <c r="OHS499" s="1577"/>
      <c r="OHT499" s="374"/>
      <c r="OHU499" s="297"/>
      <c r="OHV499" s="1575"/>
      <c r="OHW499" s="1576"/>
      <c r="OHX499" s="1576"/>
      <c r="OHY499" s="1576"/>
      <c r="OHZ499" s="1576"/>
      <c r="OIA499" s="1576"/>
      <c r="OIB499" s="1576"/>
      <c r="OIC499" s="1576"/>
      <c r="OID499" s="1576"/>
      <c r="OIE499" s="1576"/>
      <c r="OIF499" s="1577"/>
      <c r="OIG499" s="1577"/>
      <c r="OIH499" s="1577"/>
      <c r="OII499" s="1577"/>
      <c r="OIJ499" s="374"/>
      <c r="OIK499" s="297"/>
      <c r="OIL499" s="1575"/>
      <c r="OIM499" s="1576"/>
      <c r="OIN499" s="1576"/>
      <c r="OIO499" s="1576"/>
      <c r="OIP499" s="1576"/>
      <c r="OIQ499" s="1576"/>
      <c r="OIR499" s="1576"/>
      <c r="OIS499" s="1576"/>
      <c r="OIT499" s="1576"/>
      <c r="OIU499" s="1576"/>
      <c r="OIV499" s="1577"/>
      <c r="OIW499" s="1577"/>
      <c r="OIX499" s="1577"/>
      <c r="OIY499" s="1577"/>
      <c r="OIZ499" s="374"/>
      <c r="OJA499" s="297"/>
      <c r="OJB499" s="1575"/>
      <c r="OJC499" s="1576"/>
      <c r="OJD499" s="1576"/>
      <c r="OJE499" s="1576"/>
      <c r="OJF499" s="1576"/>
      <c r="OJG499" s="1576"/>
      <c r="OJH499" s="1576"/>
      <c r="OJI499" s="1576"/>
      <c r="OJJ499" s="1576"/>
      <c r="OJK499" s="1576"/>
      <c r="OJL499" s="1577"/>
      <c r="OJM499" s="1577"/>
      <c r="OJN499" s="1577"/>
      <c r="OJO499" s="1577"/>
      <c r="OJP499" s="374"/>
      <c r="OJQ499" s="297"/>
      <c r="OJR499" s="1575"/>
      <c r="OJS499" s="1576"/>
      <c r="OJT499" s="1576"/>
      <c r="OJU499" s="1576"/>
      <c r="OJV499" s="1576"/>
      <c r="OJW499" s="1576"/>
      <c r="OJX499" s="1576"/>
      <c r="OJY499" s="1576"/>
      <c r="OJZ499" s="1576"/>
      <c r="OKA499" s="1576"/>
      <c r="OKB499" s="1577"/>
      <c r="OKC499" s="1577"/>
      <c r="OKD499" s="1577"/>
      <c r="OKE499" s="1577"/>
      <c r="OKF499" s="374"/>
      <c r="OKG499" s="297"/>
      <c r="OKH499" s="1575"/>
      <c r="OKI499" s="1576"/>
      <c r="OKJ499" s="1576"/>
      <c r="OKK499" s="1576"/>
      <c r="OKL499" s="1576"/>
      <c r="OKM499" s="1576"/>
      <c r="OKN499" s="1576"/>
      <c r="OKO499" s="1576"/>
      <c r="OKP499" s="1576"/>
      <c r="OKQ499" s="1576"/>
      <c r="OKR499" s="1577"/>
      <c r="OKS499" s="1577"/>
      <c r="OKT499" s="1577"/>
      <c r="OKU499" s="1577"/>
      <c r="OKV499" s="374"/>
      <c r="OKW499" s="297"/>
      <c r="OKX499" s="1575"/>
      <c r="OKY499" s="1576"/>
      <c r="OKZ499" s="1576"/>
      <c r="OLA499" s="1576"/>
      <c r="OLB499" s="1576"/>
      <c r="OLC499" s="1576"/>
      <c r="OLD499" s="1576"/>
      <c r="OLE499" s="1576"/>
      <c r="OLF499" s="1576"/>
      <c r="OLG499" s="1576"/>
      <c r="OLH499" s="1577"/>
      <c r="OLI499" s="1577"/>
      <c r="OLJ499" s="1577"/>
      <c r="OLK499" s="1577"/>
      <c r="OLL499" s="374"/>
      <c r="OLM499" s="297"/>
      <c r="OLN499" s="1575"/>
      <c r="OLO499" s="1576"/>
      <c r="OLP499" s="1576"/>
      <c r="OLQ499" s="1576"/>
      <c r="OLR499" s="1576"/>
      <c r="OLS499" s="1576"/>
      <c r="OLT499" s="1576"/>
      <c r="OLU499" s="1576"/>
      <c r="OLV499" s="1576"/>
      <c r="OLW499" s="1576"/>
      <c r="OLX499" s="1577"/>
      <c r="OLY499" s="1577"/>
      <c r="OLZ499" s="1577"/>
      <c r="OMA499" s="1577"/>
      <c r="OMB499" s="374"/>
      <c r="OMC499" s="297"/>
      <c r="OMD499" s="1575"/>
      <c r="OME499" s="1576"/>
      <c r="OMF499" s="1576"/>
      <c r="OMG499" s="1576"/>
      <c r="OMH499" s="1576"/>
      <c r="OMI499" s="1576"/>
      <c r="OMJ499" s="1576"/>
      <c r="OMK499" s="1576"/>
      <c r="OML499" s="1576"/>
      <c r="OMM499" s="1576"/>
      <c r="OMN499" s="1577"/>
      <c r="OMO499" s="1577"/>
      <c r="OMP499" s="1577"/>
      <c r="OMQ499" s="1577"/>
      <c r="OMR499" s="374"/>
      <c r="OMS499" s="297"/>
      <c r="OMT499" s="1575"/>
      <c r="OMU499" s="1576"/>
      <c r="OMV499" s="1576"/>
      <c r="OMW499" s="1576"/>
      <c r="OMX499" s="1576"/>
      <c r="OMY499" s="1576"/>
      <c r="OMZ499" s="1576"/>
      <c r="ONA499" s="1576"/>
      <c r="ONB499" s="1576"/>
      <c r="ONC499" s="1576"/>
      <c r="OND499" s="1577"/>
      <c r="ONE499" s="1577"/>
      <c r="ONF499" s="1577"/>
      <c r="ONG499" s="1577"/>
      <c r="ONH499" s="374"/>
      <c r="ONI499" s="297"/>
      <c r="ONJ499" s="1575"/>
      <c r="ONK499" s="1576"/>
      <c r="ONL499" s="1576"/>
      <c r="ONM499" s="1576"/>
      <c r="ONN499" s="1576"/>
      <c r="ONO499" s="1576"/>
      <c r="ONP499" s="1576"/>
      <c r="ONQ499" s="1576"/>
      <c r="ONR499" s="1576"/>
      <c r="ONS499" s="1576"/>
      <c r="ONT499" s="1577"/>
      <c r="ONU499" s="1577"/>
      <c r="ONV499" s="1577"/>
      <c r="ONW499" s="1577"/>
      <c r="ONX499" s="374"/>
      <c r="ONY499" s="297"/>
      <c r="ONZ499" s="1575"/>
      <c r="OOA499" s="1576"/>
      <c r="OOB499" s="1576"/>
      <c r="OOC499" s="1576"/>
      <c r="OOD499" s="1576"/>
      <c r="OOE499" s="1576"/>
      <c r="OOF499" s="1576"/>
      <c r="OOG499" s="1576"/>
      <c r="OOH499" s="1576"/>
      <c r="OOI499" s="1576"/>
      <c r="OOJ499" s="1577"/>
      <c r="OOK499" s="1577"/>
      <c r="OOL499" s="1577"/>
      <c r="OOM499" s="1577"/>
      <c r="OON499" s="374"/>
      <c r="OOO499" s="297"/>
      <c r="OOP499" s="1575"/>
      <c r="OOQ499" s="1576"/>
      <c r="OOR499" s="1576"/>
      <c r="OOS499" s="1576"/>
      <c r="OOT499" s="1576"/>
      <c r="OOU499" s="1576"/>
      <c r="OOV499" s="1576"/>
      <c r="OOW499" s="1576"/>
      <c r="OOX499" s="1576"/>
      <c r="OOY499" s="1576"/>
      <c r="OOZ499" s="1577"/>
      <c r="OPA499" s="1577"/>
      <c r="OPB499" s="1577"/>
      <c r="OPC499" s="1577"/>
      <c r="OPD499" s="374"/>
      <c r="OPE499" s="297"/>
      <c r="OPF499" s="1575"/>
      <c r="OPG499" s="1576"/>
      <c r="OPH499" s="1576"/>
      <c r="OPI499" s="1576"/>
      <c r="OPJ499" s="1576"/>
      <c r="OPK499" s="1576"/>
      <c r="OPL499" s="1576"/>
      <c r="OPM499" s="1576"/>
      <c r="OPN499" s="1576"/>
      <c r="OPO499" s="1576"/>
      <c r="OPP499" s="1577"/>
      <c r="OPQ499" s="1577"/>
      <c r="OPR499" s="1577"/>
      <c r="OPS499" s="1577"/>
      <c r="OPT499" s="374"/>
      <c r="OPU499" s="297"/>
      <c r="OPV499" s="1575"/>
      <c r="OPW499" s="1576"/>
      <c r="OPX499" s="1576"/>
      <c r="OPY499" s="1576"/>
      <c r="OPZ499" s="1576"/>
      <c r="OQA499" s="1576"/>
      <c r="OQB499" s="1576"/>
      <c r="OQC499" s="1576"/>
      <c r="OQD499" s="1576"/>
      <c r="OQE499" s="1576"/>
      <c r="OQF499" s="1577"/>
      <c r="OQG499" s="1577"/>
      <c r="OQH499" s="1577"/>
      <c r="OQI499" s="1577"/>
      <c r="OQJ499" s="374"/>
      <c r="OQK499" s="297"/>
      <c r="OQL499" s="1575"/>
      <c r="OQM499" s="1576"/>
      <c r="OQN499" s="1576"/>
      <c r="OQO499" s="1576"/>
      <c r="OQP499" s="1576"/>
      <c r="OQQ499" s="1576"/>
      <c r="OQR499" s="1576"/>
      <c r="OQS499" s="1576"/>
      <c r="OQT499" s="1576"/>
      <c r="OQU499" s="1576"/>
      <c r="OQV499" s="1577"/>
      <c r="OQW499" s="1577"/>
      <c r="OQX499" s="1577"/>
      <c r="OQY499" s="1577"/>
      <c r="OQZ499" s="374"/>
      <c r="ORA499" s="297"/>
      <c r="ORB499" s="1575"/>
      <c r="ORC499" s="1576"/>
      <c r="ORD499" s="1576"/>
      <c r="ORE499" s="1576"/>
      <c r="ORF499" s="1576"/>
      <c r="ORG499" s="1576"/>
      <c r="ORH499" s="1576"/>
      <c r="ORI499" s="1576"/>
      <c r="ORJ499" s="1576"/>
      <c r="ORK499" s="1576"/>
      <c r="ORL499" s="1577"/>
      <c r="ORM499" s="1577"/>
      <c r="ORN499" s="1577"/>
      <c r="ORO499" s="1577"/>
      <c r="ORP499" s="374"/>
      <c r="ORQ499" s="297"/>
      <c r="ORR499" s="1575"/>
      <c r="ORS499" s="1576"/>
      <c r="ORT499" s="1576"/>
      <c r="ORU499" s="1576"/>
      <c r="ORV499" s="1576"/>
      <c r="ORW499" s="1576"/>
      <c r="ORX499" s="1576"/>
      <c r="ORY499" s="1576"/>
      <c r="ORZ499" s="1576"/>
      <c r="OSA499" s="1576"/>
      <c r="OSB499" s="1577"/>
      <c r="OSC499" s="1577"/>
      <c r="OSD499" s="1577"/>
      <c r="OSE499" s="1577"/>
      <c r="OSF499" s="374"/>
      <c r="OSG499" s="297"/>
      <c r="OSH499" s="1575"/>
      <c r="OSI499" s="1576"/>
      <c r="OSJ499" s="1576"/>
      <c r="OSK499" s="1576"/>
      <c r="OSL499" s="1576"/>
      <c r="OSM499" s="1576"/>
      <c r="OSN499" s="1576"/>
      <c r="OSO499" s="1576"/>
      <c r="OSP499" s="1576"/>
      <c r="OSQ499" s="1576"/>
      <c r="OSR499" s="1577"/>
      <c r="OSS499" s="1577"/>
      <c r="OST499" s="1577"/>
      <c r="OSU499" s="1577"/>
      <c r="OSV499" s="374"/>
      <c r="OSW499" s="297"/>
      <c r="OSX499" s="1575"/>
      <c r="OSY499" s="1576"/>
      <c r="OSZ499" s="1576"/>
      <c r="OTA499" s="1576"/>
      <c r="OTB499" s="1576"/>
      <c r="OTC499" s="1576"/>
      <c r="OTD499" s="1576"/>
      <c r="OTE499" s="1576"/>
      <c r="OTF499" s="1576"/>
      <c r="OTG499" s="1576"/>
      <c r="OTH499" s="1577"/>
      <c r="OTI499" s="1577"/>
      <c r="OTJ499" s="1577"/>
      <c r="OTK499" s="1577"/>
      <c r="OTL499" s="374"/>
      <c r="OTM499" s="297"/>
      <c r="OTN499" s="1575"/>
      <c r="OTO499" s="1576"/>
      <c r="OTP499" s="1576"/>
      <c r="OTQ499" s="1576"/>
      <c r="OTR499" s="1576"/>
      <c r="OTS499" s="1576"/>
      <c r="OTT499" s="1576"/>
      <c r="OTU499" s="1576"/>
      <c r="OTV499" s="1576"/>
      <c r="OTW499" s="1576"/>
      <c r="OTX499" s="1577"/>
      <c r="OTY499" s="1577"/>
      <c r="OTZ499" s="1577"/>
      <c r="OUA499" s="1577"/>
      <c r="OUB499" s="374"/>
      <c r="OUC499" s="297"/>
      <c r="OUD499" s="1575"/>
      <c r="OUE499" s="1576"/>
      <c r="OUF499" s="1576"/>
      <c r="OUG499" s="1576"/>
      <c r="OUH499" s="1576"/>
      <c r="OUI499" s="1576"/>
      <c r="OUJ499" s="1576"/>
      <c r="OUK499" s="1576"/>
      <c r="OUL499" s="1576"/>
      <c r="OUM499" s="1576"/>
      <c r="OUN499" s="1577"/>
      <c r="OUO499" s="1577"/>
      <c r="OUP499" s="1577"/>
      <c r="OUQ499" s="1577"/>
      <c r="OUR499" s="374"/>
      <c r="OUS499" s="297"/>
      <c r="OUT499" s="1575"/>
      <c r="OUU499" s="1576"/>
      <c r="OUV499" s="1576"/>
      <c r="OUW499" s="1576"/>
      <c r="OUX499" s="1576"/>
      <c r="OUY499" s="1576"/>
      <c r="OUZ499" s="1576"/>
      <c r="OVA499" s="1576"/>
      <c r="OVB499" s="1576"/>
      <c r="OVC499" s="1576"/>
      <c r="OVD499" s="1577"/>
      <c r="OVE499" s="1577"/>
      <c r="OVF499" s="1577"/>
      <c r="OVG499" s="1577"/>
      <c r="OVH499" s="374"/>
      <c r="OVI499" s="297"/>
      <c r="OVJ499" s="1575"/>
      <c r="OVK499" s="1576"/>
      <c r="OVL499" s="1576"/>
      <c r="OVM499" s="1576"/>
      <c r="OVN499" s="1576"/>
      <c r="OVO499" s="1576"/>
      <c r="OVP499" s="1576"/>
      <c r="OVQ499" s="1576"/>
      <c r="OVR499" s="1576"/>
      <c r="OVS499" s="1576"/>
      <c r="OVT499" s="1577"/>
      <c r="OVU499" s="1577"/>
      <c r="OVV499" s="1577"/>
      <c r="OVW499" s="1577"/>
      <c r="OVX499" s="374"/>
      <c r="OVY499" s="297"/>
      <c r="OVZ499" s="1575"/>
      <c r="OWA499" s="1576"/>
      <c r="OWB499" s="1576"/>
      <c r="OWC499" s="1576"/>
      <c r="OWD499" s="1576"/>
      <c r="OWE499" s="1576"/>
      <c r="OWF499" s="1576"/>
      <c r="OWG499" s="1576"/>
      <c r="OWH499" s="1576"/>
      <c r="OWI499" s="1576"/>
      <c r="OWJ499" s="1577"/>
      <c r="OWK499" s="1577"/>
      <c r="OWL499" s="1577"/>
      <c r="OWM499" s="1577"/>
      <c r="OWN499" s="374"/>
      <c r="OWO499" s="297"/>
      <c r="OWP499" s="1575"/>
      <c r="OWQ499" s="1576"/>
      <c r="OWR499" s="1576"/>
      <c r="OWS499" s="1576"/>
      <c r="OWT499" s="1576"/>
      <c r="OWU499" s="1576"/>
      <c r="OWV499" s="1576"/>
      <c r="OWW499" s="1576"/>
      <c r="OWX499" s="1576"/>
      <c r="OWY499" s="1576"/>
      <c r="OWZ499" s="1577"/>
      <c r="OXA499" s="1577"/>
      <c r="OXB499" s="1577"/>
      <c r="OXC499" s="1577"/>
      <c r="OXD499" s="374"/>
      <c r="OXE499" s="297"/>
      <c r="OXF499" s="1575"/>
      <c r="OXG499" s="1576"/>
      <c r="OXH499" s="1576"/>
      <c r="OXI499" s="1576"/>
      <c r="OXJ499" s="1576"/>
      <c r="OXK499" s="1576"/>
      <c r="OXL499" s="1576"/>
      <c r="OXM499" s="1576"/>
      <c r="OXN499" s="1576"/>
      <c r="OXO499" s="1576"/>
      <c r="OXP499" s="1577"/>
      <c r="OXQ499" s="1577"/>
      <c r="OXR499" s="1577"/>
      <c r="OXS499" s="1577"/>
      <c r="OXT499" s="374"/>
      <c r="OXU499" s="297"/>
      <c r="OXV499" s="1575"/>
      <c r="OXW499" s="1576"/>
      <c r="OXX499" s="1576"/>
      <c r="OXY499" s="1576"/>
      <c r="OXZ499" s="1576"/>
      <c r="OYA499" s="1576"/>
      <c r="OYB499" s="1576"/>
      <c r="OYC499" s="1576"/>
      <c r="OYD499" s="1576"/>
      <c r="OYE499" s="1576"/>
      <c r="OYF499" s="1577"/>
      <c r="OYG499" s="1577"/>
      <c r="OYH499" s="1577"/>
      <c r="OYI499" s="1577"/>
      <c r="OYJ499" s="374"/>
      <c r="OYK499" s="297"/>
      <c r="OYL499" s="1575"/>
      <c r="OYM499" s="1576"/>
      <c r="OYN499" s="1576"/>
      <c r="OYO499" s="1576"/>
      <c r="OYP499" s="1576"/>
      <c r="OYQ499" s="1576"/>
      <c r="OYR499" s="1576"/>
      <c r="OYS499" s="1576"/>
      <c r="OYT499" s="1576"/>
      <c r="OYU499" s="1576"/>
      <c r="OYV499" s="1577"/>
      <c r="OYW499" s="1577"/>
      <c r="OYX499" s="1577"/>
      <c r="OYY499" s="1577"/>
      <c r="OYZ499" s="374"/>
      <c r="OZA499" s="297"/>
      <c r="OZB499" s="1575"/>
      <c r="OZC499" s="1576"/>
      <c r="OZD499" s="1576"/>
      <c r="OZE499" s="1576"/>
      <c r="OZF499" s="1576"/>
      <c r="OZG499" s="1576"/>
      <c r="OZH499" s="1576"/>
      <c r="OZI499" s="1576"/>
      <c r="OZJ499" s="1576"/>
      <c r="OZK499" s="1576"/>
      <c r="OZL499" s="1577"/>
      <c r="OZM499" s="1577"/>
      <c r="OZN499" s="1577"/>
      <c r="OZO499" s="1577"/>
      <c r="OZP499" s="374"/>
      <c r="OZQ499" s="297"/>
      <c r="OZR499" s="1575"/>
      <c r="OZS499" s="1576"/>
      <c r="OZT499" s="1576"/>
      <c r="OZU499" s="1576"/>
      <c r="OZV499" s="1576"/>
      <c r="OZW499" s="1576"/>
      <c r="OZX499" s="1576"/>
      <c r="OZY499" s="1576"/>
      <c r="OZZ499" s="1576"/>
      <c r="PAA499" s="1576"/>
      <c r="PAB499" s="1577"/>
      <c r="PAC499" s="1577"/>
      <c r="PAD499" s="1577"/>
      <c r="PAE499" s="1577"/>
      <c r="PAF499" s="374"/>
      <c r="PAG499" s="297"/>
      <c r="PAH499" s="1575"/>
      <c r="PAI499" s="1576"/>
      <c r="PAJ499" s="1576"/>
      <c r="PAK499" s="1576"/>
      <c r="PAL499" s="1576"/>
      <c r="PAM499" s="1576"/>
      <c r="PAN499" s="1576"/>
      <c r="PAO499" s="1576"/>
      <c r="PAP499" s="1576"/>
      <c r="PAQ499" s="1576"/>
      <c r="PAR499" s="1577"/>
      <c r="PAS499" s="1577"/>
      <c r="PAT499" s="1577"/>
      <c r="PAU499" s="1577"/>
      <c r="PAV499" s="374"/>
      <c r="PAW499" s="297"/>
      <c r="PAX499" s="1575"/>
      <c r="PAY499" s="1576"/>
      <c r="PAZ499" s="1576"/>
      <c r="PBA499" s="1576"/>
      <c r="PBB499" s="1576"/>
      <c r="PBC499" s="1576"/>
      <c r="PBD499" s="1576"/>
      <c r="PBE499" s="1576"/>
      <c r="PBF499" s="1576"/>
      <c r="PBG499" s="1576"/>
      <c r="PBH499" s="1577"/>
      <c r="PBI499" s="1577"/>
      <c r="PBJ499" s="1577"/>
      <c r="PBK499" s="1577"/>
      <c r="PBL499" s="374"/>
      <c r="PBM499" s="297"/>
      <c r="PBN499" s="1575"/>
      <c r="PBO499" s="1576"/>
      <c r="PBP499" s="1576"/>
      <c r="PBQ499" s="1576"/>
      <c r="PBR499" s="1576"/>
      <c r="PBS499" s="1576"/>
      <c r="PBT499" s="1576"/>
      <c r="PBU499" s="1576"/>
      <c r="PBV499" s="1576"/>
      <c r="PBW499" s="1576"/>
      <c r="PBX499" s="1577"/>
      <c r="PBY499" s="1577"/>
      <c r="PBZ499" s="1577"/>
      <c r="PCA499" s="1577"/>
      <c r="PCB499" s="374"/>
      <c r="PCC499" s="297"/>
      <c r="PCD499" s="1575"/>
      <c r="PCE499" s="1576"/>
      <c r="PCF499" s="1576"/>
      <c r="PCG499" s="1576"/>
      <c r="PCH499" s="1576"/>
      <c r="PCI499" s="1576"/>
      <c r="PCJ499" s="1576"/>
      <c r="PCK499" s="1576"/>
      <c r="PCL499" s="1576"/>
      <c r="PCM499" s="1576"/>
      <c r="PCN499" s="1577"/>
      <c r="PCO499" s="1577"/>
      <c r="PCP499" s="1577"/>
      <c r="PCQ499" s="1577"/>
      <c r="PCR499" s="374"/>
      <c r="PCS499" s="297"/>
      <c r="PCT499" s="1575"/>
      <c r="PCU499" s="1576"/>
      <c r="PCV499" s="1576"/>
      <c r="PCW499" s="1576"/>
      <c r="PCX499" s="1576"/>
      <c r="PCY499" s="1576"/>
      <c r="PCZ499" s="1576"/>
      <c r="PDA499" s="1576"/>
      <c r="PDB499" s="1576"/>
      <c r="PDC499" s="1576"/>
      <c r="PDD499" s="1577"/>
      <c r="PDE499" s="1577"/>
      <c r="PDF499" s="1577"/>
      <c r="PDG499" s="1577"/>
      <c r="PDH499" s="374"/>
      <c r="PDI499" s="297"/>
      <c r="PDJ499" s="1575"/>
      <c r="PDK499" s="1576"/>
      <c r="PDL499" s="1576"/>
      <c r="PDM499" s="1576"/>
      <c r="PDN499" s="1576"/>
      <c r="PDO499" s="1576"/>
      <c r="PDP499" s="1576"/>
      <c r="PDQ499" s="1576"/>
      <c r="PDR499" s="1576"/>
      <c r="PDS499" s="1576"/>
      <c r="PDT499" s="1577"/>
      <c r="PDU499" s="1577"/>
      <c r="PDV499" s="1577"/>
      <c r="PDW499" s="1577"/>
      <c r="PDX499" s="374"/>
      <c r="PDY499" s="297"/>
      <c r="PDZ499" s="1575"/>
      <c r="PEA499" s="1576"/>
      <c r="PEB499" s="1576"/>
      <c r="PEC499" s="1576"/>
      <c r="PED499" s="1576"/>
      <c r="PEE499" s="1576"/>
      <c r="PEF499" s="1576"/>
      <c r="PEG499" s="1576"/>
      <c r="PEH499" s="1576"/>
      <c r="PEI499" s="1576"/>
      <c r="PEJ499" s="1577"/>
      <c r="PEK499" s="1577"/>
      <c r="PEL499" s="1577"/>
      <c r="PEM499" s="1577"/>
      <c r="PEN499" s="374"/>
      <c r="PEO499" s="297"/>
      <c r="PEP499" s="1575"/>
      <c r="PEQ499" s="1576"/>
      <c r="PER499" s="1576"/>
      <c r="PES499" s="1576"/>
      <c r="PET499" s="1576"/>
      <c r="PEU499" s="1576"/>
      <c r="PEV499" s="1576"/>
      <c r="PEW499" s="1576"/>
      <c r="PEX499" s="1576"/>
      <c r="PEY499" s="1576"/>
      <c r="PEZ499" s="1577"/>
      <c r="PFA499" s="1577"/>
      <c r="PFB499" s="1577"/>
      <c r="PFC499" s="1577"/>
      <c r="PFD499" s="374"/>
      <c r="PFE499" s="297"/>
      <c r="PFF499" s="1575"/>
      <c r="PFG499" s="1576"/>
      <c r="PFH499" s="1576"/>
      <c r="PFI499" s="1576"/>
      <c r="PFJ499" s="1576"/>
      <c r="PFK499" s="1576"/>
      <c r="PFL499" s="1576"/>
      <c r="PFM499" s="1576"/>
      <c r="PFN499" s="1576"/>
      <c r="PFO499" s="1576"/>
      <c r="PFP499" s="1577"/>
      <c r="PFQ499" s="1577"/>
      <c r="PFR499" s="1577"/>
      <c r="PFS499" s="1577"/>
      <c r="PFT499" s="374"/>
      <c r="PFU499" s="297"/>
      <c r="PFV499" s="1575"/>
      <c r="PFW499" s="1576"/>
      <c r="PFX499" s="1576"/>
      <c r="PFY499" s="1576"/>
      <c r="PFZ499" s="1576"/>
      <c r="PGA499" s="1576"/>
      <c r="PGB499" s="1576"/>
      <c r="PGC499" s="1576"/>
      <c r="PGD499" s="1576"/>
      <c r="PGE499" s="1576"/>
      <c r="PGF499" s="1577"/>
      <c r="PGG499" s="1577"/>
      <c r="PGH499" s="1577"/>
      <c r="PGI499" s="1577"/>
      <c r="PGJ499" s="374"/>
      <c r="PGK499" s="297"/>
      <c r="PGL499" s="1575"/>
      <c r="PGM499" s="1576"/>
      <c r="PGN499" s="1576"/>
      <c r="PGO499" s="1576"/>
      <c r="PGP499" s="1576"/>
      <c r="PGQ499" s="1576"/>
      <c r="PGR499" s="1576"/>
      <c r="PGS499" s="1576"/>
      <c r="PGT499" s="1576"/>
      <c r="PGU499" s="1576"/>
      <c r="PGV499" s="1577"/>
      <c r="PGW499" s="1577"/>
      <c r="PGX499" s="1577"/>
      <c r="PGY499" s="1577"/>
      <c r="PGZ499" s="374"/>
      <c r="PHA499" s="297"/>
      <c r="PHB499" s="1575"/>
      <c r="PHC499" s="1576"/>
      <c r="PHD499" s="1576"/>
      <c r="PHE499" s="1576"/>
      <c r="PHF499" s="1576"/>
      <c r="PHG499" s="1576"/>
      <c r="PHH499" s="1576"/>
      <c r="PHI499" s="1576"/>
      <c r="PHJ499" s="1576"/>
      <c r="PHK499" s="1576"/>
      <c r="PHL499" s="1577"/>
      <c r="PHM499" s="1577"/>
      <c r="PHN499" s="1577"/>
      <c r="PHO499" s="1577"/>
      <c r="PHP499" s="374"/>
      <c r="PHQ499" s="297"/>
      <c r="PHR499" s="1575"/>
      <c r="PHS499" s="1576"/>
      <c r="PHT499" s="1576"/>
      <c r="PHU499" s="1576"/>
      <c r="PHV499" s="1576"/>
      <c r="PHW499" s="1576"/>
      <c r="PHX499" s="1576"/>
      <c r="PHY499" s="1576"/>
      <c r="PHZ499" s="1576"/>
      <c r="PIA499" s="1576"/>
      <c r="PIB499" s="1577"/>
      <c r="PIC499" s="1577"/>
      <c r="PID499" s="1577"/>
      <c r="PIE499" s="1577"/>
      <c r="PIF499" s="374"/>
      <c r="PIG499" s="297"/>
      <c r="PIH499" s="1575"/>
      <c r="PII499" s="1576"/>
      <c r="PIJ499" s="1576"/>
      <c r="PIK499" s="1576"/>
      <c r="PIL499" s="1576"/>
      <c r="PIM499" s="1576"/>
      <c r="PIN499" s="1576"/>
      <c r="PIO499" s="1576"/>
      <c r="PIP499" s="1576"/>
      <c r="PIQ499" s="1576"/>
      <c r="PIR499" s="1577"/>
      <c r="PIS499" s="1577"/>
      <c r="PIT499" s="1577"/>
      <c r="PIU499" s="1577"/>
      <c r="PIV499" s="374"/>
      <c r="PIW499" s="297"/>
      <c r="PIX499" s="1575"/>
      <c r="PIY499" s="1576"/>
      <c r="PIZ499" s="1576"/>
      <c r="PJA499" s="1576"/>
      <c r="PJB499" s="1576"/>
      <c r="PJC499" s="1576"/>
      <c r="PJD499" s="1576"/>
      <c r="PJE499" s="1576"/>
      <c r="PJF499" s="1576"/>
      <c r="PJG499" s="1576"/>
      <c r="PJH499" s="1577"/>
      <c r="PJI499" s="1577"/>
      <c r="PJJ499" s="1577"/>
      <c r="PJK499" s="1577"/>
      <c r="PJL499" s="374"/>
      <c r="PJM499" s="297"/>
      <c r="PJN499" s="1575"/>
      <c r="PJO499" s="1576"/>
      <c r="PJP499" s="1576"/>
      <c r="PJQ499" s="1576"/>
      <c r="PJR499" s="1576"/>
      <c r="PJS499" s="1576"/>
      <c r="PJT499" s="1576"/>
      <c r="PJU499" s="1576"/>
      <c r="PJV499" s="1576"/>
      <c r="PJW499" s="1576"/>
      <c r="PJX499" s="1577"/>
      <c r="PJY499" s="1577"/>
      <c r="PJZ499" s="1577"/>
      <c r="PKA499" s="1577"/>
      <c r="PKB499" s="374"/>
      <c r="PKC499" s="297"/>
      <c r="PKD499" s="1575"/>
      <c r="PKE499" s="1576"/>
      <c r="PKF499" s="1576"/>
      <c r="PKG499" s="1576"/>
      <c r="PKH499" s="1576"/>
      <c r="PKI499" s="1576"/>
      <c r="PKJ499" s="1576"/>
      <c r="PKK499" s="1576"/>
      <c r="PKL499" s="1576"/>
      <c r="PKM499" s="1576"/>
      <c r="PKN499" s="1577"/>
      <c r="PKO499" s="1577"/>
      <c r="PKP499" s="1577"/>
      <c r="PKQ499" s="1577"/>
      <c r="PKR499" s="374"/>
      <c r="PKS499" s="297"/>
      <c r="PKT499" s="1575"/>
      <c r="PKU499" s="1576"/>
      <c r="PKV499" s="1576"/>
      <c r="PKW499" s="1576"/>
      <c r="PKX499" s="1576"/>
      <c r="PKY499" s="1576"/>
      <c r="PKZ499" s="1576"/>
      <c r="PLA499" s="1576"/>
      <c r="PLB499" s="1576"/>
      <c r="PLC499" s="1576"/>
      <c r="PLD499" s="1577"/>
      <c r="PLE499" s="1577"/>
      <c r="PLF499" s="1577"/>
      <c r="PLG499" s="1577"/>
      <c r="PLH499" s="374"/>
      <c r="PLI499" s="297"/>
      <c r="PLJ499" s="1575"/>
      <c r="PLK499" s="1576"/>
      <c r="PLL499" s="1576"/>
      <c r="PLM499" s="1576"/>
      <c r="PLN499" s="1576"/>
      <c r="PLO499" s="1576"/>
      <c r="PLP499" s="1576"/>
      <c r="PLQ499" s="1576"/>
      <c r="PLR499" s="1576"/>
      <c r="PLS499" s="1576"/>
      <c r="PLT499" s="1577"/>
      <c r="PLU499" s="1577"/>
      <c r="PLV499" s="1577"/>
      <c r="PLW499" s="1577"/>
      <c r="PLX499" s="374"/>
      <c r="PLY499" s="297"/>
      <c r="PLZ499" s="1575"/>
      <c r="PMA499" s="1576"/>
      <c r="PMB499" s="1576"/>
      <c r="PMC499" s="1576"/>
      <c r="PMD499" s="1576"/>
      <c r="PME499" s="1576"/>
      <c r="PMF499" s="1576"/>
      <c r="PMG499" s="1576"/>
      <c r="PMH499" s="1576"/>
      <c r="PMI499" s="1576"/>
      <c r="PMJ499" s="1577"/>
      <c r="PMK499" s="1577"/>
      <c r="PML499" s="1577"/>
      <c r="PMM499" s="1577"/>
      <c r="PMN499" s="374"/>
      <c r="PMO499" s="297"/>
      <c r="PMP499" s="1575"/>
      <c r="PMQ499" s="1576"/>
      <c r="PMR499" s="1576"/>
      <c r="PMS499" s="1576"/>
      <c r="PMT499" s="1576"/>
      <c r="PMU499" s="1576"/>
      <c r="PMV499" s="1576"/>
      <c r="PMW499" s="1576"/>
      <c r="PMX499" s="1576"/>
      <c r="PMY499" s="1576"/>
      <c r="PMZ499" s="1577"/>
      <c r="PNA499" s="1577"/>
      <c r="PNB499" s="1577"/>
      <c r="PNC499" s="1577"/>
      <c r="PND499" s="374"/>
      <c r="PNE499" s="297"/>
      <c r="PNF499" s="1575"/>
      <c r="PNG499" s="1576"/>
      <c r="PNH499" s="1576"/>
      <c r="PNI499" s="1576"/>
      <c r="PNJ499" s="1576"/>
      <c r="PNK499" s="1576"/>
      <c r="PNL499" s="1576"/>
      <c r="PNM499" s="1576"/>
      <c r="PNN499" s="1576"/>
      <c r="PNO499" s="1576"/>
      <c r="PNP499" s="1577"/>
      <c r="PNQ499" s="1577"/>
      <c r="PNR499" s="1577"/>
      <c r="PNS499" s="1577"/>
      <c r="PNT499" s="374"/>
      <c r="PNU499" s="297"/>
      <c r="PNV499" s="1575"/>
      <c r="PNW499" s="1576"/>
      <c r="PNX499" s="1576"/>
      <c r="PNY499" s="1576"/>
      <c r="PNZ499" s="1576"/>
      <c r="POA499" s="1576"/>
      <c r="POB499" s="1576"/>
      <c r="POC499" s="1576"/>
      <c r="POD499" s="1576"/>
      <c r="POE499" s="1576"/>
      <c r="POF499" s="1577"/>
      <c r="POG499" s="1577"/>
      <c r="POH499" s="1577"/>
      <c r="POI499" s="1577"/>
      <c r="POJ499" s="374"/>
      <c r="POK499" s="297"/>
      <c r="POL499" s="1575"/>
      <c r="POM499" s="1576"/>
      <c r="PON499" s="1576"/>
      <c r="POO499" s="1576"/>
      <c r="POP499" s="1576"/>
      <c r="POQ499" s="1576"/>
      <c r="POR499" s="1576"/>
      <c r="POS499" s="1576"/>
      <c r="POT499" s="1576"/>
      <c r="POU499" s="1576"/>
      <c r="POV499" s="1577"/>
      <c r="POW499" s="1577"/>
      <c r="POX499" s="1577"/>
      <c r="POY499" s="1577"/>
      <c r="POZ499" s="374"/>
      <c r="PPA499" s="297"/>
      <c r="PPB499" s="1575"/>
      <c r="PPC499" s="1576"/>
      <c r="PPD499" s="1576"/>
      <c r="PPE499" s="1576"/>
      <c r="PPF499" s="1576"/>
      <c r="PPG499" s="1576"/>
      <c r="PPH499" s="1576"/>
      <c r="PPI499" s="1576"/>
      <c r="PPJ499" s="1576"/>
      <c r="PPK499" s="1576"/>
      <c r="PPL499" s="1577"/>
      <c r="PPM499" s="1577"/>
      <c r="PPN499" s="1577"/>
      <c r="PPO499" s="1577"/>
      <c r="PPP499" s="374"/>
      <c r="PPQ499" s="297"/>
      <c r="PPR499" s="1575"/>
      <c r="PPS499" s="1576"/>
      <c r="PPT499" s="1576"/>
      <c r="PPU499" s="1576"/>
      <c r="PPV499" s="1576"/>
      <c r="PPW499" s="1576"/>
      <c r="PPX499" s="1576"/>
      <c r="PPY499" s="1576"/>
      <c r="PPZ499" s="1576"/>
      <c r="PQA499" s="1576"/>
      <c r="PQB499" s="1577"/>
      <c r="PQC499" s="1577"/>
      <c r="PQD499" s="1577"/>
      <c r="PQE499" s="1577"/>
      <c r="PQF499" s="374"/>
      <c r="PQG499" s="297"/>
      <c r="PQH499" s="1575"/>
      <c r="PQI499" s="1576"/>
      <c r="PQJ499" s="1576"/>
      <c r="PQK499" s="1576"/>
      <c r="PQL499" s="1576"/>
      <c r="PQM499" s="1576"/>
      <c r="PQN499" s="1576"/>
      <c r="PQO499" s="1576"/>
      <c r="PQP499" s="1576"/>
      <c r="PQQ499" s="1576"/>
      <c r="PQR499" s="1577"/>
      <c r="PQS499" s="1577"/>
      <c r="PQT499" s="1577"/>
      <c r="PQU499" s="1577"/>
      <c r="PQV499" s="374"/>
      <c r="PQW499" s="297"/>
      <c r="PQX499" s="1575"/>
      <c r="PQY499" s="1576"/>
      <c r="PQZ499" s="1576"/>
      <c r="PRA499" s="1576"/>
      <c r="PRB499" s="1576"/>
      <c r="PRC499" s="1576"/>
      <c r="PRD499" s="1576"/>
      <c r="PRE499" s="1576"/>
      <c r="PRF499" s="1576"/>
      <c r="PRG499" s="1576"/>
      <c r="PRH499" s="1577"/>
      <c r="PRI499" s="1577"/>
      <c r="PRJ499" s="1577"/>
      <c r="PRK499" s="1577"/>
      <c r="PRL499" s="374"/>
      <c r="PRM499" s="297"/>
      <c r="PRN499" s="1575"/>
      <c r="PRO499" s="1576"/>
      <c r="PRP499" s="1576"/>
      <c r="PRQ499" s="1576"/>
      <c r="PRR499" s="1576"/>
      <c r="PRS499" s="1576"/>
      <c r="PRT499" s="1576"/>
      <c r="PRU499" s="1576"/>
      <c r="PRV499" s="1576"/>
      <c r="PRW499" s="1576"/>
      <c r="PRX499" s="1577"/>
      <c r="PRY499" s="1577"/>
      <c r="PRZ499" s="1577"/>
      <c r="PSA499" s="1577"/>
      <c r="PSB499" s="374"/>
      <c r="PSC499" s="297"/>
      <c r="PSD499" s="1575"/>
      <c r="PSE499" s="1576"/>
      <c r="PSF499" s="1576"/>
      <c r="PSG499" s="1576"/>
      <c r="PSH499" s="1576"/>
      <c r="PSI499" s="1576"/>
      <c r="PSJ499" s="1576"/>
      <c r="PSK499" s="1576"/>
      <c r="PSL499" s="1576"/>
      <c r="PSM499" s="1576"/>
      <c r="PSN499" s="1577"/>
      <c r="PSO499" s="1577"/>
      <c r="PSP499" s="1577"/>
      <c r="PSQ499" s="1577"/>
      <c r="PSR499" s="374"/>
      <c r="PSS499" s="297"/>
      <c r="PST499" s="1575"/>
      <c r="PSU499" s="1576"/>
      <c r="PSV499" s="1576"/>
      <c r="PSW499" s="1576"/>
      <c r="PSX499" s="1576"/>
      <c r="PSY499" s="1576"/>
      <c r="PSZ499" s="1576"/>
      <c r="PTA499" s="1576"/>
      <c r="PTB499" s="1576"/>
      <c r="PTC499" s="1576"/>
      <c r="PTD499" s="1577"/>
      <c r="PTE499" s="1577"/>
      <c r="PTF499" s="1577"/>
      <c r="PTG499" s="1577"/>
      <c r="PTH499" s="374"/>
      <c r="PTI499" s="297"/>
      <c r="PTJ499" s="1575"/>
      <c r="PTK499" s="1576"/>
      <c r="PTL499" s="1576"/>
      <c r="PTM499" s="1576"/>
      <c r="PTN499" s="1576"/>
      <c r="PTO499" s="1576"/>
      <c r="PTP499" s="1576"/>
      <c r="PTQ499" s="1576"/>
      <c r="PTR499" s="1576"/>
      <c r="PTS499" s="1576"/>
      <c r="PTT499" s="1577"/>
      <c r="PTU499" s="1577"/>
      <c r="PTV499" s="1577"/>
      <c r="PTW499" s="1577"/>
      <c r="PTX499" s="374"/>
      <c r="PTY499" s="297"/>
      <c r="PTZ499" s="1575"/>
      <c r="PUA499" s="1576"/>
      <c r="PUB499" s="1576"/>
      <c r="PUC499" s="1576"/>
      <c r="PUD499" s="1576"/>
      <c r="PUE499" s="1576"/>
      <c r="PUF499" s="1576"/>
      <c r="PUG499" s="1576"/>
      <c r="PUH499" s="1576"/>
      <c r="PUI499" s="1576"/>
      <c r="PUJ499" s="1577"/>
      <c r="PUK499" s="1577"/>
      <c r="PUL499" s="1577"/>
      <c r="PUM499" s="1577"/>
      <c r="PUN499" s="374"/>
      <c r="PUO499" s="297"/>
      <c r="PUP499" s="1575"/>
      <c r="PUQ499" s="1576"/>
      <c r="PUR499" s="1576"/>
      <c r="PUS499" s="1576"/>
      <c r="PUT499" s="1576"/>
      <c r="PUU499" s="1576"/>
      <c r="PUV499" s="1576"/>
      <c r="PUW499" s="1576"/>
      <c r="PUX499" s="1576"/>
      <c r="PUY499" s="1576"/>
      <c r="PUZ499" s="1577"/>
      <c r="PVA499" s="1577"/>
      <c r="PVB499" s="1577"/>
      <c r="PVC499" s="1577"/>
      <c r="PVD499" s="374"/>
      <c r="PVE499" s="297"/>
      <c r="PVF499" s="1575"/>
      <c r="PVG499" s="1576"/>
      <c r="PVH499" s="1576"/>
      <c r="PVI499" s="1576"/>
      <c r="PVJ499" s="1576"/>
      <c r="PVK499" s="1576"/>
      <c r="PVL499" s="1576"/>
      <c r="PVM499" s="1576"/>
      <c r="PVN499" s="1576"/>
      <c r="PVO499" s="1576"/>
      <c r="PVP499" s="1577"/>
      <c r="PVQ499" s="1577"/>
      <c r="PVR499" s="1577"/>
      <c r="PVS499" s="1577"/>
      <c r="PVT499" s="374"/>
      <c r="PVU499" s="297"/>
      <c r="PVV499" s="1575"/>
      <c r="PVW499" s="1576"/>
      <c r="PVX499" s="1576"/>
      <c r="PVY499" s="1576"/>
      <c r="PVZ499" s="1576"/>
      <c r="PWA499" s="1576"/>
      <c r="PWB499" s="1576"/>
      <c r="PWC499" s="1576"/>
      <c r="PWD499" s="1576"/>
      <c r="PWE499" s="1576"/>
      <c r="PWF499" s="1577"/>
      <c r="PWG499" s="1577"/>
      <c r="PWH499" s="1577"/>
      <c r="PWI499" s="1577"/>
      <c r="PWJ499" s="374"/>
      <c r="PWK499" s="297"/>
      <c r="PWL499" s="1575"/>
      <c r="PWM499" s="1576"/>
      <c r="PWN499" s="1576"/>
      <c r="PWO499" s="1576"/>
      <c r="PWP499" s="1576"/>
      <c r="PWQ499" s="1576"/>
      <c r="PWR499" s="1576"/>
      <c r="PWS499" s="1576"/>
      <c r="PWT499" s="1576"/>
      <c r="PWU499" s="1576"/>
      <c r="PWV499" s="1577"/>
      <c r="PWW499" s="1577"/>
      <c r="PWX499" s="1577"/>
      <c r="PWY499" s="1577"/>
      <c r="PWZ499" s="374"/>
      <c r="PXA499" s="297"/>
      <c r="PXB499" s="1575"/>
      <c r="PXC499" s="1576"/>
      <c r="PXD499" s="1576"/>
      <c r="PXE499" s="1576"/>
      <c r="PXF499" s="1576"/>
      <c r="PXG499" s="1576"/>
      <c r="PXH499" s="1576"/>
      <c r="PXI499" s="1576"/>
      <c r="PXJ499" s="1576"/>
      <c r="PXK499" s="1576"/>
      <c r="PXL499" s="1577"/>
      <c r="PXM499" s="1577"/>
      <c r="PXN499" s="1577"/>
      <c r="PXO499" s="1577"/>
      <c r="PXP499" s="374"/>
      <c r="PXQ499" s="297"/>
      <c r="PXR499" s="1575"/>
      <c r="PXS499" s="1576"/>
      <c r="PXT499" s="1576"/>
      <c r="PXU499" s="1576"/>
      <c r="PXV499" s="1576"/>
      <c r="PXW499" s="1576"/>
      <c r="PXX499" s="1576"/>
      <c r="PXY499" s="1576"/>
      <c r="PXZ499" s="1576"/>
      <c r="PYA499" s="1576"/>
      <c r="PYB499" s="1577"/>
      <c r="PYC499" s="1577"/>
      <c r="PYD499" s="1577"/>
      <c r="PYE499" s="1577"/>
      <c r="PYF499" s="374"/>
      <c r="PYG499" s="297"/>
      <c r="PYH499" s="1575"/>
      <c r="PYI499" s="1576"/>
      <c r="PYJ499" s="1576"/>
      <c r="PYK499" s="1576"/>
      <c r="PYL499" s="1576"/>
      <c r="PYM499" s="1576"/>
      <c r="PYN499" s="1576"/>
      <c r="PYO499" s="1576"/>
      <c r="PYP499" s="1576"/>
      <c r="PYQ499" s="1576"/>
      <c r="PYR499" s="1577"/>
      <c r="PYS499" s="1577"/>
      <c r="PYT499" s="1577"/>
      <c r="PYU499" s="1577"/>
      <c r="PYV499" s="374"/>
      <c r="PYW499" s="297"/>
      <c r="PYX499" s="1575"/>
      <c r="PYY499" s="1576"/>
      <c r="PYZ499" s="1576"/>
      <c r="PZA499" s="1576"/>
      <c r="PZB499" s="1576"/>
      <c r="PZC499" s="1576"/>
      <c r="PZD499" s="1576"/>
      <c r="PZE499" s="1576"/>
      <c r="PZF499" s="1576"/>
      <c r="PZG499" s="1576"/>
      <c r="PZH499" s="1577"/>
      <c r="PZI499" s="1577"/>
      <c r="PZJ499" s="1577"/>
      <c r="PZK499" s="1577"/>
      <c r="PZL499" s="374"/>
      <c r="PZM499" s="297"/>
      <c r="PZN499" s="1575"/>
      <c r="PZO499" s="1576"/>
      <c r="PZP499" s="1576"/>
      <c r="PZQ499" s="1576"/>
      <c r="PZR499" s="1576"/>
      <c r="PZS499" s="1576"/>
      <c r="PZT499" s="1576"/>
      <c r="PZU499" s="1576"/>
      <c r="PZV499" s="1576"/>
      <c r="PZW499" s="1576"/>
      <c r="PZX499" s="1577"/>
      <c r="PZY499" s="1577"/>
      <c r="PZZ499" s="1577"/>
      <c r="QAA499" s="1577"/>
      <c r="QAB499" s="374"/>
      <c r="QAC499" s="297"/>
      <c r="QAD499" s="1575"/>
      <c r="QAE499" s="1576"/>
      <c r="QAF499" s="1576"/>
      <c r="QAG499" s="1576"/>
      <c r="QAH499" s="1576"/>
      <c r="QAI499" s="1576"/>
      <c r="QAJ499" s="1576"/>
      <c r="QAK499" s="1576"/>
      <c r="QAL499" s="1576"/>
      <c r="QAM499" s="1576"/>
      <c r="QAN499" s="1577"/>
      <c r="QAO499" s="1577"/>
      <c r="QAP499" s="1577"/>
      <c r="QAQ499" s="1577"/>
      <c r="QAR499" s="374"/>
      <c r="QAS499" s="297"/>
      <c r="QAT499" s="1575"/>
      <c r="QAU499" s="1576"/>
      <c r="QAV499" s="1576"/>
      <c r="QAW499" s="1576"/>
      <c r="QAX499" s="1576"/>
      <c r="QAY499" s="1576"/>
      <c r="QAZ499" s="1576"/>
      <c r="QBA499" s="1576"/>
      <c r="QBB499" s="1576"/>
      <c r="QBC499" s="1576"/>
      <c r="QBD499" s="1577"/>
      <c r="QBE499" s="1577"/>
      <c r="QBF499" s="1577"/>
      <c r="QBG499" s="1577"/>
      <c r="QBH499" s="374"/>
      <c r="QBI499" s="297"/>
      <c r="QBJ499" s="1575"/>
      <c r="QBK499" s="1576"/>
      <c r="QBL499" s="1576"/>
      <c r="QBM499" s="1576"/>
      <c r="QBN499" s="1576"/>
      <c r="QBO499" s="1576"/>
      <c r="QBP499" s="1576"/>
      <c r="QBQ499" s="1576"/>
      <c r="QBR499" s="1576"/>
      <c r="QBS499" s="1576"/>
      <c r="QBT499" s="1577"/>
      <c r="QBU499" s="1577"/>
      <c r="QBV499" s="1577"/>
      <c r="QBW499" s="1577"/>
      <c r="QBX499" s="374"/>
      <c r="QBY499" s="297"/>
      <c r="QBZ499" s="1575"/>
      <c r="QCA499" s="1576"/>
      <c r="QCB499" s="1576"/>
      <c r="QCC499" s="1576"/>
      <c r="QCD499" s="1576"/>
      <c r="QCE499" s="1576"/>
      <c r="QCF499" s="1576"/>
      <c r="QCG499" s="1576"/>
      <c r="QCH499" s="1576"/>
      <c r="QCI499" s="1576"/>
      <c r="QCJ499" s="1577"/>
      <c r="QCK499" s="1577"/>
      <c r="QCL499" s="1577"/>
      <c r="QCM499" s="1577"/>
      <c r="QCN499" s="374"/>
      <c r="QCO499" s="297"/>
      <c r="QCP499" s="1575"/>
      <c r="QCQ499" s="1576"/>
      <c r="QCR499" s="1576"/>
      <c r="QCS499" s="1576"/>
      <c r="QCT499" s="1576"/>
      <c r="QCU499" s="1576"/>
      <c r="QCV499" s="1576"/>
      <c r="QCW499" s="1576"/>
      <c r="QCX499" s="1576"/>
      <c r="QCY499" s="1576"/>
      <c r="QCZ499" s="1577"/>
      <c r="QDA499" s="1577"/>
      <c r="QDB499" s="1577"/>
      <c r="QDC499" s="1577"/>
      <c r="QDD499" s="374"/>
      <c r="QDE499" s="297"/>
      <c r="QDF499" s="1575"/>
      <c r="QDG499" s="1576"/>
      <c r="QDH499" s="1576"/>
      <c r="QDI499" s="1576"/>
      <c r="QDJ499" s="1576"/>
      <c r="QDK499" s="1576"/>
      <c r="QDL499" s="1576"/>
      <c r="QDM499" s="1576"/>
      <c r="QDN499" s="1576"/>
      <c r="QDO499" s="1576"/>
      <c r="QDP499" s="1577"/>
      <c r="QDQ499" s="1577"/>
      <c r="QDR499" s="1577"/>
      <c r="QDS499" s="1577"/>
      <c r="QDT499" s="374"/>
      <c r="QDU499" s="297"/>
      <c r="QDV499" s="1575"/>
      <c r="QDW499" s="1576"/>
      <c r="QDX499" s="1576"/>
      <c r="QDY499" s="1576"/>
      <c r="QDZ499" s="1576"/>
      <c r="QEA499" s="1576"/>
      <c r="QEB499" s="1576"/>
      <c r="QEC499" s="1576"/>
      <c r="QED499" s="1576"/>
      <c r="QEE499" s="1576"/>
      <c r="QEF499" s="1577"/>
      <c r="QEG499" s="1577"/>
      <c r="QEH499" s="1577"/>
      <c r="QEI499" s="1577"/>
      <c r="QEJ499" s="374"/>
      <c r="QEK499" s="297"/>
      <c r="QEL499" s="1575"/>
      <c r="QEM499" s="1576"/>
      <c r="QEN499" s="1576"/>
      <c r="QEO499" s="1576"/>
      <c r="QEP499" s="1576"/>
      <c r="QEQ499" s="1576"/>
      <c r="QER499" s="1576"/>
      <c r="QES499" s="1576"/>
      <c r="QET499" s="1576"/>
      <c r="QEU499" s="1576"/>
      <c r="QEV499" s="1577"/>
      <c r="QEW499" s="1577"/>
      <c r="QEX499" s="1577"/>
      <c r="QEY499" s="1577"/>
      <c r="QEZ499" s="374"/>
      <c r="QFA499" s="297"/>
      <c r="QFB499" s="1575"/>
      <c r="QFC499" s="1576"/>
      <c r="QFD499" s="1576"/>
      <c r="QFE499" s="1576"/>
      <c r="QFF499" s="1576"/>
      <c r="QFG499" s="1576"/>
      <c r="QFH499" s="1576"/>
      <c r="QFI499" s="1576"/>
      <c r="QFJ499" s="1576"/>
      <c r="QFK499" s="1576"/>
      <c r="QFL499" s="1577"/>
      <c r="QFM499" s="1577"/>
      <c r="QFN499" s="1577"/>
      <c r="QFO499" s="1577"/>
      <c r="QFP499" s="374"/>
      <c r="QFQ499" s="297"/>
      <c r="QFR499" s="1575"/>
      <c r="QFS499" s="1576"/>
      <c r="QFT499" s="1576"/>
      <c r="QFU499" s="1576"/>
      <c r="QFV499" s="1576"/>
      <c r="QFW499" s="1576"/>
      <c r="QFX499" s="1576"/>
      <c r="QFY499" s="1576"/>
      <c r="QFZ499" s="1576"/>
      <c r="QGA499" s="1576"/>
      <c r="QGB499" s="1577"/>
      <c r="QGC499" s="1577"/>
      <c r="QGD499" s="1577"/>
      <c r="QGE499" s="1577"/>
      <c r="QGF499" s="374"/>
      <c r="QGG499" s="297"/>
      <c r="QGH499" s="1575"/>
      <c r="QGI499" s="1576"/>
      <c r="QGJ499" s="1576"/>
      <c r="QGK499" s="1576"/>
      <c r="QGL499" s="1576"/>
      <c r="QGM499" s="1576"/>
      <c r="QGN499" s="1576"/>
      <c r="QGO499" s="1576"/>
      <c r="QGP499" s="1576"/>
      <c r="QGQ499" s="1576"/>
      <c r="QGR499" s="1577"/>
      <c r="QGS499" s="1577"/>
      <c r="QGT499" s="1577"/>
      <c r="QGU499" s="1577"/>
      <c r="QGV499" s="374"/>
      <c r="QGW499" s="297"/>
      <c r="QGX499" s="1575"/>
      <c r="QGY499" s="1576"/>
      <c r="QGZ499" s="1576"/>
      <c r="QHA499" s="1576"/>
      <c r="QHB499" s="1576"/>
      <c r="QHC499" s="1576"/>
      <c r="QHD499" s="1576"/>
      <c r="QHE499" s="1576"/>
      <c r="QHF499" s="1576"/>
      <c r="QHG499" s="1576"/>
      <c r="QHH499" s="1577"/>
      <c r="QHI499" s="1577"/>
      <c r="QHJ499" s="1577"/>
      <c r="QHK499" s="1577"/>
      <c r="QHL499" s="374"/>
      <c r="QHM499" s="297"/>
      <c r="QHN499" s="1575"/>
      <c r="QHO499" s="1576"/>
      <c r="QHP499" s="1576"/>
      <c r="QHQ499" s="1576"/>
      <c r="QHR499" s="1576"/>
      <c r="QHS499" s="1576"/>
      <c r="QHT499" s="1576"/>
      <c r="QHU499" s="1576"/>
      <c r="QHV499" s="1576"/>
      <c r="QHW499" s="1576"/>
      <c r="QHX499" s="1577"/>
      <c r="QHY499" s="1577"/>
      <c r="QHZ499" s="1577"/>
      <c r="QIA499" s="1577"/>
      <c r="QIB499" s="374"/>
      <c r="QIC499" s="297"/>
      <c r="QID499" s="1575"/>
      <c r="QIE499" s="1576"/>
      <c r="QIF499" s="1576"/>
      <c r="QIG499" s="1576"/>
      <c r="QIH499" s="1576"/>
      <c r="QII499" s="1576"/>
      <c r="QIJ499" s="1576"/>
      <c r="QIK499" s="1576"/>
      <c r="QIL499" s="1576"/>
      <c r="QIM499" s="1576"/>
      <c r="QIN499" s="1577"/>
      <c r="QIO499" s="1577"/>
      <c r="QIP499" s="1577"/>
      <c r="QIQ499" s="1577"/>
      <c r="QIR499" s="374"/>
      <c r="QIS499" s="297"/>
      <c r="QIT499" s="1575"/>
      <c r="QIU499" s="1576"/>
      <c r="QIV499" s="1576"/>
      <c r="QIW499" s="1576"/>
      <c r="QIX499" s="1576"/>
      <c r="QIY499" s="1576"/>
      <c r="QIZ499" s="1576"/>
      <c r="QJA499" s="1576"/>
      <c r="QJB499" s="1576"/>
      <c r="QJC499" s="1576"/>
      <c r="QJD499" s="1577"/>
      <c r="QJE499" s="1577"/>
      <c r="QJF499" s="1577"/>
      <c r="QJG499" s="1577"/>
      <c r="QJH499" s="374"/>
      <c r="QJI499" s="297"/>
      <c r="QJJ499" s="1575"/>
      <c r="QJK499" s="1576"/>
      <c r="QJL499" s="1576"/>
      <c r="QJM499" s="1576"/>
      <c r="QJN499" s="1576"/>
      <c r="QJO499" s="1576"/>
      <c r="QJP499" s="1576"/>
      <c r="QJQ499" s="1576"/>
      <c r="QJR499" s="1576"/>
      <c r="QJS499" s="1576"/>
      <c r="QJT499" s="1577"/>
      <c r="QJU499" s="1577"/>
      <c r="QJV499" s="1577"/>
      <c r="QJW499" s="1577"/>
      <c r="QJX499" s="374"/>
      <c r="QJY499" s="297"/>
      <c r="QJZ499" s="1575"/>
      <c r="QKA499" s="1576"/>
      <c r="QKB499" s="1576"/>
      <c r="QKC499" s="1576"/>
      <c r="QKD499" s="1576"/>
      <c r="QKE499" s="1576"/>
      <c r="QKF499" s="1576"/>
      <c r="QKG499" s="1576"/>
      <c r="QKH499" s="1576"/>
      <c r="QKI499" s="1576"/>
      <c r="QKJ499" s="1577"/>
      <c r="QKK499" s="1577"/>
      <c r="QKL499" s="1577"/>
      <c r="QKM499" s="1577"/>
      <c r="QKN499" s="374"/>
      <c r="QKO499" s="297"/>
      <c r="QKP499" s="1575"/>
      <c r="QKQ499" s="1576"/>
      <c r="QKR499" s="1576"/>
      <c r="QKS499" s="1576"/>
      <c r="QKT499" s="1576"/>
      <c r="QKU499" s="1576"/>
      <c r="QKV499" s="1576"/>
      <c r="QKW499" s="1576"/>
      <c r="QKX499" s="1576"/>
      <c r="QKY499" s="1576"/>
      <c r="QKZ499" s="1577"/>
      <c r="QLA499" s="1577"/>
      <c r="QLB499" s="1577"/>
      <c r="QLC499" s="1577"/>
      <c r="QLD499" s="374"/>
      <c r="QLE499" s="297"/>
      <c r="QLF499" s="1575"/>
      <c r="QLG499" s="1576"/>
      <c r="QLH499" s="1576"/>
      <c r="QLI499" s="1576"/>
      <c r="QLJ499" s="1576"/>
      <c r="QLK499" s="1576"/>
      <c r="QLL499" s="1576"/>
      <c r="QLM499" s="1576"/>
      <c r="QLN499" s="1576"/>
      <c r="QLO499" s="1576"/>
      <c r="QLP499" s="1577"/>
      <c r="QLQ499" s="1577"/>
      <c r="QLR499" s="1577"/>
      <c r="QLS499" s="1577"/>
      <c r="QLT499" s="374"/>
      <c r="QLU499" s="297"/>
      <c r="QLV499" s="1575"/>
      <c r="QLW499" s="1576"/>
      <c r="QLX499" s="1576"/>
      <c r="QLY499" s="1576"/>
      <c r="QLZ499" s="1576"/>
      <c r="QMA499" s="1576"/>
      <c r="QMB499" s="1576"/>
      <c r="QMC499" s="1576"/>
      <c r="QMD499" s="1576"/>
      <c r="QME499" s="1576"/>
      <c r="QMF499" s="1577"/>
      <c r="QMG499" s="1577"/>
      <c r="QMH499" s="1577"/>
      <c r="QMI499" s="1577"/>
      <c r="QMJ499" s="374"/>
      <c r="QMK499" s="297"/>
      <c r="QML499" s="1575"/>
      <c r="QMM499" s="1576"/>
      <c r="QMN499" s="1576"/>
      <c r="QMO499" s="1576"/>
      <c r="QMP499" s="1576"/>
      <c r="QMQ499" s="1576"/>
      <c r="QMR499" s="1576"/>
      <c r="QMS499" s="1576"/>
      <c r="QMT499" s="1576"/>
      <c r="QMU499" s="1576"/>
      <c r="QMV499" s="1577"/>
      <c r="QMW499" s="1577"/>
      <c r="QMX499" s="1577"/>
      <c r="QMY499" s="1577"/>
      <c r="QMZ499" s="374"/>
      <c r="QNA499" s="297"/>
      <c r="QNB499" s="1575"/>
      <c r="QNC499" s="1576"/>
      <c r="QND499" s="1576"/>
      <c r="QNE499" s="1576"/>
      <c r="QNF499" s="1576"/>
      <c r="QNG499" s="1576"/>
      <c r="QNH499" s="1576"/>
      <c r="QNI499" s="1576"/>
      <c r="QNJ499" s="1576"/>
      <c r="QNK499" s="1576"/>
      <c r="QNL499" s="1577"/>
      <c r="QNM499" s="1577"/>
      <c r="QNN499" s="1577"/>
      <c r="QNO499" s="1577"/>
      <c r="QNP499" s="374"/>
      <c r="QNQ499" s="297"/>
      <c r="QNR499" s="1575"/>
      <c r="QNS499" s="1576"/>
      <c r="QNT499" s="1576"/>
      <c r="QNU499" s="1576"/>
      <c r="QNV499" s="1576"/>
      <c r="QNW499" s="1576"/>
      <c r="QNX499" s="1576"/>
      <c r="QNY499" s="1576"/>
      <c r="QNZ499" s="1576"/>
      <c r="QOA499" s="1576"/>
      <c r="QOB499" s="1577"/>
      <c r="QOC499" s="1577"/>
      <c r="QOD499" s="1577"/>
      <c r="QOE499" s="1577"/>
      <c r="QOF499" s="374"/>
      <c r="QOG499" s="297"/>
      <c r="QOH499" s="1575"/>
      <c r="QOI499" s="1576"/>
      <c r="QOJ499" s="1576"/>
      <c r="QOK499" s="1576"/>
      <c r="QOL499" s="1576"/>
      <c r="QOM499" s="1576"/>
      <c r="QON499" s="1576"/>
      <c r="QOO499" s="1576"/>
      <c r="QOP499" s="1576"/>
      <c r="QOQ499" s="1576"/>
      <c r="QOR499" s="1577"/>
      <c r="QOS499" s="1577"/>
      <c r="QOT499" s="1577"/>
      <c r="QOU499" s="1577"/>
      <c r="QOV499" s="374"/>
      <c r="QOW499" s="297"/>
      <c r="QOX499" s="1575"/>
      <c r="QOY499" s="1576"/>
      <c r="QOZ499" s="1576"/>
      <c r="QPA499" s="1576"/>
      <c r="QPB499" s="1576"/>
      <c r="QPC499" s="1576"/>
      <c r="QPD499" s="1576"/>
      <c r="QPE499" s="1576"/>
      <c r="QPF499" s="1576"/>
      <c r="QPG499" s="1576"/>
      <c r="QPH499" s="1577"/>
      <c r="QPI499" s="1577"/>
      <c r="QPJ499" s="1577"/>
      <c r="QPK499" s="1577"/>
      <c r="QPL499" s="374"/>
      <c r="QPM499" s="297"/>
      <c r="QPN499" s="1575"/>
      <c r="QPO499" s="1576"/>
      <c r="QPP499" s="1576"/>
      <c r="QPQ499" s="1576"/>
      <c r="QPR499" s="1576"/>
      <c r="QPS499" s="1576"/>
      <c r="QPT499" s="1576"/>
      <c r="QPU499" s="1576"/>
      <c r="QPV499" s="1576"/>
      <c r="QPW499" s="1576"/>
      <c r="QPX499" s="1577"/>
      <c r="QPY499" s="1577"/>
      <c r="QPZ499" s="1577"/>
      <c r="QQA499" s="1577"/>
      <c r="QQB499" s="374"/>
      <c r="QQC499" s="297"/>
      <c r="QQD499" s="1575"/>
      <c r="QQE499" s="1576"/>
      <c r="QQF499" s="1576"/>
      <c r="QQG499" s="1576"/>
      <c r="QQH499" s="1576"/>
      <c r="QQI499" s="1576"/>
      <c r="QQJ499" s="1576"/>
      <c r="QQK499" s="1576"/>
      <c r="QQL499" s="1576"/>
      <c r="QQM499" s="1576"/>
      <c r="QQN499" s="1577"/>
      <c r="QQO499" s="1577"/>
      <c r="QQP499" s="1577"/>
      <c r="QQQ499" s="1577"/>
      <c r="QQR499" s="374"/>
      <c r="QQS499" s="297"/>
      <c r="QQT499" s="1575"/>
      <c r="QQU499" s="1576"/>
      <c r="QQV499" s="1576"/>
      <c r="QQW499" s="1576"/>
      <c r="QQX499" s="1576"/>
      <c r="QQY499" s="1576"/>
      <c r="QQZ499" s="1576"/>
      <c r="QRA499" s="1576"/>
      <c r="QRB499" s="1576"/>
      <c r="QRC499" s="1576"/>
      <c r="QRD499" s="1577"/>
      <c r="QRE499" s="1577"/>
      <c r="QRF499" s="1577"/>
      <c r="QRG499" s="1577"/>
      <c r="QRH499" s="374"/>
      <c r="QRI499" s="297"/>
      <c r="QRJ499" s="1575"/>
      <c r="QRK499" s="1576"/>
      <c r="QRL499" s="1576"/>
      <c r="QRM499" s="1576"/>
      <c r="QRN499" s="1576"/>
      <c r="QRO499" s="1576"/>
      <c r="QRP499" s="1576"/>
      <c r="QRQ499" s="1576"/>
      <c r="QRR499" s="1576"/>
      <c r="QRS499" s="1576"/>
      <c r="QRT499" s="1577"/>
      <c r="QRU499" s="1577"/>
      <c r="QRV499" s="1577"/>
      <c r="QRW499" s="1577"/>
      <c r="QRX499" s="374"/>
      <c r="QRY499" s="297"/>
      <c r="QRZ499" s="1575"/>
      <c r="QSA499" s="1576"/>
      <c r="QSB499" s="1576"/>
      <c r="QSC499" s="1576"/>
      <c r="QSD499" s="1576"/>
      <c r="QSE499" s="1576"/>
      <c r="QSF499" s="1576"/>
      <c r="QSG499" s="1576"/>
      <c r="QSH499" s="1576"/>
      <c r="QSI499" s="1576"/>
      <c r="QSJ499" s="1577"/>
      <c r="QSK499" s="1577"/>
      <c r="QSL499" s="1577"/>
      <c r="QSM499" s="1577"/>
      <c r="QSN499" s="374"/>
      <c r="QSO499" s="297"/>
      <c r="QSP499" s="1575"/>
      <c r="QSQ499" s="1576"/>
      <c r="QSR499" s="1576"/>
      <c r="QSS499" s="1576"/>
      <c r="QST499" s="1576"/>
      <c r="QSU499" s="1576"/>
      <c r="QSV499" s="1576"/>
      <c r="QSW499" s="1576"/>
      <c r="QSX499" s="1576"/>
      <c r="QSY499" s="1576"/>
      <c r="QSZ499" s="1577"/>
      <c r="QTA499" s="1577"/>
      <c r="QTB499" s="1577"/>
      <c r="QTC499" s="1577"/>
      <c r="QTD499" s="374"/>
      <c r="QTE499" s="297"/>
      <c r="QTF499" s="1575"/>
      <c r="QTG499" s="1576"/>
      <c r="QTH499" s="1576"/>
      <c r="QTI499" s="1576"/>
      <c r="QTJ499" s="1576"/>
      <c r="QTK499" s="1576"/>
      <c r="QTL499" s="1576"/>
      <c r="QTM499" s="1576"/>
      <c r="QTN499" s="1576"/>
      <c r="QTO499" s="1576"/>
      <c r="QTP499" s="1577"/>
      <c r="QTQ499" s="1577"/>
      <c r="QTR499" s="1577"/>
      <c r="QTS499" s="1577"/>
      <c r="QTT499" s="374"/>
      <c r="QTU499" s="297"/>
      <c r="QTV499" s="1575"/>
      <c r="QTW499" s="1576"/>
      <c r="QTX499" s="1576"/>
      <c r="QTY499" s="1576"/>
      <c r="QTZ499" s="1576"/>
      <c r="QUA499" s="1576"/>
      <c r="QUB499" s="1576"/>
      <c r="QUC499" s="1576"/>
      <c r="QUD499" s="1576"/>
      <c r="QUE499" s="1576"/>
      <c r="QUF499" s="1577"/>
      <c r="QUG499" s="1577"/>
      <c r="QUH499" s="1577"/>
      <c r="QUI499" s="1577"/>
      <c r="QUJ499" s="374"/>
      <c r="QUK499" s="297"/>
      <c r="QUL499" s="1575"/>
      <c r="QUM499" s="1576"/>
      <c r="QUN499" s="1576"/>
      <c r="QUO499" s="1576"/>
      <c r="QUP499" s="1576"/>
      <c r="QUQ499" s="1576"/>
      <c r="QUR499" s="1576"/>
      <c r="QUS499" s="1576"/>
      <c r="QUT499" s="1576"/>
      <c r="QUU499" s="1576"/>
      <c r="QUV499" s="1577"/>
      <c r="QUW499" s="1577"/>
      <c r="QUX499" s="1577"/>
      <c r="QUY499" s="1577"/>
      <c r="QUZ499" s="374"/>
      <c r="QVA499" s="297"/>
      <c r="QVB499" s="1575"/>
      <c r="QVC499" s="1576"/>
      <c r="QVD499" s="1576"/>
      <c r="QVE499" s="1576"/>
      <c r="QVF499" s="1576"/>
      <c r="QVG499" s="1576"/>
      <c r="QVH499" s="1576"/>
      <c r="QVI499" s="1576"/>
      <c r="QVJ499" s="1576"/>
      <c r="QVK499" s="1576"/>
      <c r="QVL499" s="1577"/>
      <c r="QVM499" s="1577"/>
      <c r="QVN499" s="1577"/>
      <c r="QVO499" s="1577"/>
      <c r="QVP499" s="374"/>
      <c r="QVQ499" s="297"/>
      <c r="QVR499" s="1575"/>
      <c r="QVS499" s="1576"/>
      <c r="QVT499" s="1576"/>
      <c r="QVU499" s="1576"/>
      <c r="QVV499" s="1576"/>
      <c r="QVW499" s="1576"/>
      <c r="QVX499" s="1576"/>
      <c r="QVY499" s="1576"/>
      <c r="QVZ499" s="1576"/>
      <c r="QWA499" s="1576"/>
      <c r="QWB499" s="1577"/>
      <c r="QWC499" s="1577"/>
      <c r="QWD499" s="1577"/>
      <c r="QWE499" s="1577"/>
      <c r="QWF499" s="374"/>
      <c r="QWG499" s="297"/>
      <c r="QWH499" s="1575"/>
      <c r="QWI499" s="1576"/>
      <c r="QWJ499" s="1576"/>
      <c r="QWK499" s="1576"/>
      <c r="QWL499" s="1576"/>
      <c r="QWM499" s="1576"/>
      <c r="QWN499" s="1576"/>
      <c r="QWO499" s="1576"/>
      <c r="QWP499" s="1576"/>
      <c r="QWQ499" s="1576"/>
      <c r="QWR499" s="1577"/>
      <c r="QWS499" s="1577"/>
      <c r="QWT499" s="1577"/>
      <c r="QWU499" s="1577"/>
      <c r="QWV499" s="374"/>
      <c r="QWW499" s="297"/>
      <c r="QWX499" s="1575"/>
      <c r="QWY499" s="1576"/>
      <c r="QWZ499" s="1576"/>
      <c r="QXA499" s="1576"/>
      <c r="QXB499" s="1576"/>
      <c r="QXC499" s="1576"/>
      <c r="QXD499" s="1576"/>
      <c r="QXE499" s="1576"/>
      <c r="QXF499" s="1576"/>
      <c r="QXG499" s="1576"/>
      <c r="QXH499" s="1577"/>
      <c r="QXI499" s="1577"/>
      <c r="QXJ499" s="1577"/>
      <c r="QXK499" s="1577"/>
      <c r="QXL499" s="374"/>
      <c r="QXM499" s="297"/>
      <c r="QXN499" s="1575"/>
      <c r="QXO499" s="1576"/>
      <c r="QXP499" s="1576"/>
      <c r="QXQ499" s="1576"/>
      <c r="QXR499" s="1576"/>
      <c r="QXS499" s="1576"/>
      <c r="QXT499" s="1576"/>
      <c r="QXU499" s="1576"/>
      <c r="QXV499" s="1576"/>
      <c r="QXW499" s="1576"/>
      <c r="QXX499" s="1577"/>
      <c r="QXY499" s="1577"/>
      <c r="QXZ499" s="1577"/>
      <c r="QYA499" s="1577"/>
      <c r="QYB499" s="374"/>
      <c r="QYC499" s="297"/>
      <c r="QYD499" s="1575"/>
      <c r="QYE499" s="1576"/>
      <c r="QYF499" s="1576"/>
      <c r="QYG499" s="1576"/>
      <c r="QYH499" s="1576"/>
      <c r="QYI499" s="1576"/>
      <c r="QYJ499" s="1576"/>
      <c r="QYK499" s="1576"/>
      <c r="QYL499" s="1576"/>
      <c r="QYM499" s="1576"/>
      <c r="QYN499" s="1577"/>
      <c r="QYO499" s="1577"/>
      <c r="QYP499" s="1577"/>
      <c r="QYQ499" s="1577"/>
      <c r="QYR499" s="374"/>
      <c r="QYS499" s="297"/>
      <c r="QYT499" s="1575"/>
      <c r="QYU499" s="1576"/>
      <c r="QYV499" s="1576"/>
      <c r="QYW499" s="1576"/>
      <c r="QYX499" s="1576"/>
      <c r="QYY499" s="1576"/>
      <c r="QYZ499" s="1576"/>
      <c r="QZA499" s="1576"/>
      <c r="QZB499" s="1576"/>
      <c r="QZC499" s="1576"/>
      <c r="QZD499" s="1577"/>
      <c r="QZE499" s="1577"/>
      <c r="QZF499" s="1577"/>
      <c r="QZG499" s="1577"/>
      <c r="QZH499" s="374"/>
      <c r="QZI499" s="297"/>
      <c r="QZJ499" s="1575"/>
      <c r="QZK499" s="1576"/>
      <c r="QZL499" s="1576"/>
      <c r="QZM499" s="1576"/>
      <c r="QZN499" s="1576"/>
      <c r="QZO499" s="1576"/>
      <c r="QZP499" s="1576"/>
      <c r="QZQ499" s="1576"/>
      <c r="QZR499" s="1576"/>
      <c r="QZS499" s="1576"/>
      <c r="QZT499" s="1577"/>
      <c r="QZU499" s="1577"/>
      <c r="QZV499" s="1577"/>
      <c r="QZW499" s="1577"/>
      <c r="QZX499" s="374"/>
      <c r="QZY499" s="297"/>
      <c r="QZZ499" s="1575"/>
      <c r="RAA499" s="1576"/>
      <c r="RAB499" s="1576"/>
      <c r="RAC499" s="1576"/>
      <c r="RAD499" s="1576"/>
      <c r="RAE499" s="1576"/>
      <c r="RAF499" s="1576"/>
      <c r="RAG499" s="1576"/>
      <c r="RAH499" s="1576"/>
      <c r="RAI499" s="1576"/>
      <c r="RAJ499" s="1577"/>
      <c r="RAK499" s="1577"/>
      <c r="RAL499" s="1577"/>
      <c r="RAM499" s="1577"/>
      <c r="RAN499" s="374"/>
      <c r="RAO499" s="297"/>
      <c r="RAP499" s="1575"/>
      <c r="RAQ499" s="1576"/>
      <c r="RAR499" s="1576"/>
      <c r="RAS499" s="1576"/>
      <c r="RAT499" s="1576"/>
      <c r="RAU499" s="1576"/>
      <c r="RAV499" s="1576"/>
      <c r="RAW499" s="1576"/>
      <c r="RAX499" s="1576"/>
      <c r="RAY499" s="1576"/>
      <c r="RAZ499" s="1577"/>
      <c r="RBA499" s="1577"/>
      <c r="RBB499" s="1577"/>
      <c r="RBC499" s="1577"/>
      <c r="RBD499" s="374"/>
      <c r="RBE499" s="297"/>
      <c r="RBF499" s="1575"/>
      <c r="RBG499" s="1576"/>
      <c r="RBH499" s="1576"/>
      <c r="RBI499" s="1576"/>
      <c r="RBJ499" s="1576"/>
      <c r="RBK499" s="1576"/>
      <c r="RBL499" s="1576"/>
      <c r="RBM499" s="1576"/>
      <c r="RBN499" s="1576"/>
      <c r="RBO499" s="1576"/>
      <c r="RBP499" s="1577"/>
      <c r="RBQ499" s="1577"/>
      <c r="RBR499" s="1577"/>
      <c r="RBS499" s="1577"/>
      <c r="RBT499" s="374"/>
      <c r="RBU499" s="297"/>
      <c r="RBV499" s="1575"/>
      <c r="RBW499" s="1576"/>
      <c r="RBX499" s="1576"/>
      <c r="RBY499" s="1576"/>
      <c r="RBZ499" s="1576"/>
      <c r="RCA499" s="1576"/>
      <c r="RCB499" s="1576"/>
      <c r="RCC499" s="1576"/>
      <c r="RCD499" s="1576"/>
      <c r="RCE499" s="1576"/>
      <c r="RCF499" s="1577"/>
      <c r="RCG499" s="1577"/>
      <c r="RCH499" s="1577"/>
      <c r="RCI499" s="1577"/>
      <c r="RCJ499" s="374"/>
      <c r="RCK499" s="297"/>
      <c r="RCL499" s="1575"/>
      <c r="RCM499" s="1576"/>
      <c r="RCN499" s="1576"/>
      <c r="RCO499" s="1576"/>
      <c r="RCP499" s="1576"/>
      <c r="RCQ499" s="1576"/>
      <c r="RCR499" s="1576"/>
      <c r="RCS499" s="1576"/>
      <c r="RCT499" s="1576"/>
      <c r="RCU499" s="1576"/>
      <c r="RCV499" s="1577"/>
      <c r="RCW499" s="1577"/>
      <c r="RCX499" s="1577"/>
      <c r="RCY499" s="1577"/>
      <c r="RCZ499" s="374"/>
      <c r="RDA499" s="297"/>
      <c r="RDB499" s="1575"/>
      <c r="RDC499" s="1576"/>
      <c r="RDD499" s="1576"/>
      <c r="RDE499" s="1576"/>
      <c r="RDF499" s="1576"/>
      <c r="RDG499" s="1576"/>
      <c r="RDH499" s="1576"/>
      <c r="RDI499" s="1576"/>
      <c r="RDJ499" s="1576"/>
      <c r="RDK499" s="1576"/>
      <c r="RDL499" s="1577"/>
      <c r="RDM499" s="1577"/>
      <c r="RDN499" s="1577"/>
      <c r="RDO499" s="1577"/>
      <c r="RDP499" s="374"/>
      <c r="RDQ499" s="297"/>
      <c r="RDR499" s="1575"/>
      <c r="RDS499" s="1576"/>
      <c r="RDT499" s="1576"/>
      <c r="RDU499" s="1576"/>
      <c r="RDV499" s="1576"/>
      <c r="RDW499" s="1576"/>
      <c r="RDX499" s="1576"/>
      <c r="RDY499" s="1576"/>
      <c r="RDZ499" s="1576"/>
      <c r="REA499" s="1576"/>
      <c r="REB499" s="1577"/>
      <c r="REC499" s="1577"/>
      <c r="RED499" s="1577"/>
      <c r="REE499" s="1577"/>
      <c r="REF499" s="374"/>
      <c r="REG499" s="297"/>
      <c r="REH499" s="1575"/>
      <c r="REI499" s="1576"/>
      <c r="REJ499" s="1576"/>
      <c r="REK499" s="1576"/>
      <c r="REL499" s="1576"/>
      <c r="REM499" s="1576"/>
      <c r="REN499" s="1576"/>
      <c r="REO499" s="1576"/>
      <c r="REP499" s="1576"/>
      <c r="REQ499" s="1576"/>
      <c r="RER499" s="1577"/>
      <c r="RES499" s="1577"/>
      <c r="RET499" s="1577"/>
      <c r="REU499" s="1577"/>
      <c r="REV499" s="374"/>
      <c r="REW499" s="297"/>
      <c r="REX499" s="1575"/>
      <c r="REY499" s="1576"/>
      <c r="REZ499" s="1576"/>
      <c r="RFA499" s="1576"/>
      <c r="RFB499" s="1576"/>
      <c r="RFC499" s="1576"/>
      <c r="RFD499" s="1576"/>
      <c r="RFE499" s="1576"/>
      <c r="RFF499" s="1576"/>
      <c r="RFG499" s="1576"/>
      <c r="RFH499" s="1577"/>
      <c r="RFI499" s="1577"/>
      <c r="RFJ499" s="1577"/>
      <c r="RFK499" s="1577"/>
      <c r="RFL499" s="374"/>
      <c r="RFM499" s="297"/>
      <c r="RFN499" s="1575"/>
      <c r="RFO499" s="1576"/>
      <c r="RFP499" s="1576"/>
      <c r="RFQ499" s="1576"/>
      <c r="RFR499" s="1576"/>
      <c r="RFS499" s="1576"/>
      <c r="RFT499" s="1576"/>
      <c r="RFU499" s="1576"/>
      <c r="RFV499" s="1576"/>
      <c r="RFW499" s="1576"/>
      <c r="RFX499" s="1577"/>
      <c r="RFY499" s="1577"/>
      <c r="RFZ499" s="1577"/>
      <c r="RGA499" s="1577"/>
      <c r="RGB499" s="374"/>
      <c r="RGC499" s="297"/>
      <c r="RGD499" s="1575"/>
      <c r="RGE499" s="1576"/>
      <c r="RGF499" s="1576"/>
      <c r="RGG499" s="1576"/>
      <c r="RGH499" s="1576"/>
      <c r="RGI499" s="1576"/>
      <c r="RGJ499" s="1576"/>
      <c r="RGK499" s="1576"/>
      <c r="RGL499" s="1576"/>
      <c r="RGM499" s="1576"/>
      <c r="RGN499" s="1577"/>
      <c r="RGO499" s="1577"/>
      <c r="RGP499" s="1577"/>
      <c r="RGQ499" s="1577"/>
      <c r="RGR499" s="374"/>
      <c r="RGS499" s="297"/>
      <c r="RGT499" s="1575"/>
      <c r="RGU499" s="1576"/>
      <c r="RGV499" s="1576"/>
      <c r="RGW499" s="1576"/>
      <c r="RGX499" s="1576"/>
      <c r="RGY499" s="1576"/>
      <c r="RGZ499" s="1576"/>
      <c r="RHA499" s="1576"/>
      <c r="RHB499" s="1576"/>
      <c r="RHC499" s="1576"/>
      <c r="RHD499" s="1577"/>
      <c r="RHE499" s="1577"/>
      <c r="RHF499" s="1577"/>
      <c r="RHG499" s="1577"/>
      <c r="RHH499" s="374"/>
      <c r="RHI499" s="297"/>
      <c r="RHJ499" s="1575"/>
      <c r="RHK499" s="1576"/>
      <c r="RHL499" s="1576"/>
      <c r="RHM499" s="1576"/>
      <c r="RHN499" s="1576"/>
      <c r="RHO499" s="1576"/>
      <c r="RHP499" s="1576"/>
      <c r="RHQ499" s="1576"/>
      <c r="RHR499" s="1576"/>
      <c r="RHS499" s="1576"/>
      <c r="RHT499" s="1577"/>
      <c r="RHU499" s="1577"/>
      <c r="RHV499" s="1577"/>
      <c r="RHW499" s="1577"/>
      <c r="RHX499" s="374"/>
      <c r="RHY499" s="297"/>
      <c r="RHZ499" s="1575"/>
      <c r="RIA499" s="1576"/>
      <c r="RIB499" s="1576"/>
      <c r="RIC499" s="1576"/>
      <c r="RID499" s="1576"/>
      <c r="RIE499" s="1576"/>
      <c r="RIF499" s="1576"/>
      <c r="RIG499" s="1576"/>
      <c r="RIH499" s="1576"/>
      <c r="RII499" s="1576"/>
      <c r="RIJ499" s="1577"/>
      <c r="RIK499" s="1577"/>
      <c r="RIL499" s="1577"/>
      <c r="RIM499" s="1577"/>
      <c r="RIN499" s="374"/>
      <c r="RIO499" s="297"/>
      <c r="RIP499" s="1575"/>
      <c r="RIQ499" s="1576"/>
      <c r="RIR499" s="1576"/>
      <c r="RIS499" s="1576"/>
      <c r="RIT499" s="1576"/>
      <c r="RIU499" s="1576"/>
      <c r="RIV499" s="1576"/>
      <c r="RIW499" s="1576"/>
      <c r="RIX499" s="1576"/>
      <c r="RIY499" s="1576"/>
      <c r="RIZ499" s="1577"/>
      <c r="RJA499" s="1577"/>
      <c r="RJB499" s="1577"/>
      <c r="RJC499" s="1577"/>
      <c r="RJD499" s="374"/>
      <c r="RJE499" s="297"/>
      <c r="RJF499" s="1575"/>
      <c r="RJG499" s="1576"/>
      <c r="RJH499" s="1576"/>
      <c r="RJI499" s="1576"/>
      <c r="RJJ499" s="1576"/>
      <c r="RJK499" s="1576"/>
      <c r="RJL499" s="1576"/>
      <c r="RJM499" s="1576"/>
      <c r="RJN499" s="1576"/>
      <c r="RJO499" s="1576"/>
      <c r="RJP499" s="1577"/>
      <c r="RJQ499" s="1577"/>
      <c r="RJR499" s="1577"/>
      <c r="RJS499" s="1577"/>
      <c r="RJT499" s="374"/>
      <c r="RJU499" s="297"/>
      <c r="RJV499" s="1575"/>
      <c r="RJW499" s="1576"/>
      <c r="RJX499" s="1576"/>
      <c r="RJY499" s="1576"/>
      <c r="RJZ499" s="1576"/>
      <c r="RKA499" s="1576"/>
      <c r="RKB499" s="1576"/>
      <c r="RKC499" s="1576"/>
      <c r="RKD499" s="1576"/>
      <c r="RKE499" s="1576"/>
      <c r="RKF499" s="1577"/>
      <c r="RKG499" s="1577"/>
      <c r="RKH499" s="1577"/>
      <c r="RKI499" s="1577"/>
      <c r="RKJ499" s="374"/>
      <c r="RKK499" s="297"/>
      <c r="RKL499" s="1575"/>
      <c r="RKM499" s="1576"/>
      <c r="RKN499" s="1576"/>
      <c r="RKO499" s="1576"/>
      <c r="RKP499" s="1576"/>
      <c r="RKQ499" s="1576"/>
      <c r="RKR499" s="1576"/>
      <c r="RKS499" s="1576"/>
      <c r="RKT499" s="1576"/>
      <c r="RKU499" s="1576"/>
      <c r="RKV499" s="1577"/>
      <c r="RKW499" s="1577"/>
      <c r="RKX499" s="1577"/>
      <c r="RKY499" s="1577"/>
      <c r="RKZ499" s="374"/>
      <c r="RLA499" s="297"/>
      <c r="RLB499" s="1575"/>
      <c r="RLC499" s="1576"/>
      <c r="RLD499" s="1576"/>
      <c r="RLE499" s="1576"/>
      <c r="RLF499" s="1576"/>
      <c r="RLG499" s="1576"/>
      <c r="RLH499" s="1576"/>
      <c r="RLI499" s="1576"/>
      <c r="RLJ499" s="1576"/>
      <c r="RLK499" s="1576"/>
      <c r="RLL499" s="1577"/>
      <c r="RLM499" s="1577"/>
      <c r="RLN499" s="1577"/>
      <c r="RLO499" s="1577"/>
      <c r="RLP499" s="374"/>
      <c r="RLQ499" s="297"/>
      <c r="RLR499" s="1575"/>
      <c r="RLS499" s="1576"/>
      <c r="RLT499" s="1576"/>
      <c r="RLU499" s="1576"/>
      <c r="RLV499" s="1576"/>
      <c r="RLW499" s="1576"/>
      <c r="RLX499" s="1576"/>
      <c r="RLY499" s="1576"/>
      <c r="RLZ499" s="1576"/>
      <c r="RMA499" s="1576"/>
      <c r="RMB499" s="1577"/>
      <c r="RMC499" s="1577"/>
      <c r="RMD499" s="1577"/>
      <c r="RME499" s="1577"/>
      <c r="RMF499" s="374"/>
      <c r="RMG499" s="297"/>
      <c r="RMH499" s="1575"/>
      <c r="RMI499" s="1576"/>
      <c r="RMJ499" s="1576"/>
      <c r="RMK499" s="1576"/>
      <c r="RML499" s="1576"/>
      <c r="RMM499" s="1576"/>
      <c r="RMN499" s="1576"/>
      <c r="RMO499" s="1576"/>
      <c r="RMP499" s="1576"/>
      <c r="RMQ499" s="1576"/>
      <c r="RMR499" s="1577"/>
      <c r="RMS499" s="1577"/>
      <c r="RMT499" s="1577"/>
      <c r="RMU499" s="1577"/>
      <c r="RMV499" s="374"/>
      <c r="RMW499" s="297"/>
      <c r="RMX499" s="1575"/>
      <c r="RMY499" s="1576"/>
      <c r="RMZ499" s="1576"/>
      <c r="RNA499" s="1576"/>
      <c r="RNB499" s="1576"/>
      <c r="RNC499" s="1576"/>
      <c r="RND499" s="1576"/>
      <c r="RNE499" s="1576"/>
      <c r="RNF499" s="1576"/>
      <c r="RNG499" s="1576"/>
      <c r="RNH499" s="1577"/>
      <c r="RNI499" s="1577"/>
      <c r="RNJ499" s="1577"/>
      <c r="RNK499" s="1577"/>
      <c r="RNL499" s="374"/>
      <c r="RNM499" s="297"/>
      <c r="RNN499" s="1575"/>
      <c r="RNO499" s="1576"/>
      <c r="RNP499" s="1576"/>
      <c r="RNQ499" s="1576"/>
      <c r="RNR499" s="1576"/>
      <c r="RNS499" s="1576"/>
      <c r="RNT499" s="1576"/>
      <c r="RNU499" s="1576"/>
      <c r="RNV499" s="1576"/>
      <c r="RNW499" s="1576"/>
      <c r="RNX499" s="1577"/>
      <c r="RNY499" s="1577"/>
      <c r="RNZ499" s="1577"/>
      <c r="ROA499" s="1577"/>
      <c r="ROB499" s="374"/>
      <c r="ROC499" s="297"/>
      <c r="ROD499" s="1575"/>
      <c r="ROE499" s="1576"/>
      <c r="ROF499" s="1576"/>
      <c r="ROG499" s="1576"/>
      <c r="ROH499" s="1576"/>
      <c r="ROI499" s="1576"/>
      <c r="ROJ499" s="1576"/>
      <c r="ROK499" s="1576"/>
      <c r="ROL499" s="1576"/>
      <c r="ROM499" s="1576"/>
      <c r="RON499" s="1577"/>
      <c r="ROO499" s="1577"/>
      <c r="ROP499" s="1577"/>
      <c r="ROQ499" s="1577"/>
      <c r="ROR499" s="374"/>
      <c r="ROS499" s="297"/>
      <c r="ROT499" s="1575"/>
      <c r="ROU499" s="1576"/>
      <c r="ROV499" s="1576"/>
      <c r="ROW499" s="1576"/>
      <c r="ROX499" s="1576"/>
      <c r="ROY499" s="1576"/>
      <c r="ROZ499" s="1576"/>
      <c r="RPA499" s="1576"/>
      <c r="RPB499" s="1576"/>
      <c r="RPC499" s="1576"/>
      <c r="RPD499" s="1577"/>
      <c r="RPE499" s="1577"/>
      <c r="RPF499" s="1577"/>
      <c r="RPG499" s="1577"/>
      <c r="RPH499" s="374"/>
      <c r="RPI499" s="297"/>
      <c r="RPJ499" s="1575"/>
      <c r="RPK499" s="1576"/>
      <c r="RPL499" s="1576"/>
      <c r="RPM499" s="1576"/>
      <c r="RPN499" s="1576"/>
      <c r="RPO499" s="1576"/>
      <c r="RPP499" s="1576"/>
      <c r="RPQ499" s="1576"/>
      <c r="RPR499" s="1576"/>
      <c r="RPS499" s="1576"/>
      <c r="RPT499" s="1577"/>
      <c r="RPU499" s="1577"/>
      <c r="RPV499" s="1577"/>
      <c r="RPW499" s="1577"/>
      <c r="RPX499" s="374"/>
      <c r="RPY499" s="297"/>
      <c r="RPZ499" s="1575"/>
      <c r="RQA499" s="1576"/>
      <c r="RQB499" s="1576"/>
      <c r="RQC499" s="1576"/>
      <c r="RQD499" s="1576"/>
      <c r="RQE499" s="1576"/>
      <c r="RQF499" s="1576"/>
      <c r="RQG499" s="1576"/>
      <c r="RQH499" s="1576"/>
      <c r="RQI499" s="1576"/>
      <c r="RQJ499" s="1577"/>
      <c r="RQK499" s="1577"/>
      <c r="RQL499" s="1577"/>
      <c r="RQM499" s="1577"/>
      <c r="RQN499" s="374"/>
      <c r="RQO499" s="297"/>
      <c r="RQP499" s="1575"/>
      <c r="RQQ499" s="1576"/>
      <c r="RQR499" s="1576"/>
      <c r="RQS499" s="1576"/>
      <c r="RQT499" s="1576"/>
      <c r="RQU499" s="1576"/>
      <c r="RQV499" s="1576"/>
      <c r="RQW499" s="1576"/>
      <c r="RQX499" s="1576"/>
      <c r="RQY499" s="1576"/>
      <c r="RQZ499" s="1577"/>
      <c r="RRA499" s="1577"/>
      <c r="RRB499" s="1577"/>
      <c r="RRC499" s="1577"/>
      <c r="RRD499" s="374"/>
      <c r="RRE499" s="297"/>
      <c r="RRF499" s="1575"/>
      <c r="RRG499" s="1576"/>
      <c r="RRH499" s="1576"/>
      <c r="RRI499" s="1576"/>
      <c r="RRJ499" s="1576"/>
      <c r="RRK499" s="1576"/>
      <c r="RRL499" s="1576"/>
      <c r="RRM499" s="1576"/>
      <c r="RRN499" s="1576"/>
      <c r="RRO499" s="1576"/>
      <c r="RRP499" s="1577"/>
      <c r="RRQ499" s="1577"/>
      <c r="RRR499" s="1577"/>
      <c r="RRS499" s="1577"/>
      <c r="RRT499" s="374"/>
      <c r="RRU499" s="297"/>
      <c r="RRV499" s="1575"/>
      <c r="RRW499" s="1576"/>
      <c r="RRX499" s="1576"/>
      <c r="RRY499" s="1576"/>
      <c r="RRZ499" s="1576"/>
      <c r="RSA499" s="1576"/>
      <c r="RSB499" s="1576"/>
      <c r="RSC499" s="1576"/>
      <c r="RSD499" s="1576"/>
      <c r="RSE499" s="1576"/>
      <c r="RSF499" s="1577"/>
      <c r="RSG499" s="1577"/>
      <c r="RSH499" s="1577"/>
      <c r="RSI499" s="1577"/>
      <c r="RSJ499" s="374"/>
      <c r="RSK499" s="297"/>
      <c r="RSL499" s="1575"/>
      <c r="RSM499" s="1576"/>
      <c r="RSN499" s="1576"/>
      <c r="RSO499" s="1576"/>
      <c r="RSP499" s="1576"/>
      <c r="RSQ499" s="1576"/>
      <c r="RSR499" s="1576"/>
      <c r="RSS499" s="1576"/>
      <c r="RST499" s="1576"/>
      <c r="RSU499" s="1576"/>
      <c r="RSV499" s="1577"/>
      <c r="RSW499" s="1577"/>
      <c r="RSX499" s="1577"/>
      <c r="RSY499" s="1577"/>
      <c r="RSZ499" s="374"/>
      <c r="RTA499" s="297"/>
      <c r="RTB499" s="1575"/>
      <c r="RTC499" s="1576"/>
      <c r="RTD499" s="1576"/>
      <c r="RTE499" s="1576"/>
      <c r="RTF499" s="1576"/>
      <c r="RTG499" s="1576"/>
      <c r="RTH499" s="1576"/>
      <c r="RTI499" s="1576"/>
      <c r="RTJ499" s="1576"/>
      <c r="RTK499" s="1576"/>
      <c r="RTL499" s="1577"/>
      <c r="RTM499" s="1577"/>
      <c r="RTN499" s="1577"/>
      <c r="RTO499" s="1577"/>
      <c r="RTP499" s="374"/>
      <c r="RTQ499" s="297"/>
      <c r="RTR499" s="1575"/>
      <c r="RTS499" s="1576"/>
      <c r="RTT499" s="1576"/>
      <c r="RTU499" s="1576"/>
      <c r="RTV499" s="1576"/>
      <c r="RTW499" s="1576"/>
      <c r="RTX499" s="1576"/>
      <c r="RTY499" s="1576"/>
      <c r="RTZ499" s="1576"/>
      <c r="RUA499" s="1576"/>
      <c r="RUB499" s="1577"/>
      <c r="RUC499" s="1577"/>
      <c r="RUD499" s="1577"/>
      <c r="RUE499" s="1577"/>
      <c r="RUF499" s="374"/>
      <c r="RUG499" s="297"/>
      <c r="RUH499" s="1575"/>
      <c r="RUI499" s="1576"/>
      <c r="RUJ499" s="1576"/>
      <c r="RUK499" s="1576"/>
      <c r="RUL499" s="1576"/>
      <c r="RUM499" s="1576"/>
      <c r="RUN499" s="1576"/>
      <c r="RUO499" s="1576"/>
      <c r="RUP499" s="1576"/>
      <c r="RUQ499" s="1576"/>
      <c r="RUR499" s="1577"/>
      <c r="RUS499" s="1577"/>
      <c r="RUT499" s="1577"/>
      <c r="RUU499" s="1577"/>
      <c r="RUV499" s="374"/>
      <c r="RUW499" s="297"/>
      <c r="RUX499" s="1575"/>
      <c r="RUY499" s="1576"/>
      <c r="RUZ499" s="1576"/>
      <c r="RVA499" s="1576"/>
      <c r="RVB499" s="1576"/>
      <c r="RVC499" s="1576"/>
      <c r="RVD499" s="1576"/>
      <c r="RVE499" s="1576"/>
      <c r="RVF499" s="1576"/>
      <c r="RVG499" s="1576"/>
      <c r="RVH499" s="1577"/>
      <c r="RVI499" s="1577"/>
      <c r="RVJ499" s="1577"/>
      <c r="RVK499" s="1577"/>
      <c r="RVL499" s="374"/>
      <c r="RVM499" s="297"/>
      <c r="RVN499" s="1575"/>
      <c r="RVO499" s="1576"/>
      <c r="RVP499" s="1576"/>
      <c r="RVQ499" s="1576"/>
      <c r="RVR499" s="1576"/>
      <c r="RVS499" s="1576"/>
      <c r="RVT499" s="1576"/>
      <c r="RVU499" s="1576"/>
      <c r="RVV499" s="1576"/>
      <c r="RVW499" s="1576"/>
      <c r="RVX499" s="1577"/>
      <c r="RVY499" s="1577"/>
      <c r="RVZ499" s="1577"/>
      <c r="RWA499" s="1577"/>
      <c r="RWB499" s="374"/>
      <c r="RWC499" s="297"/>
      <c r="RWD499" s="1575"/>
      <c r="RWE499" s="1576"/>
      <c r="RWF499" s="1576"/>
      <c r="RWG499" s="1576"/>
      <c r="RWH499" s="1576"/>
      <c r="RWI499" s="1576"/>
      <c r="RWJ499" s="1576"/>
      <c r="RWK499" s="1576"/>
      <c r="RWL499" s="1576"/>
      <c r="RWM499" s="1576"/>
      <c r="RWN499" s="1577"/>
      <c r="RWO499" s="1577"/>
      <c r="RWP499" s="1577"/>
      <c r="RWQ499" s="1577"/>
      <c r="RWR499" s="374"/>
      <c r="RWS499" s="297"/>
      <c r="RWT499" s="1575"/>
      <c r="RWU499" s="1576"/>
      <c r="RWV499" s="1576"/>
      <c r="RWW499" s="1576"/>
      <c r="RWX499" s="1576"/>
      <c r="RWY499" s="1576"/>
      <c r="RWZ499" s="1576"/>
      <c r="RXA499" s="1576"/>
      <c r="RXB499" s="1576"/>
      <c r="RXC499" s="1576"/>
      <c r="RXD499" s="1577"/>
      <c r="RXE499" s="1577"/>
      <c r="RXF499" s="1577"/>
      <c r="RXG499" s="1577"/>
      <c r="RXH499" s="374"/>
      <c r="RXI499" s="297"/>
      <c r="RXJ499" s="1575"/>
      <c r="RXK499" s="1576"/>
      <c r="RXL499" s="1576"/>
      <c r="RXM499" s="1576"/>
      <c r="RXN499" s="1576"/>
      <c r="RXO499" s="1576"/>
      <c r="RXP499" s="1576"/>
      <c r="RXQ499" s="1576"/>
      <c r="RXR499" s="1576"/>
      <c r="RXS499" s="1576"/>
      <c r="RXT499" s="1577"/>
      <c r="RXU499" s="1577"/>
      <c r="RXV499" s="1577"/>
      <c r="RXW499" s="1577"/>
      <c r="RXX499" s="374"/>
      <c r="RXY499" s="297"/>
      <c r="RXZ499" s="1575"/>
      <c r="RYA499" s="1576"/>
      <c r="RYB499" s="1576"/>
      <c r="RYC499" s="1576"/>
      <c r="RYD499" s="1576"/>
      <c r="RYE499" s="1576"/>
      <c r="RYF499" s="1576"/>
      <c r="RYG499" s="1576"/>
      <c r="RYH499" s="1576"/>
      <c r="RYI499" s="1576"/>
      <c r="RYJ499" s="1577"/>
      <c r="RYK499" s="1577"/>
      <c r="RYL499" s="1577"/>
      <c r="RYM499" s="1577"/>
      <c r="RYN499" s="374"/>
      <c r="RYO499" s="297"/>
      <c r="RYP499" s="1575"/>
      <c r="RYQ499" s="1576"/>
      <c r="RYR499" s="1576"/>
      <c r="RYS499" s="1576"/>
      <c r="RYT499" s="1576"/>
      <c r="RYU499" s="1576"/>
      <c r="RYV499" s="1576"/>
      <c r="RYW499" s="1576"/>
      <c r="RYX499" s="1576"/>
      <c r="RYY499" s="1576"/>
      <c r="RYZ499" s="1577"/>
      <c r="RZA499" s="1577"/>
      <c r="RZB499" s="1577"/>
      <c r="RZC499" s="1577"/>
      <c r="RZD499" s="374"/>
      <c r="RZE499" s="297"/>
      <c r="RZF499" s="1575"/>
      <c r="RZG499" s="1576"/>
      <c r="RZH499" s="1576"/>
      <c r="RZI499" s="1576"/>
      <c r="RZJ499" s="1576"/>
      <c r="RZK499" s="1576"/>
      <c r="RZL499" s="1576"/>
      <c r="RZM499" s="1576"/>
      <c r="RZN499" s="1576"/>
      <c r="RZO499" s="1576"/>
      <c r="RZP499" s="1577"/>
      <c r="RZQ499" s="1577"/>
      <c r="RZR499" s="1577"/>
      <c r="RZS499" s="1577"/>
      <c r="RZT499" s="374"/>
      <c r="RZU499" s="297"/>
      <c r="RZV499" s="1575"/>
      <c r="RZW499" s="1576"/>
      <c r="RZX499" s="1576"/>
      <c r="RZY499" s="1576"/>
      <c r="RZZ499" s="1576"/>
      <c r="SAA499" s="1576"/>
      <c r="SAB499" s="1576"/>
      <c r="SAC499" s="1576"/>
      <c r="SAD499" s="1576"/>
      <c r="SAE499" s="1576"/>
      <c r="SAF499" s="1577"/>
      <c r="SAG499" s="1577"/>
      <c r="SAH499" s="1577"/>
      <c r="SAI499" s="1577"/>
      <c r="SAJ499" s="374"/>
      <c r="SAK499" s="297"/>
      <c r="SAL499" s="1575"/>
      <c r="SAM499" s="1576"/>
      <c r="SAN499" s="1576"/>
      <c r="SAO499" s="1576"/>
      <c r="SAP499" s="1576"/>
      <c r="SAQ499" s="1576"/>
      <c r="SAR499" s="1576"/>
      <c r="SAS499" s="1576"/>
      <c r="SAT499" s="1576"/>
      <c r="SAU499" s="1576"/>
      <c r="SAV499" s="1577"/>
      <c r="SAW499" s="1577"/>
      <c r="SAX499" s="1577"/>
      <c r="SAY499" s="1577"/>
      <c r="SAZ499" s="374"/>
      <c r="SBA499" s="297"/>
      <c r="SBB499" s="1575"/>
      <c r="SBC499" s="1576"/>
      <c r="SBD499" s="1576"/>
      <c r="SBE499" s="1576"/>
      <c r="SBF499" s="1576"/>
      <c r="SBG499" s="1576"/>
      <c r="SBH499" s="1576"/>
      <c r="SBI499" s="1576"/>
      <c r="SBJ499" s="1576"/>
      <c r="SBK499" s="1576"/>
      <c r="SBL499" s="1577"/>
      <c r="SBM499" s="1577"/>
      <c r="SBN499" s="1577"/>
      <c r="SBO499" s="1577"/>
      <c r="SBP499" s="374"/>
      <c r="SBQ499" s="297"/>
      <c r="SBR499" s="1575"/>
      <c r="SBS499" s="1576"/>
      <c r="SBT499" s="1576"/>
      <c r="SBU499" s="1576"/>
      <c r="SBV499" s="1576"/>
      <c r="SBW499" s="1576"/>
      <c r="SBX499" s="1576"/>
      <c r="SBY499" s="1576"/>
      <c r="SBZ499" s="1576"/>
      <c r="SCA499" s="1576"/>
      <c r="SCB499" s="1577"/>
      <c r="SCC499" s="1577"/>
      <c r="SCD499" s="1577"/>
      <c r="SCE499" s="1577"/>
      <c r="SCF499" s="374"/>
      <c r="SCG499" s="297"/>
      <c r="SCH499" s="1575"/>
      <c r="SCI499" s="1576"/>
      <c r="SCJ499" s="1576"/>
      <c r="SCK499" s="1576"/>
      <c r="SCL499" s="1576"/>
      <c r="SCM499" s="1576"/>
      <c r="SCN499" s="1576"/>
      <c r="SCO499" s="1576"/>
      <c r="SCP499" s="1576"/>
      <c r="SCQ499" s="1576"/>
      <c r="SCR499" s="1577"/>
      <c r="SCS499" s="1577"/>
      <c r="SCT499" s="1577"/>
      <c r="SCU499" s="1577"/>
      <c r="SCV499" s="374"/>
      <c r="SCW499" s="297"/>
      <c r="SCX499" s="1575"/>
      <c r="SCY499" s="1576"/>
      <c r="SCZ499" s="1576"/>
      <c r="SDA499" s="1576"/>
      <c r="SDB499" s="1576"/>
      <c r="SDC499" s="1576"/>
      <c r="SDD499" s="1576"/>
      <c r="SDE499" s="1576"/>
      <c r="SDF499" s="1576"/>
      <c r="SDG499" s="1576"/>
      <c r="SDH499" s="1577"/>
      <c r="SDI499" s="1577"/>
      <c r="SDJ499" s="1577"/>
      <c r="SDK499" s="1577"/>
      <c r="SDL499" s="374"/>
      <c r="SDM499" s="297"/>
      <c r="SDN499" s="1575"/>
      <c r="SDO499" s="1576"/>
      <c r="SDP499" s="1576"/>
      <c r="SDQ499" s="1576"/>
      <c r="SDR499" s="1576"/>
      <c r="SDS499" s="1576"/>
      <c r="SDT499" s="1576"/>
      <c r="SDU499" s="1576"/>
      <c r="SDV499" s="1576"/>
      <c r="SDW499" s="1576"/>
      <c r="SDX499" s="1577"/>
      <c r="SDY499" s="1577"/>
      <c r="SDZ499" s="1577"/>
      <c r="SEA499" s="1577"/>
      <c r="SEB499" s="374"/>
      <c r="SEC499" s="297"/>
      <c r="SED499" s="1575"/>
      <c r="SEE499" s="1576"/>
      <c r="SEF499" s="1576"/>
      <c r="SEG499" s="1576"/>
      <c r="SEH499" s="1576"/>
      <c r="SEI499" s="1576"/>
      <c r="SEJ499" s="1576"/>
      <c r="SEK499" s="1576"/>
      <c r="SEL499" s="1576"/>
      <c r="SEM499" s="1576"/>
      <c r="SEN499" s="1577"/>
      <c r="SEO499" s="1577"/>
      <c r="SEP499" s="1577"/>
      <c r="SEQ499" s="1577"/>
      <c r="SER499" s="374"/>
      <c r="SES499" s="297"/>
      <c r="SET499" s="1575"/>
      <c r="SEU499" s="1576"/>
      <c r="SEV499" s="1576"/>
      <c r="SEW499" s="1576"/>
      <c r="SEX499" s="1576"/>
      <c r="SEY499" s="1576"/>
      <c r="SEZ499" s="1576"/>
      <c r="SFA499" s="1576"/>
      <c r="SFB499" s="1576"/>
      <c r="SFC499" s="1576"/>
      <c r="SFD499" s="1577"/>
      <c r="SFE499" s="1577"/>
      <c r="SFF499" s="1577"/>
      <c r="SFG499" s="1577"/>
      <c r="SFH499" s="374"/>
      <c r="SFI499" s="297"/>
      <c r="SFJ499" s="1575"/>
      <c r="SFK499" s="1576"/>
      <c r="SFL499" s="1576"/>
      <c r="SFM499" s="1576"/>
      <c r="SFN499" s="1576"/>
      <c r="SFO499" s="1576"/>
      <c r="SFP499" s="1576"/>
      <c r="SFQ499" s="1576"/>
      <c r="SFR499" s="1576"/>
      <c r="SFS499" s="1576"/>
      <c r="SFT499" s="1577"/>
      <c r="SFU499" s="1577"/>
      <c r="SFV499" s="1577"/>
      <c r="SFW499" s="1577"/>
      <c r="SFX499" s="374"/>
      <c r="SFY499" s="297"/>
      <c r="SFZ499" s="1575"/>
      <c r="SGA499" s="1576"/>
      <c r="SGB499" s="1576"/>
      <c r="SGC499" s="1576"/>
      <c r="SGD499" s="1576"/>
      <c r="SGE499" s="1576"/>
      <c r="SGF499" s="1576"/>
      <c r="SGG499" s="1576"/>
      <c r="SGH499" s="1576"/>
      <c r="SGI499" s="1576"/>
      <c r="SGJ499" s="1577"/>
      <c r="SGK499" s="1577"/>
      <c r="SGL499" s="1577"/>
      <c r="SGM499" s="1577"/>
      <c r="SGN499" s="374"/>
      <c r="SGO499" s="297"/>
      <c r="SGP499" s="1575"/>
      <c r="SGQ499" s="1576"/>
      <c r="SGR499" s="1576"/>
      <c r="SGS499" s="1576"/>
      <c r="SGT499" s="1576"/>
      <c r="SGU499" s="1576"/>
      <c r="SGV499" s="1576"/>
      <c r="SGW499" s="1576"/>
      <c r="SGX499" s="1576"/>
      <c r="SGY499" s="1576"/>
      <c r="SGZ499" s="1577"/>
      <c r="SHA499" s="1577"/>
      <c r="SHB499" s="1577"/>
      <c r="SHC499" s="1577"/>
      <c r="SHD499" s="374"/>
      <c r="SHE499" s="297"/>
      <c r="SHF499" s="1575"/>
      <c r="SHG499" s="1576"/>
      <c r="SHH499" s="1576"/>
      <c r="SHI499" s="1576"/>
      <c r="SHJ499" s="1576"/>
      <c r="SHK499" s="1576"/>
      <c r="SHL499" s="1576"/>
      <c r="SHM499" s="1576"/>
      <c r="SHN499" s="1576"/>
      <c r="SHO499" s="1576"/>
      <c r="SHP499" s="1577"/>
      <c r="SHQ499" s="1577"/>
      <c r="SHR499" s="1577"/>
      <c r="SHS499" s="1577"/>
      <c r="SHT499" s="374"/>
      <c r="SHU499" s="297"/>
      <c r="SHV499" s="1575"/>
      <c r="SHW499" s="1576"/>
      <c r="SHX499" s="1576"/>
      <c r="SHY499" s="1576"/>
      <c r="SHZ499" s="1576"/>
      <c r="SIA499" s="1576"/>
      <c r="SIB499" s="1576"/>
      <c r="SIC499" s="1576"/>
      <c r="SID499" s="1576"/>
      <c r="SIE499" s="1576"/>
      <c r="SIF499" s="1577"/>
      <c r="SIG499" s="1577"/>
      <c r="SIH499" s="1577"/>
      <c r="SII499" s="1577"/>
      <c r="SIJ499" s="374"/>
      <c r="SIK499" s="297"/>
      <c r="SIL499" s="1575"/>
      <c r="SIM499" s="1576"/>
      <c r="SIN499" s="1576"/>
      <c r="SIO499" s="1576"/>
      <c r="SIP499" s="1576"/>
      <c r="SIQ499" s="1576"/>
      <c r="SIR499" s="1576"/>
      <c r="SIS499" s="1576"/>
      <c r="SIT499" s="1576"/>
      <c r="SIU499" s="1576"/>
      <c r="SIV499" s="1577"/>
      <c r="SIW499" s="1577"/>
      <c r="SIX499" s="1577"/>
      <c r="SIY499" s="1577"/>
      <c r="SIZ499" s="374"/>
      <c r="SJA499" s="297"/>
      <c r="SJB499" s="1575"/>
      <c r="SJC499" s="1576"/>
      <c r="SJD499" s="1576"/>
      <c r="SJE499" s="1576"/>
      <c r="SJF499" s="1576"/>
      <c r="SJG499" s="1576"/>
      <c r="SJH499" s="1576"/>
      <c r="SJI499" s="1576"/>
      <c r="SJJ499" s="1576"/>
      <c r="SJK499" s="1576"/>
      <c r="SJL499" s="1577"/>
      <c r="SJM499" s="1577"/>
      <c r="SJN499" s="1577"/>
      <c r="SJO499" s="1577"/>
      <c r="SJP499" s="374"/>
      <c r="SJQ499" s="297"/>
      <c r="SJR499" s="1575"/>
      <c r="SJS499" s="1576"/>
      <c r="SJT499" s="1576"/>
      <c r="SJU499" s="1576"/>
      <c r="SJV499" s="1576"/>
      <c r="SJW499" s="1576"/>
      <c r="SJX499" s="1576"/>
      <c r="SJY499" s="1576"/>
      <c r="SJZ499" s="1576"/>
      <c r="SKA499" s="1576"/>
      <c r="SKB499" s="1577"/>
      <c r="SKC499" s="1577"/>
      <c r="SKD499" s="1577"/>
      <c r="SKE499" s="1577"/>
      <c r="SKF499" s="374"/>
      <c r="SKG499" s="297"/>
      <c r="SKH499" s="1575"/>
      <c r="SKI499" s="1576"/>
      <c r="SKJ499" s="1576"/>
      <c r="SKK499" s="1576"/>
      <c r="SKL499" s="1576"/>
      <c r="SKM499" s="1576"/>
      <c r="SKN499" s="1576"/>
      <c r="SKO499" s="1576"/>
      <c r="SKP499" s="1576"/>
      <c r="SKQ499" s="1576"/>
      <c r="SKR499" s="1577"/>
      <c r="SKS499" s="1577"/>
      <c r="SKT499" s="1577"/>
      <c r="SKU499" s="1577"/>
      <c r="SKV499" s="374"/>
      <c r="SKW499" s="297"/>
      <c r="SKX499" s="1575"/>
      <c r="SKY499" s="1576"/>
      <c r="SKZ499" s="1576"/>
      <c r="SLA499" s="1576"/>
      <c r="SLB499" s="1576"/>
      <c r="SLC499" s="1576"/>
      <c r="SLD499" s="1576"/>
      <c r="SLE499" s="1576"/>
      <c r="SLF499" s="1576"/>
      <c r="SLG499" s="1576"/>
      <c r="SLH499" s="1577"/>
      <c r="SLI499" s="1577"/>
      <c r="SLJ499" s="1577"/>
      <c r="SLK499" s="1577"/>
      <c r="SLL499" s="374"/>
      <c r="SLM499" s="297"/>
      <c r="SLN499" s="1575"/>
      <c r="SLO499" s="1576"/>
      <c r="SLP499" s="1576"/>
      <c r="SLQ499" s="1576"/>
      <c r="SLR499" s="1576"/>
      <c r="SLS499" s="1576"/>
      <c r="SLT499" s="1576"/>
      <c r="SLU499" s="1576"/>
      <c r="SLV499" s="1576"/>
      <c r="SLW499" s="1576"/>
      <c r="SLX499" s="1577"/>
      <c r="SLY499" s="1577"/>
      <c r="SLZ499" s="1577"/>
      <c r="SMA499" s="1577"/>
      <c r="SMB499" s="374"/>
      <c r="SMC499" s="297"/>
      <c r="SMD499" s="1575"/>
      <c r="SME499" s="1576"/>
      <c r="SMF499" s="1576"/>
      <c r="SMG499" s="1576"/>
      <c r="SMH499" s="1576"/>
      <c r="SMI499" s="1576"/>
      <c r="SMJ499" s="1576"/>
      <c r="SMK499" s="1576"/>
      <c r="SML499" s="1576"/>
      <c r="SMM499" s="1576"/>
      <c r="SMN499" s="1577"/>
      <c r="SMO499" s="1577"/>
      <c r="SMP499" s="1577"/>
      <c r="SMQ499" s="1577"/>
      <c r="SMR499" s="374"/>
      <c r="SMS499" s="297"/>
      <c r="SMT499" s="1575"/>
      <c r="SMU499" s="1576"/>
      <c r="SMV499" s="1576"/>
      <c r="SMW499" s="1576"/>
      <c r="SMX499" s="1576"/>
      <c r="SMY499" s="1576"/>
      <c r="SMZ499" s="1576"/>
      <c r="SNA499" s="1576"/>
      <c r="SNB499" s="1576"/>
      <c r="SNC499" s="1576"/>
      <c r="SND499" s="1577"/>
      <c r="SNE499" s="1577"/>
      <c r="SNF499" s="1577"/>
      <c r="SNG499" s="1577"/>
      <c r="SNH499" s="374"/>
      <c r="SNI499" s="297"/>
      <c r="SNJ499" s="1575"/>
      <c r="SNK499" s="1576"/>
      <c r="SNL499" s="1576"/>
      <c r="SNM499" s="1576"/>
      <c r="SNN499" s="1576"/>
      <c r="SNO499" s="1576"/>
      <c r="SNP499" s="1576"/>
      <c r="SNQ499" s="1576"/>
      <c r="SNR499" s="1576"/>
      <c r="SNS499" s="1576"/>
      <c r="SNT499" s="1577"/>
      <c r="SNU499" s="1577"/>
      <c r="SNV499" s="1577"/>
      <c r="SNW499" s="1577"/>
      <c r="SNX499" s="374"/>
      <c r="SNY499" s="297"/>
      <c r="SNZ499" s="1575"/>
      <c r="SOA499" s="1576"/>
      <c r="SOB499" s="1576"/>
      <c r="SOC499" s="1576"/>
      <c r="SOD499" s="1576"/>
      <c r="SOE499" s="1576"/>
      <c r="SOF499" s="1576"/>
      <c r="SOG499" s="1576"/>
      <c r="SOH499" s="1576"/>
      <c r="SOI499" s="1576"/>
      <c r="SOJ499" s="1577"/>
      <c r="SOK499" s="1577"/>
      <c r="SOL499" s="1577"/>
      <c r="SOM499" s="1577"/>
      <c r="SON499" s="374"/>
      <c r="SOO499" s="297"/>
      <c r="SOP499" s="1575"/>
      <c r="SOQ499" s="1576"/>
      <c r="SOR499" s="1576"/>
      <c r="SOS499" s="1576"/>
      <c r="SOT499" s="1576"/>
      <c r="SOU499" s="1576"/>
      <c r="SOV499" s="1576"/>
      <c r="SOW499" s="1576"/>
      <c r="SOX499" s="1576"/>
      <c r="SOY499" s="1576"/>
      <c r="SOZ499" s="1577"/>
      <c r="SPA499" s="1577"/>
      <c r="SPB499" s="1577"/>
      <c r="SPC499" s="1577"/>
      <c r="SPD499" s="374"/>
      <c r="SPE499" s="297"/>
      <c r="SPF499" s="1575"/>
      <c r="SPG499" s="1576"/>
      <c r="SPH499" s="1576"/>
      <c r="SPI499" s="1576"/>
      <c r="SPJ499" s="1576"/>
      <c r="SPK499" s="1576"/>
      <c r="SPL499" s="1576"/>
      <c r="SPM499" s="1576"/>
      <c r="SPN499" s="1576"/>
      <c r="SPO499" s="1576"/>
      <c r="SPP499" s="1577"/>
      <c r="SPQ499" s="1577"/>
      <c r="SPR499" s="1577"/>
      <c r="SPS499" s="1577"/>
      <c r="SPT499" s="374"/>
      <c r="SPU499" s="297"/>
      <c r="SPV499" s="1575"/>
      <c r="SPW499" s="1576"/>
      <c r="SPX499" s="1576"/>
      <c r="SPY499" s="1576"/>
      <c r="SPZ499" s="1576"/>
      <c r="SQA499" s="1576"/>
      <c r="SQB499" s="1576"/>
      <c r="SQC499" s="1576"/>
      <c r="SQD499" s="1576"/>
      <c r="SQE499" s="1576"/>
      <c r="SQF499" s="1577"/>
      <c r="SQG499" s="1577"/>
      <c r="SQH499" s="1577"/>
      <c r="SQI499" s="1577"/>
      <c r="SQJ499" s="374"/>
      <c r="SQK499" s="297"/>
      <c r="SQL499" s="1575"/>
      <c r="SQM499" s="1576"/>
      <c r="SQN499" s="1576"/>
      <c r="SQO499" s="1576"/>
      <c r="SQP499" s="1576"/>
      <c r="SQQ499" s="1576"/>
      <c r="SQR499" s="1576"/>
      <c r="SQS499" s="1576"/>
      <c r="SQT499" s="1576"/>
      <c r="SQU499" s="1576"/>
      <c r="SQV499" s="1577"/>
      <c r="SQW499" s="1577"/>
      <c r="SQX499" s="1577"/>
      <c r="SQY499" s="1577"/>
      <c r="SQZ499" s="374"/>
      <c r="SRA499" s="297"/>
      <c r="SRB499" s="1575"/>
      <c r="SRC499" s="1576"/>
      <c r="SRD499" s="1576"/>
      <c r="SRE499" s="1576"/>
      <c r="SRF499" s="1576"/>
      <c r="SRG499" s="1576"/>
      <c r="SRH499" s="1576"/>
      <c r="SRI499" s="1576"/>
      <c r="SRJ499" s="1576"/>
      <c r="SRK499" s="1576"/>
      <c r="SRL499" s="1577"/>
      <c r="SRM499" s="1577"/>
      <c r="SRN499" s="1577"/>
      <c r="SRO499" s="1577"/>
      <c r="SRP499" s="374"/>
      <c r="SRQ499" s="297"/>
      <c r="SRR499" s="1575"/>
      <c r="SRS499" s="1576"/>
      <c r="SRT499" s="1576"/>
      <c r="SRU499" s="1576"/>
      <c r="SRV499" s="1576"/>
      <c r="SRW499" s="1576"/>
      <c r="SRX499" s="1576"/>
      <c r="SRY499" s="1576"/>
      <c r="SRZ499" s="1576"/>
      <c r="SSA499" s="1576"/>
      <c r="SSB499" s="1577"/>
      <c r="SSC499" s="1577"/>
      <c r="SSD499" s="1577"/>
      <c r="SSE499" s="1577"/>
      <c r="SSF499" s="374"/>
      <c r="SSG499" s="297"/>
      <c r="SSH499" s="1575"/>
      <c r="SSI499" s="1576"/>
      <c r="SSJ499" s="1576"/>
      <c r="SSK499" s="1576"/>
      <c r="SSL499" s="1576"/>
      <c r="SSM499" s="1576"/>
      <c r="SSN499" s="1576"/>
      <c r="SSO499" s="1576"/>
      <c r="SSP499" s="1576"/>
      <c r="SSQ499" s="1576"/>
      <c r="SSR499" s="1577"/>
      <c r="SSS499" s="1577"/>
      <c r="SST499" s="1577"/>
      <c r="SSU499" s="1577"/>
      <c r="SSV499" s="374"/>
      <c r="SSW499" s="297"/>
      <c r="SSX499" s="1575"/>
      <c r="SSY499" s="1576"/>
      <c r="SSZ499" s="1576"/>
      <c r="STA499" s="1576"/>
      <c r="STB499" s="1576"/>
      <c r="STC499" s="1576"/>
      <c r="STD499" s="1576"/>
      <c r="STE499" s="1576"/>
      <c r="STF499" s="1576"/>
      <c r="STG499" s="1576"/>
      <c r="STH499" s="1577"/>
      <c r="STI499" s="1577"/>
      <c r="STJ499" s="1577"/>
      <c r="STK499" s="1577"/>
      <c r="STL499" s="374"/>
      <c r="STM499" s="297"/>
      <c r="STN499" s="1575"/>
      <c r="STO499" s="1576"/>
      <c r="STP499" s="1576"/>
      <c r="STQ499" s="1576"/>
      <c r="STR499" s="1576"/>
      <c r="STS499" s="1576"/>
      <c r="STT499" s="1576"/>
      <c r="STU499" s="1576"/>
      <c r="STV499" s="1576"/>
      <c r="STW499" s="1576"/>
      <c r="STX499" s="1577"/>
      <c r="STY499" s="1577"/>
      <c r="STZ499" s="1577"/>
      <c r="SUA499" s="1577"/>
      <c r="SUB499" s="374"/>
      <c r="SUC499" s="297"/>
      <c r="SUD499" s="1575"/>
      <c r="SUE499" s="1576"/>
      <c r="SUF499" s="1576"/>
      <c r="SUG499" s="1576"/>
      <c r="SUH499" s="1576"/>
      <c r="SUI499" s="1576"/>
      <c r="SUJ499" s="1576"/>
      <c r="SUK499" s="1576"/>
      <c r="SUL499" s="1576"/>
      <c r="SUM499" s="1576"/>
      <c r="SUN499" s="1577"/>
      <c r="SUO499" s="1577"/>
      <c r="SUP499" s="1577"/>
      <c r="SUQ499" s="1577"/>
      <c r="SUR499" s="374"/>
      <c r="SUS499" s="297"/>
      <c r="SUT499" s="1575"/>
      <c r="SUU499" s="1576"/>
      <c r="SUV499" s="1576"/>
      <c r="SUW499" s="1576"/>
      <c r="SUX499" s="1576"/>
      <c r="SUY499" s="1576"/>
      <c r="SUZ499" s="1576"/>
      <c r="SVA499" s="1576"/>
      <c r="SVB499" s="1576"/>
      <c r="SVC499" s="1576"/>
      <c r="SVD499" s="1577"/>
      <c r="SVE499" s="1577"/>
      <c r="SVF499" s="1577"/>
      <c r="SVG499" s="1577"/>
      <c r="SVH499" s="374"/>
      <c r="SVI499" s="297"/>
      <c r="SVJ499" s="1575"/>
      <c r="SVK499" s="1576"/>
      <c r="SVL499" s="1576"/>
      <c r="SVM499" s="1576"/>
      <c r="SVN499" s="1576"/>
      <c r="SVO499" s="1576"/>
      <c r="SVP499" s="1576"/>
      <c r="SVQ499" s="1576"/>
      <c r="SVR499" s="1576"/>
      <c r="SVS499" s="1576"/>
      <c r="SVT499" s="1577"/>
      <c r="SVU499" s="1577"/>
      <c r="SVV499" s="1577"/>
      <c r="SVW499" s="1577"/>
      <c r="SVX499" s="374"/>
      <c r="SVY499" s="297"/>
      <c r="SVZ499" s="1575"/>
      <c r="SWA499" s="1576"/>
      <c r="SWB499" s="1576"/>
      <c r="SWC499" s="1576"/>
      <c r="SWD499" s="1576"/>
      <c r="SWE499" s="1576"/>
      <c r="SWF499" s="1576"/>
      <c r="SWG499" s="1576"/>
      <c r="SWH499" s="1576"/>
      <c r="SWI499" s="1576"/>
      <c r="SWJ499" s="1577"/>
      <c r="SWK499" s="1577"/>
      <c r="SWL499" s="1577"/>
      <c r="SWM499" s="1577"/>
      <c r="SWN499" s="374"/>
      <c r="SWO499" s="297"/>
      <c r="SWP499" s="1575"/>
      <c r="SWQ499" s="1576"/>
      <c r="SWR499" s="1576"/>
      <c r="SWS499" s="1576"/>
      <c r="SWT499" s="1576"/>
      <c r="SWU499" s="1576"/>
      <c r="SWV499" s="1576"/>
      <c r="SWW499" s="1576"/>
      <c r="SWX499" s="1576"/>
      <c r="SWY499" s="1576"/>
      <c r="SWZ499" s="1577"/>
      <c r="SXA499" s="1577"/>
      <c r="SXB499" s="1577"/>
      <c r="SXC499" s="1577"/>
      <c r="SXD499" s="374"/>
      <c r="SXE499" s="297"/>
      <c r="SXF499" s="1575"/>
      <c r="SXG499" s="1576"/>
      <c r="SXH499" s="1576"/>
      <c r="SXI499" s="1576"/>
      <c r="SXJ499" s="1576"/>
      <c r="SXK499" s="1576"/>
      <c r="SXL499" s="1576"/>
      <c r="SXM499" s="1576"/>
      <c r="SXN499" s="1576"/>
      <c r="SXO499" s="1576"/>
      <c r="SXP499" s="1577"/>
      <c r="SXQ499" s="1577"/>
      <c r="SXR499" s="1577"/>
      <c r="SXS499" s="1577"/>
      <c r="SXT499" s="374"/>
      <c r="SXU499" s="297"/>
      <c r="SXV499" s="1575"/>
      <c r="SXW499" s="1576"/>
      <c r="SXX499" s="1576"/>
      <c r="SXY499" s="1576"/>
      <c r="SXZ499" s="1576"/>
      <c r="SYA499" s="1576"/>
      <c r="SYB499" s="1576"/>
      <c r="SYC499" s="1576"/>
      <c r="SYD499" s="1576"/>
      <c r="SYE499" s="1576"/>
      <c r="SYF499" s="1577"/>
      <c r="SYG499" s="1577"/>
      <c r="SYH499" s="1577"/>
      <c r="SYI499" s="1577"/>
      <c r="SYJ499" s="374"/>
      <c r="SYK499" s="297"/>
      <c r="SYL499" s="1575"/>
      <c r="SYM499" s="1576"/>
      <c r="SYN499" s="1576"/>
      <c r="SYO499" s="1576"/>
      <c r="SYP499" s="1576"/>
      <c r="SYQ499" s="1576"/>
      <c r="SYR499" s="1576"/>
      <c r="SYS499" s="1576"/>
      <c r="SYT499" s="1576"/>
      <c r="SYU499" s="1576"/>
      <c r="SYV499" s="1577"/>
      <c r="SYW499" s="1577"/>
      <c r="SYX499" s="1577"/>
      <c r="SYY499" s="1577"/>
      <c r="SYZ499" s="374"/>
      <c r="SZA499" s="297"/>
      <c r="SZB499" s="1575"/>
      <c r="SZC499" s="1576"/>
      <c r="SZD499" s="1576"/>
      <c r="SZE499" s="1576"/>
      <c r="SZF499" s="1576"/>
      <c r="SZG499" s="1576"/>
      <c r="SZH499" s="1576"/>
      <c r="SZI499" s="1576"/>
      <c r="SZJ499" s="1576"/>
      <c r="SZK499" s="1576"/>
      <c r="SZL499" s="1577"/>
      <c r="SZM499" s="1577"/>
      <c r="SZN499" s="1577"/>
      <c r="SZO499" s="1577"/>
      <c r="SZP499" s="374"/>
      <c r="SZQ499" s="297"/>
      <c r="SZR499" s="1575"/>
      <c r="SZS499" s="1576"/>
      <c r="SZT499" s="1576"/>
      <c r="SZU499" s="1576"/>
      <c r="SZV499" s="1576"/>
      <c r="SZW499" s="1576"/>
      <c r="SZX499" s="1576"/>
      <c r="SZY499" s="1576"/>
      <c r="SZZ499" s="1576"/>
      <c r="TAA499" s="1576"/>
      <c r="TAB499" s="1577"/>
      <c r="TAC499" s="1577"/>
      <c r="TAD499" s="1577"/>
      <c r="TAE499" s="1577"/>
      <c r="TAF499" s="374"/>
      <c r="TAG499" s="297"/>
      <c r="TAH499" s="1575"/>
      <c r="TAI499" s="1576"/>
      <c r="TAJ499" s="1576"/>
      <c r="TAK499" s="1576"/>
      <c r="TAL499" s="1576"/>
      <c r="TAM499" s="1576"/>
      <c r="TAN499" s="1576"/>
      <c r="TAO499" s="1576"/>
      <c r="TAP499" s="1576"/>
      <c r="TAQ499" s="1576"/>
      <c r="TAR499" s="1577"/>
      <c r="TAS499" s="1577"/>
      <c r="TAT499" s="1577"/>
      <c r="TAU499" s="1577"/>
      <c r="TAV499" s="374"/>
      <c r="TAW499" s="297"/>
      <c r="TAX499" s="1575"/>
      <c r="TAY499" s="1576"/>
      <c r="TAZ499" s="1576"/>
      <c r="TBA499" s="1576"/>
      <c r="TBB499" s="1576"/>
      <c r="TBC499" s="1576"/>
      <c r="TBD499" s="1576"/>
      <c r="TBE499" s="1576"/>
      <c r="TBF499" s="1576"/>
      <c r="TBG499" s="1576"/>
      <c r="TBH499" s="1577"/>
      <c r="TBI499" s="1577"/>
      <c r="TBJ499" s="1577"/>
      <c r="TBK499" s="1577"/>
      <c r="TBL499" s="374"/>
      <c r="TBM499" s="297"/>
      <c r="TBN499" s="1575"/>
      <c r="TBO499" s="1576"/>
      <c r="TBP499" s="1576"/>
      <c r="TBQ499" s="1576"/>
      <c r="TBR499" s="1576"/>
      <c r="TBS499" s="1576"/>
      <c r="TBT499" s="1576"/>
      <c r="TBU499" s="1576"/>
      <c r="TBV499" s="1576"/>
      <c r="TBW499" s="1576"/>
      <c r="TBX499" s="1577"/>
      <c r="TBY499" s="1577"/>
      <c r="TBZ499" s="1577"/>
      <c r="TCA499" s="1577"/>
      <c r="TCB499" s="374"/>
      <c r="TCC499" s="297"/>
      <c r="TCD499" s="1575"/>
      <c r="TCE499" s="1576"/>
      <c r="TCF499" s="1576"/>
      <c r="TCG499" s="1576"/>
      <c r="TCH499" s="1576"/>
      <c r="TCI499" s="1576"/>
      <c r="TCJ499" s="1576"/>
      <c r="TCK499" s="1576"/>
      <c r="TCL499" s="1576"/>
      <c r="TCM499" s="1576"/>
      <c r="TCN499" s="1577"/>
      <c r="TCO499" s="1577"/>
      <c r="TCP499" s="1577"/>
      <c r="TCQ499" s="1577"/>
      <c r="TCR499" s="374"/>
      <c r="TCS499" s="297"/>
      <c r="TCT499" s="1575"/>
      <c r="TCU499" s="1576"/>
      <c r="TCV499" s="1576"/>
      <c r="TCW499" s="1576"/>
      <c r="TCX499" s="1576"/>
      <c r="TCY499" s="1576"/>
      <c r="TCZ499" s="1576"/>
      <c r="TDA499" s="1576"/>
      <c r="TDB499" s="1576"/>
      <c r="TDC499" s="1576"/>
      <c r="TDD499" s="1577"/>
      <c r="TDE499" s="1577"/>
      <c r="TDF499" s="1577"/>
      <c r="TDG499" s="1577"/>
      <c r="TDH499" s="374"/>
      <c r="TDI499" s="297"/>
      <c r="TDJ499" s="1575"/>
      <c r="TDK499" s="1576"/>
      <c r="TDL499" s="1576"/>
      <c r="TDM499" s="1576"/>
      <c r="TDN499" s="1576"/>
      <c r="TDO499" s="1576"/>
      <c r="TDP499" s="1576"/>
      <c r="TDQ499" s="1576"/>
      <c r="TDR499" s="1576"/>
      <c r="TDS499" s="1576"/>
      <c r="TDT499" s="1577"/>
      <c r="TDU499" s="1577"/>
      <c r="TDV499" s="1577"/>
      <c r="TDW499" s="1577"/>
      <c r="TDX499" s="374"/>
      <c r="TDY499" s="297"/>
      <c r="TDZ499" s="1575"/>
      <c r="TEA499" s="1576"/>
      <c r="TEB499" s="1576"/>
      <c r="TEC499" s="1576"/>
      <c r="TED499" s="1576"/>
      <c r="TEE499" s="1576"/>
      <c r="TEF499" s="1576"/>
      <c r="TEG499" s="1576"/>
      <c r="TEH499" s="1576"/>
      <c r="TEI499" s="1576"/>
      <c r="TEJ499" s="1577"/>
      <c r="TEK499" s="1577"/>
      <c r="TEL499" s="1577"/>
      <c r="TEM499" s="1577"/>
      <c r="TEN499" s="374"/>
      <c r="TEO499" s="297"/>
      <c r="TEP499" s="1575"/>
      <c r="TEQ499" s="1576"/>
      <c r="TER499" s="1576"/>
      <c r="TES499" s="1576"/>
      <c r="TET499" s="1576"/>
      <c r="TEU499" s="1576"/>
      <c r="TEV499" s="1576"/>
      <c r="TEW499" s="1576"/>
      <c r="TEX499" s="1576"/>
      <c r="TEY499" s="1576"/>
      <c r="TEZ499" s="1577"/>
      <c r="TFA499" s="1577"/>
      <c r="TFB499" s="1577"/>
      <c r="TFC499" s="1577"/>
      <c r="TFD499" s="374"/>
      <c r="TFE499" s="297"/>
      <c r="TFF499" s="1575"/>
      <c r="TFG499" s="1576"/>
      <c r="TFH499" s="1576"/>
      <c r="TFI499" s="1576"/>
      <c r="TFJ499" s="1576"/>
      <c r="TFK499" s="1576"/>
      <c r="TFL499" s="1576"/>
      <c r="TFM499" s="1576"/>
      <c r="TFN499" s="1576"/>
      <c r="TFO499" s="1576"/>
      <c r="TFP499" s="1577"/>
      <c r="TFQ499" s="1577"/>
      <c r="TFR499" s="1577"/>
      <c r="TFS499" s="1577"/>
      <c r="TFT499" s="374"/>
      <c r="TFU499" s="297"/>
      <c r="TFV499" s="1575"/>
      <c r="TFW499" s="1576"/>
      <c r="TFX499" s="1576"/>
      <c r="TFY499" s="1576"/>
      <c r="TFZ499" s="1576"/>
      <c r="TGA499" s="1576"/>
      <c r="TGB499" s="1576"/>
      <c r="TGC499" s="1576"/>
      <c r="TGD499" s="1576"/>
      <c r="TGE499" s="1576"/>
      <c r="TGF499" s="1577"/>
      <c r="TGG499" s="1577"/>
      <c r="TGH499" s="1577"/>
      <c r="TGI499" s="1577"/>
      <c r="TGJ499" s="374"/>
      <c r="TGK499" s="297"/>
      <c r="TGL499" s="1575"/>
      <c r="TGM499" s="1576"/>
      <c r="TGN499" s="1576"/>
      <c r="TGO499" s="1576"/>
      <c r="TGP499" s="1576"/>
      <c r="TGQ499" s="1576"/>
      <c r="TGR499" s="1576"/>
      <c r="TGS499" s="1576"/>
      <c r="TGT499" s="1576"/>
      <c r="TGU499" s="1576"/>
      <c r="TGV499" s="1577"/>
      <c r="TGW499" s="1577"/>
      <c r="TGX499" s="1577"/>
      <c r="TGY499" s="1577"/>
      <c r="TGZ499" s="374"/>
      <c r="THA499" s="297"/>
      <c r="THB499" s="1575"/>
      <c r="THC499" s="1576"/>
      <c r="THD499" s="1576"/>
      <c r="THE499" s="1576"/>
      <c r="THF499" s="1576"/>
      <c r="THG499" s="1576"/>
      <c r="THH499" s="1576"/>
      <c r="THI499" s="1576"/>
      <c r="THJ499" s="1576"/>
      <c r="THK499" s="1576"/>
      <c r="THL499" s="1577"/>
      <c r="THM499" s="1577"/>
      <c r="THN499" s="1577"/>
      <c r="THO499" s="1577"/>
      <c r="THP499" s="374"/>
      <c r="THQ499" s="297"/>
      <c r="THR499" s="1575"/>
      <c r="THS499" s="1576"/>
      <c r="THT499" s="1576"/>
      <c r="THU499" s="1576"/>
      <c r="THV499" s="1576"/>
      <c r="THW499" s="1576"/>
      <c r="THX499" s="1576"/>
      <c r="THY499" s="1576"/>
      <c r="THZ499" s="1576"/>
      <c r="TIA499" s="1576"/>
      <c r="TIB499" s="1577"/>
      <c r="TIC499" s="1577"/>
      <c r="TID499" s="1577"/>
      <c r="TIE499" s="1577"/>
      <c r="TIF499" s="374"/>
      <c r="TIG499" s="297"/>
      <c r="TIH499" s="1575"/>
      <c r="TII499" s="1576"/>
      <c r="TIJ499" s="1576"/>
      <c r="TIK499" s="1576"/>
      <c r="TIL499" s="1576"/>
      <c r="TIM499" s="1576"/>
      <c r="TIN499" s="1576"/>
      <c r="TIO499" s="1576"/>
      <c r="TIP499" s="1576"/>
      <c r="TIQ499" s="1576"/>
      <c r="TIR499" s="1577"/>
      <c r="TIS499" s="1577"/>
      <c r="TIT499" s="1577"/>
      <c r="TIU499" s="1577"/>
      <c r="TIV499" s="374"/>
      <c r="TIW499" s="297"/>
      <c r="TIX499" s="1575"/>
      <c r="TIY499" s="1576"/>
      <c r="TIZ499" s="1576"/>
      <c r="TJA499" s="1576"/>
      <c r="TJB499" s="1576"/>
      <c r="TJC499" s="1576"/>
      <c r="TJD499" s="1576"/>
      <c r="TJE499" s="1576"/>
      <c r="TJF499" s="1576"/>
      <c r="TJG499" s="1576"/>
      <c r="TJH499" s="1577"/>
      <c r="TJI499" s="1577"/>
      <c r="TJJ499" s="1577"/>
      <c r="TJK499" s="1577"/>
      <c r="TJL499" s="374"/>
      <c r="TJM499" s="297"/>
      <c r="TJN499" s="1575"/>
      <c r="TJO499" s="1576"/>
      <c r="TJP499" s="1576"/>
      <c r="TJQ499" s="1576"/>
      <c r="TJR499" s="1576"/>
      <c r="TJS499" s="1576"/>
      <c r="TJT499" s="1576"/>
      <c r="TJU499" s="1576"/>
      <c r="TJV499" s="1576"/>
      <c r="TJW499" s="1576"/>
      <c r="TJX499" s="1577"/>
      <c r="TJY499" s="1577"/>
      <c r="TJZ499" s="1577"/>
      <c r="TKA499" s="1577"/>
      <c r="TKB499" s="374"/>
      <c r="TKC499" s="297"/>
      <c r="TKD499" s="1575"/>
      <c r="TKE499" s="1576"/>
      <c r="TKF499" s="1576"/>
      <c r="TKG499" s="1576"/>
      <c r="TKH499" s="1576"/>
      <c r="TKI499" s="1576"/>
      <c r="TKJ499" s="1576"/>
      <c r="TKK499" s="1576"/>
      <c r="TKL499" s="1576"/>
      <c r="TKM499" s="1576"/>
      <c r="TKN499" s="1577"/>
      <c r="TKO499" s="1577"/>
      <c r="TKP499" s="1577"/>
      <c r="TKQ499" s="1577"/>
      <c r="TKR499" s="374"/>
      <c r="TKS499" s="297"/>
      <c r="TKT499" s="1575"/>
      <c r="TKU499" s="1576"/>
      <c r="TKV499" s="1576"/>
      <c r="TKW499" s="1576"/>
      <c r="TKX499" s="1576"/>
      <c r="TKY499" s="1576"/>
      <c r="TKZ499" s="1576"/>
      <c r="TLA499" s="1576"/>
      <c r="TLB499" s="1576"/>
      <c r="TLC499" s="1576"/>
      <c r="TLD499" s="1577"/>
      <c r="TLE499" s="1577"/>
      <c r="TLF499" s="1577"/>
      <c r="TLG499" s="1577"/>
      <c r="TLH499" s="374"/>
      <c r="TLI499" s="297"/>
      <c r="TLJ499" s="1575"/>
      <c r="TLK499" s="1576"/>
      <c r="TLL499" s="1576"/>
      <c r="TLM499" s="1576"/>
      <c r="TLN499" s="1576"/>
      <c r="TLO499" s="1576"/>
      <c r="TLP499" s="1576"/>
      <c r="TLQ499" s="1576"/>
      <c r="TLR499" s="1576"/>
      <c r="TLS499" s="1576"/>
      <c r="TLT499" s="1577"/>
      <c r="TLU499" s="1577"/>
      <c r="TLV499" s="1577"/>
      <c r="TLW499" s="1577"/>
      <c r="TLX499" s="374"/>
      <c r="TLY499" s="297"/>
      <c r="TLZ499" s="1575"/>
      <c r="TMA499" s="1576"/>
      <c r="TMB499" s="1576"/>
      <c r="TMC499" s="1576"/>
      <c r="TMD499" s="1576"/>
      <c r="TME499" s="1576"/>
      <c r="TMF499" s="1576"/>
      <c r="TMG499" s="1576"/>
      <c r="TMH499" s="1576"/>
      <c r="TMI499" s="1576"/>
      <c r="TMJ499" s="1577"/>
      <c r="TMK499" s="1577"/>
      <c r="TML499" s="1577"/>
      <c r="TMM499" s="1577"/>
      <c r="TMN499" s="374"/>
      <c r="TMO499" s="297"/>
      <c r="TMP499" s="1575"/>
      <c r="TMQ499" s="1576"/>
      <c r="TMR499" s="1576"/>
      <c r="TMS499" s="1576"/>
      <c r="TMT499" s="1576"/>
      <c r="TMU499" s="1576"/>
      <c r="TMV499" s="1576"/>
      <c r="TMW499" s="1576"/>
      <c r="TMX499" s="1576"/>
      <c r="TMY499" s="1576"/>
      <c r="TMZ499" s="1577"/>
      <c r="TNA499" s="1577"/>
      <c r="TNB499" s="1577"/>
      <c r="TNC499" s="1577"/>
      <c r="TND499" s="374"/>
      <c r="TNE499" s="297"/>
      <c r="TNF499" s="1575"/>
      <c r="TNG499" s="1576"/>
      <c r="TNH499" s="1576"/>
      <c r="TNI499" s="1576"/>
      <c r="TNJ499" s="1576"/>
      <c r="TNK499" s="1576"/>
      <c r="TNL499" s="1576"/>
      <c r="TNM499" s="1576"/>
      <c r="TNN499" s="1576"/>
      <c r="TNO499" s="1576"/>
      <c r="TNP499" s="1577"/>
      <c r="TNQ499" s="1577"/>
      <c r="TNR499" s="1577"/>
      <c r="TNS499" s="1577"/>
      <c r="TNT499" s="374"/>
      <c r="TNU499" s="297"/>
      <c r="TNV499" s="1575"/>
      <c r="TNW499" s="1576"/>
      <c r="TNX499" s="1576"/>
      <c r="TNY499" s="1576"/>
      <c r="TNZ499" s="1576"/>
      <c r="TOA499" s="1576"/>
      <c r="TOB499" s="1576"/>
      <c r="TOC499" s="1576"/>
      <c r="TOD499" s="1576"/>
      <c r="TOE499" s="1576"/>
      <c r="TOF499" s="1577"/>
      <c r="TOG499" s="1577"/>
      <c r="TOH499" s="1577"/>
      <c r="TOI499" s="1577"/>
      <c r="TOJ499" s="374"/>
      <c r="TOK499" s="297"/>
      <c r="TOL499" s="1575"/>
      <c r="TOM499" s="1576"/>
      <c r="TON499" s="1576"/>
      <c r="TOO499" s="1576"/>
      <c r="TOP499" s="1576"/>
      <c r="TOQ499" s="1576"/>
      <c r="TOR499" s="1576"/>
      <c r="TOS499" s="1576"/>
      <c r="TOT499" s="1576"/>
      <c r="TOU499" s="1576"/>
      <c r="TOV499" s="1577"/>
      <c r="TOW499" s="1577"/>
      <c r="TOX499" s="1577"/>
      <c r="TOY499" s="1577"/>
      <c r="TOZ499" s="374"/>
      <c r="TPA499" s="297"/>
      <c r="TPB499" s="1575"/>
      <c r="TPC499" s="1576"/>
      <c r="TPD499" s="1576"/>
      <c r="TPE499" s="1576"/>
      <c r="TPF499" s="1576"/>
      <c r="TPG499" s="1576"/>
      <c r="TPH499" s="1576"/>
      <c r="TPI499" s="1576"/>
      <c r="TPJ499" s="1576"/>
      <c r="TPK499" s="1576"/>
      <c r="TPL499" s="1577"/>
      <c r="TPM499" s="1577"/>
      <c r="TPN499" s="1577"/>
      <c r="TPO499" s="1577"/>
      <c r="TPP499" s="374"/>
      <c r="TPQ499" s="297"/>
      <c r="TPR499" s="1575"/>
      <c r="TPS499" s="1576"/>
      <c r="TPT499" s="1576"/>
      <c r="TPU499" s="1576"/>
      <c r="TPV499" s="1576"/>
      <c r="TPW499" s="1576"/>
      <c r="TPX499" s="1576"/>
      <c r="TPY499" s="1576"/>
      <c r="TPZ499" s="1576"/>
      <c r="TQA499" s="1576"/>
      <c r="TQB499" s="1577"/>
      <c r="TQC499" s="1577"/>
      <c r="TQD499" s="1577"/>
      <c r="TQE499" s="1577"/>
      <c r="TQF499" s="374"/>
      <c r="TQG499" s="297"/>
      <c r="TQH499" s="1575"/>
      <c r="TQI499" s="1576"/>
      <c r="TQJ499" s="1576"/>
      <c r="TQK499" s="1576"/>
      <c r="TQL499" s="1576"/>
      <c r="TQM499" s="1576"/>
      <c r="TQN499" s="1576"/>
      <c r="TQO499" s="1576"/>
      <c r="TQP499" s="1576"/>
      <c r="TQQ499" s="1576"/>
      <c r="TQR499" s="1577"/>
      <c r="TQS499" s="1577"/>
      <c r="TQT499" s="1577"/>
      <c r="TQU499" s="1577"/>
      <c r="TQV499" s="374"/>
      <c r="TQW499" s="297"/>
      <c r="TQX499" s="1575"/>
      <c r="TQY499" s="1576"/>
      <c r="TQZ499" s="1576"/>
      <c r="TRA499" s="1576"/>
      <c r="TRB499" s="1576"/>
      <c r="TRC499" s="1576"/>
      <c r="TRD499" s="1576"/>
      <c r="TRE499" s="1576"/>
      <c r="TRF499" s="1576"/>
      <c r="TRG499" s="1576"/>
      <c r="TRH499" s="1577"/>
      <c r="TRI499" s="1577"/>
      <c r="TRJ499" s="1577"/>
      <c r="TRK499" s="1577"/>
      <c r="TRL499" s="374"/>
      <c r="TRM499" s="297"/>
      <c r="TRN499" s="1575"/>
      <c r="TRO499" s="1576"/>
      <c r="TRP499" s="1576"/>
      <c r="TRQ499" s="1576"/>
      <c r="TRR499" s="1576"/>
      <c r="TRS499" s="1576"/>
      <c r="TRT499" s="1576"/>
      <c r="TRU499" s="1576"/>
      <c r="TRV499" s="1576"/>
      <c r="TRW499" s="1576"/>
      <c r="TRX499" s="1577"/>
      <c r="TRY499" s="1577"/>
      <c r="TRZ499" s="1577"/>
      <c r="TSA499" s="1577"/>
      <c r="TSB499" s="374"/>
      <c r="TSC499" s="297"/>
      <c r="TSD499" s="1575"/>
      <c r="TSE499" s="1576"/>
      <c r="TSF499" s="1576"/>
      <c r="TSG499" s="1576"/>
      <c r="TSH499" s="1576"/>
      <c r="TSI499" s="1576"/>
      <c r="TSJ499" s="1576"/>
      <c r="TSK499" s="1576"/>
      <c r="TSL499" s="1576"/>
      <c r="TSM499" s="1576"/>
      <c r="TSN499" s="1577"/>
      <c r="TSO499" s="1577"/>
      <c r="TSP499" s="1577"/>
      <c r="TSQ499" s="1577"/>
      <c r="TSR499" s="374"/>
      <c r="TSS499" s="297"/>
      <c r="TST499" s="1575"/>
      <c r="TSU499" s="1576"/>
      <c r="TSV499" s="1576"/>
      <c r="TSW499" s="1576"/>
      <c r="TSX499" s="1576"/>
      <c r="TSY499" s="1576"/>
      <c r="TSZ499" s="1576"/>
      <c r="TTA499" s="1576"/>
      <c r="TTB499" s="1576"/>
      <c r="TTC499" s="1576"/>
      <c r="TTD499" s="1577"/>
      <c r="TTE499" s="1577"/>
      <c r="TTF499" s="1577"/>
      <c r="TTG499" s="1577"/>
      <c r="TTH499" s="374"/>
      <c r="TTI499" s="297"/>
      <c r="TTJ499" s="1575"/>
      <c r="TTK499" s="1576"/>
      <c r="TTL499" s="1576"/>
      <c r="TTM499" s="1576"/>
      <c r="TTN499" s="1576"/>
      <c r="TTO499" s="1576"/>
      <c r="TTP499" s="1576"/>
      <c r="TTQ499" s="1576"/>
      <c r="TTR499" s="1576"/>
      <c r="TTS499" s="1576"/>
      <c r="TTT499" s="1577"/>
      <c r="TTU499" s="1577"/>
      <c r="TTV499" s="1577"/>
      <c r="TTW499" s="1577"/>
      <c r="TTX499" s="374"/>
      <c r="TTY499" s="297"/>
      <c r="TTZ499" s="1575"/>
      <c r="TUA499" s="1576"/>
      <c r="TUB499" s="1576"/>
      <c r="TUC499" s="1576"/>
      <c r="TUD499" s="1576"/>
      <c r="TUE499" s="1576"/>
      <c r="TUF499" s="1576"/>
      <c r="TUG499" s="1576"/>
      <c r="TUH499" s="1576"/>
      <c r="TUI499" s="1576"/>
      <c r="TUJ499" s="1577"/>
      <c r="TUK499" s="1577"/>
      <c r="TUL499" s="1577"/>
      <c r="TUM499" s="1577"/>
      <c r="TUN499" s="374"/>
      <c r="TUO499" s="297"/>
      <c r="TUP499" s="1575"/>
      <c r="TUQ499" s="1576"/>
      <c r="TUR499" s="1576"/>
      <c r="TUS499" s="1576"/>
      <c r="TUT499" s="1576"/>
      <c r="TUU499" s="1576"/>
      <c r="TUV499" s="1576"/>
      <c r="TUW499" s="1576"/>
      <c r="TUX499" s="1576"/>
      <c r="TUY499" s="1576"/>
      <c r="TUZ499" s="1577"/>
      <c r="TVA499" s="1577"/>
      <c r="TVB499" s="1577"/>
      <c r="TVC499" s="1577"/>
      <c r="TVD499" s="374"/>
      <c r="TVE499" s="297"/>
      <c r="TVF499" s="1575"/>
      <c r="TVG499" s="1576"/>
      <c r="TVH499" s="1576"/>
      <c r="TVI499" s="1576"/>
      <c r="TVJ499" s="1576"/>
      <c r="TVK499" s="1576"/>
      <c r="TVL499" s="1576"/>
      <c r="TVM499" s="1576"/>
      <c r="TVN499" s="1576"/>
      <c r="TVO499" s="1576"/>
      <c r="TVP499" s="1577"/>
      <c r="TVQ499" s="1577"/>
      <c r="TVR499" s="1577"/>
      <c r="TVS499" s="1577"/>
      <c r="TVT499" s="374"/>
      <c r="TVU499" s="297"/>
      <c r="TVV499" s="1575"/>
      <c r="TVW499" s="1576"/>
      <c r="TVX499" s="1576"/>
      <c r="TVY499" s="1576"/>
      <c r="TVZ499" s="1576"/>
      <c r="TWA499" s="1576"/>
      <c r="TWB499" s="1576"/>
      <c r="TWC499" s="1576"/>
      <c r="TWD499" s="1576"/>
      <c r="TWE499" s="1576"/>
      <c r="TWF499" s="1577"/>
      <c r="TWG499" s="1577"/>
      <c r="TWH499" s="1577"/>
      <c r="TWI499" s="1577"/>
      <c r="TWJ499" s="374"/>
      <c r="TWK499" s="297"/>
      <c r="TWL499" s="1575"/>
      <c r="TWM499" s="1576"/>
      <c r="TWN499" s="1576"/>
      <c r="TWO499" s="1576"/>
      <c r="TWP499" s="1576"/>
      <c r="TWQ499" s="1576"/>
      <c r="TWR499" s="1576"/>
      <c r="TWS499" s="1576"/>
      <c r="TWT499" s="1576"/>
      <c r="TWU499" s="1576"/>
      <c r="TWV499" s="1577"/>
      <c r="TWW499" s="1577"/>
      <c r="TWX499" s="1577"/>
      <c r="TWY499" s="1577"/>
      <c r="TWZ499" s="374"/>
      <c r="TXA499" s="297"/>
      <c r="TXB499" s="1575"/>
      <c r="TXC499" s="1576"/>
      <c r="TXD499" s="1576"/>
      <c r="TXE499" s="1576"/>
      <c r="TXF499" s="1576"/>
      <c r="TXG499" s="1576"/>
      <c r="TXH499" s="1576"/>
      <c r="TXI499" s="1576"/>
      <c r="TXJ499" s="1576"/>
      <c r="TXK499" s="1576"/>
      <c r="TXL499" s="1577"/>
      <c r="TXM499" s="1577"/>
      <c r="TXN499" s="1577"/>
      <c r="TXO499" s="1577"/>
      <c r="TXP499" s="374"/>
      <c r="TXQ499" s="297"/>
      <c r="TXR499" s="1575"/>
      <c r="TXS499" s="1576"/>
      <c r="TXT499" s="1576"/>
      <c r="TXU499" s="1576"/>
      <c r="TXV499" s="1576"/>
      <c r="TXW499" s="1576"/>
      <c r="TXX499" s="1576"/>
      <c r="TXY499" s="1576"/>
      <c r="TXZ499" s="1576"/>
      <c r="TYA499" s="1576"/>
      <c r="TYB499" s="1577"/>
      <c r="TYC499" s="1577"/>
      <c r="TYD499" s="1577"/>
      <c r="TYE499" s="1577"/>
      <c r="TYF499" s="374"/>
      <c r="TYG499" s="297"/>
      <c r="TYH499" s="1575"/>
      <c r="TYI499" s="1576"/>
      <c r="TYJ499" s="1576"/>
      <c r="TYK499" s="1576"/>
      <c r="TYL499" s="1576"/>
      <c r="TYM499" s="1576"/>
      <c r="TYN499" s="1576"/>
      <c r="TYO499" s="1576"/>
      <c r="TYP499" s="1576"/>
      <c r="TYQ499" s="1576"/>
      <c r="TYR499" s="1577"/>
      <c r="TYS499" s="1577"/>
      <c r="TYT499" s="1577"/>
      <c r="TYU499" s="1577"/>
      <c r="TYV499" s="374"/>
      <c r="TYW499" s="297"/>
      <c r="TYX499" s="1575"/>
      <c r="TYY499" s="1576"/>
      <c r="TYZ499" s="1576"/>
      <c r="TZA499" s="1576"/>
      <c r="TZB499" s="1576"/>
      <c r="TZC499" s="1576"/>
      <c r="TZD499" s="1576"/>
      <c r="TZE499" s="1576"/>
      <c r="TZF499" s="1576"/>
      <c r="TZG499" s="1576"/>
      <c r="TZH499" s="1577"/>
      <c r="TZI499" s="1577"/>
      <c r="TZJ499" s="1577"/>
      <c r="TZK499" s="1577"/>
      <c r="TZL499" s="374"/>
      <c r="TZM499" s="297"/>
      <c r="TZN499" s="1575"/>
      <c r="TZO499" s="1576"/>
      <c r="TZP499" s="1576"/>
      <c r="TZQ499" s="1576"/>
      <c r="TZR499" s="1576"/>
      <c r="TZS499" s="1576"/>
      <c r="TZT499" s="1576"/>
      <c r="TZU499" s="1576"/>
      <c r="TZV499" s="1576"/>
      <c r="TZW499" s="1576"/>
      <c r="TZX499" s="1577"/>
      <c r="TZY499" s="1577"/>
      <c r="TZZ499" s="1577"/>
      <c r="UAA499" s="1577"/>
      <c r="UAB499" s="374"/>
      <c r="UAC499" s="297"/>
      <c r="UAD499" s="1575"/>
      <c r="UAE499" s="1576"/>
      <c r="UAF499" s="1576"/>
      <c r="UAG499" s="1576"/>
      <c r="UAH499" s="1576"/>
      <c r="UAI499" s="1576"/>
      <c r="UAJ499" s="1576"/>
      <c r="UAK499" s="1576"/>
      <c r="UAL499" s="1576"/>
      <c r="UAM499" s="1576"/>
      <c r="UAN499" s="1577"/>
      <c r="UAO499" s="1577"/>
      <c r="UAP499" s="1577"/>
      <c r="UAQ499" s="1577"/>
      <c r="UAR499" s="374"/>
      <c r="UAS499" s="297"/>
      <c r="UAT499" s="1575"/>
      <c r="UAU499" s="1576"/>
      <c r="UAV499" s="1576"/>
      <c r="UAW499" s="1576"/>
      <c r="UAX499" s="1576"/>
      <c r="UAY499" s="1576"/>
      <c r="UAZ499" s="1576"/>
      <c r="UBA499" s="1576"/>
      <c r="UBB499" s="1576"/>
      <c r="UBC499" s="1576"/>
      <c r="UBD499" s="1577"/>
      <c r="UBE499" s="1577"/>
      <c r="UBF499" s="1577"/>
      <c r="UBG499" s="1577"/>
      <c r="UBH499" s="374"/>
      <c r="UBI499" s="297"/>
      <c r="UBJ499" s="1575"/>
      <c r="UBK499" s="1576"/>
      <c r="UBL499" s="1576"/>
      <c r="UBM499" s="1576"/>
      <c r="UBN499" s="1576"/>
      <c r="UBO499" s="1576"/>
      <c r="UBP499" s="1576"/>
      <c r="UBQ499" s="1576"/>
      <c r="UBR499" s="1576"/>
      <c r="UBS499" s="1576"/>
      <c r="UBT499" s="1577"/>
      <c r="UBU499" s="1577"/>
      <c r="UBV499" s="1577"/>
      <c r="UBW499" s="1577"/>
      <c r="UBX499" s="374"/>
      <c r="UBY499" s="297"/>
      <c r="UBZ499" s="1575"/>
      <c r="UCA499" s="1576"/>
      <c r="UCB499" s="1576"/>
      <c r="UCC499" s="1576"/>
      <c r="UCD499" s="1576"/>
      <c r="UCE499" s="1576"/>
      <c r="UCF499" s="1576"/>
      <c r="UCG499" s="1576"/>
      <c r="UCH499" s="1576"/>
      <c r="UCI499" s="1576"/>
      <c r="UCJ499" s="1577"/>
      <c r="UCK499" s="1577"/>
      <c r="UCL499" s="1577"/>
      <c r="UCM499" s="1577"/>
      <c r="UCN499" s="374"/>
      <c r="UCO499" s="297"/>
      <c r="UCP499" s="1575"/>
      <c r="UCQ499" s="1576"/>
      <c r="UCR499" s="1576"/>
      <c r="UCS499" s="1576"/>
      <c r="UCT499" s="1576"/>
      <c r="UCU499" s="1576"/>
      <c r="UCV499" s="1576"/>
      <c r="UCW499" s="1576"/>
      <c r="UCX499" s="1576"/>
      <c r="UCY499" s="1576"/>
      <c r="UCZ499" s="1577"/>
      <c r="UDA499" s="1577"/>
      <c r="UDB499" s="1577"/>
      <c r="UDC499" s="1577"/>
      <c r="UDD499" s="374"/>
      <c r="UDE499" s="297"/>
      <c r="UDF499" s="1575"/>
      <c r="UDG499" s="1576"/>
      <c r="UDH499" s="1576"/>
      <c r="UDI499" s="1576"/>
      <c r="UDJ499" s="1576"/>
      <c r="UDK499" s="1576"/>
      <c r="UDL499" s="1576"/>
      <c r="UDM499" s="1576"/>
      <c r="UDN499" s="1576"/>
      <c r="UDO499" s="1576"/>
      <c r="UDP499" s="1577"/>
      <c r="UDQ499" s="1577"/>
      <c r="UDR499" s="1577"/>
      <c r="UDS499" s="1577"/>
      <c r="UDT499" s="374"/>
      <c r="UDU499" s="297"/>
      <c r="UDV499" s="1575"/>
      <c r="UDW499" s="1576"/>
      <c r="UDX499" s="1576"/>
      <c r="UDY499" s="1576"/>
      <c r="UDZ499" s="1576"/>
      <c r="UEA499" s="1576"/>
      <c r="UEB499" s="1576"/>
      <c r="UEC499" s="1576"/>
      <c r="UED499" s="1576"/>
      <c r="UEE499" s="1576"/>
      <c r="UEF499" s="1577"/>
      <c r="UEG499" s="1577"/>
      <c r="UEH499" s="1577"/>
      <c r="UEI499" s="1577"/>
      <c r="UEJ499" s="374"/>
      <c r="UEK499" s="297"/>
      <c r="UEL499" s="1575"/>
      <c r="UEM499" s="1576"/>
      <c r="UEN499" s="1576"/>
      <c r="UEO499" s="1576"/>
      <c r="UEP499" s="1576"/>
      <c r="UEQ499" s="1576"/>
      <c r="UER499" s="1576"/>
      <c r="UES499" s="1576"/>
      <c r="UET499" s="1576"/>
      <c r="UEU499" s="1576"/>
      <c r="UEV499" s="1577"/>
      <c r="UEW499" s="1577"/>
      <c r="UEX499" s="1577"/>
      <c r="UEY499" s="1577"/>
      <c r="UEZ499" s="374"/>
      <c r="UFA499" s="297"/>
      <c r="UFB499" s="1575"/>
      <c r="UFC499" s="1576"/>
      <c r="UFD499" s="1576"/>
      <c r="UFE499" s="1576"/>
      <c r="UFF499" s="1576"/>
      <c r="UFG499" s="1576"/>
      <c r="UFH499" s="1576"/>
      <c r="UFI499" s="1576"/>
      <c r="UFJ499" s="1576"/>
      <c r="UFK499" s="1576"/>
      <c r="UFL499" s="1577"/>
      <c r="UFM499" s="1577"/>
      <c r="UFN499" s="1577"/>
      <c r="UFO499" s="1577"/>
      <c r="UFP499" s="374"/>
      <c r="UFQ499" s="297"/>
      <c r="UFR499" s="1575"/>
      <c r="UFS499" s="1576"/>
      <c r="UFT499" s="1576"/>
      <c r="UFU499" s="1576"/>
      <c r="UFV499" s="1576"/>
      <c r="UFW499" s="1576"/>
      <c r="UFX499" s="1576"/>
      <c r="UFY499" s="1576"/>
      <c r="UFZ499" s="1576"/>
      <c r="UGA499" s="1576"/>
      <c r="UGB499" s="1577"/>
      <c r="UGC499" s="1577"/>
      <c r="UGD499" s="1577"/>
      <c r="UGE499" s="1577"/>
      <c r="UGF499" s="374"/>
      <c r="UGG499" s="297"/>
      <c r="UGH499" s="1575"/>
      <c r="UGI499" s="1576"/>
      <c r="UGJ499" s="1576"/>
      <c r="UGK499" s="1576"/>
      <c r="UGL499" s="1576"/>
      <c r="UGM499" s="1576"/>
      <c r="UGN499" s="1576"/>
      <c r="UGO499" s="1576"/>
      <c r="UGP499" s="1576"/>
      <c r="UGQ499" s="1576"/>
      <c r="UGR499" s="1577"/>
      <c r="UGS499" s="1577"/>
      <c r="UGT499" s="1577"/>
      <c r="UGU499" s="1577"/>
      <c r="UGV499" s="374"/>
      <c r="UGW499" s="297"/>
      <c r="UGX499" s="1575"/>
      <c r="UGY499" s="1576"/>
      <c r="UGZ499" s="1576"/>
      <c r="UHA499" s="1576"/>
      <c r="UHB499" s="1576"/>
      <c r="UHC499" s="1576"/>
      <c r="UHD499" s="1576"/>
      <c r="UHE499" s="1576"/>
      <c r="UHF499" s="1576"/>
      <c r="UHG499" s="1576"/>
      <c r="UHH499" s="1577"/>
      <c r="UHI499" s="1577"/>
      <c r="UHJ499" s="1577"/>
      <c r="UHK499" s="1577"/>
      <c r="UHL499" s="374"/>
      <c r="UHM499" s="297"/>
      <c r="UHN499" s="1575"/>
      <c r="UHO499" s="1576"/>
      <c r="UHP499" s="1576"/>
      <c r="UHQ499" s="1576"/>
      <c r="UHR499" s="1576"/>
      <c r="UHS499" s="1576"/>
      <c r="UHT499" s="1576"/>
      <c r="UHU499" s="1576"/>
      <c r="UHV499" s="1576"/>
      <c r="UHW499" s="1576"/>
      <c r="UHX499" s="1577"/>
      <c r="UHY499" s="1577"/>
      <c r="UHZ499" s="1577"/>
      <c r="UIA499" s="1577"/>
      <c r="UIB499" s="374"/>
      <c r="UIC499" s="297"/>
      <c r="UID499" s="1575"/>
      <c r="UIE499" s="1576"/>
      <c r="UIF499" s="1576"/>
      <c r="UIG499" s="1576"/>
      <c r="UIH499" s="1576"/>
      <c r="UII499" s="1576"/>
      <c r="UIJ499" s="1576"/>
      <c r="UIK499" s="1576"/>
      <c r="UIL499" s="1576"/>
      <c r="UIM499" s="1576"/>
      <c r="UIN499" s="1577"/>
      <c r="UIO499" s="1577"/>
      <c r="UIP499" s="1577"/>
      <c r="UIQ499" s="1577"/>
      <c r="UIR499" s="374"/>
      <c r="UIS499" s="297"/>
      <c r="UIT499" s="1575"/>
      <c r="UIU499" s="1576"/>
      <c r="UIV499" s="1576"/>
      <c r="UIW499" s="1576"/>
      <c r="UIX499" s="1576"/>
      <c r="UIY499" s="1576"/>
      <c r="UIZ499" s="1576"/>
      <c r="UJA499" s="1576"/>
      <c r="UJB499" s="1576"/>
      <c r="UJC499" s="1576"/>
      <c r="UJD499" s="1577"/>
      <c r="UJE499" s="1577"/>
      <c r="UJF499" s="1577"/>
      <c r="UJG499" s="1577"/>
      <c r="UJH499" s="374"/>
      <c r="UJI499" s="297"/>
      <c r="UJJ499" s="1575"/>
      <c r="UJK499" s="1576"/>
      <c r="UJL499" s="1576"/>
      <c r="UJM499" s="1576"/>
      <c r="UJN499" s="1576"/>
      <c r="UJO499" s="1576"/>
      <c r="UJP499" s="1576"/>
      <c r="UJQ499" s="1576"/>
      <c r="UJR499" s="1576"/>
      <c r="UJS499" s="1576"/>
      <c r="UJT499" s="1577"/>
      <c r="UJU499" s="1577"/>
      <c r="UJV499" s="1577"/>
      <c r="UJW499" s="1577"/>
      <c r="UJX499" s="374"/>
      <c r="UJY499" s="297"/>
      <c r="UJZ499" s="1575"/>
      <c r="UKA499" s="1576"/>
      <c r="UKB499" s="1576"/>
      <c r="UKC499" s="1576"/>
      <c r="UKD499" s="1576"/>
      <c r="UKE499" s="1576"/>
      <c r="UKF499" s="1576"/>
      <c r="UKG499" s="1576"/>
      <c r="UKH499" s="1576"/>
      <c r="UKI499" s="1576"/>
      <c r="UKJ499" s="1577"/>
      <c r="UKK499" s="1577"/>
      <c r="UKL499" s="1577"/>
      <c r="UKM499" s="1577"/>
      <c r="UKN499" s="374"/>
      <c r="UKO499" s="297"/>
      <c r="UKP499" s="1575"/>
      <c r="UKQ499" s="1576"/>
      <c r="UKR499" s="1576"/>
      <c r="UKS499" s="1576"/>
      <c r="UKT499" s="1576"/>
      <c r="UKU499" s="1576"/>
      <c r="UKV499" s="1576"/>
      <c r="UKW499" s="1576"/>
      <c r="UKX499" s="1576"/>
      <c r="UKY499" s="1576"/>
      <c r="UKZ499" s="1577"/>
      <c r="ULA499" s="1577"/>
      <c r="ULB499" s="1577"/>
      <c r="ULC499" s="1577"/>
      <c r="ULD499" s="374"/>
      <c r="ULE499" s="297"/>
      <c r="ULF499" s="1575"/>
      <c r="ULG499" s="1576"/>
      <c r="ULH499" s="1576"/>
      <c r="ULI499" s="1576"/>
      <c r="ULJ499" s="1576"/>
      <c r="ULK499" s="1576"/>
      <c r="ULL499" s="1576"/>
      <c r="ULM499" s="1576"/>
      <c r="ULN499" s="1576"/>
      <c r="ULO499" s="1576"/>
      <c r="ULP499" s="1577"/>
      <c r="ULQ499" s="1577"/>
      <c r="ULR499" s="1577"/>
      <c r="ULS499" s="1577"/>
      <c r="ULT499" s="374"/>
      <c r="ULU499" s="297"/>
      <c r="ULV499" s="1575"/>
      <c r="ULW499" s="1576"/>
      <c r="ULX499" s="1576"/>
      <c r="ULY499" s="1576"/>
      <c r="ULZ499" s="1576"/>
      <c r="UMA499" s="1576"/>
      <c r="UMB499" s="1576"/>
      <c r="UMC499" s="1576"/>
      <c r="UMD499" s="1576"/>
      <c r="UME499" s="1576"/>
      <c r="UMF499" s="1577"/>
      <c r="UMG499" s="1577"/>
      <c r="UMH499" s="1577"/>
      <c r="UMI499" s="1577"/>
      <c r="UMJ499" s="374"/>
      <c r="UMK499" s="297"/>
      <c r="UML499" s="1575"/>
      <c r="UMM499" s="1576"/>
      <c r="UMN499" s="1576"/>
      <c r="UMO499" s="1576"/>
      <c r="UMP499" s="1576"/>
      <c r="UMQ499" s="1576"/>
      <c r="UMR499" s="1576"/>
      <c r="UMS499" s="1576"/>
      <c r="UMT499" s="1576"/>
      <c r="UMU499" s="1576"/>
      <c r="UMV499" s="1577"/>
      <c r="UMW499" s="1577"/>
      <c r="UMX499" s="1577"/>
      <c r="UMY499" s="1577"/>
      <c r="UMZ499" s="374"/>
      <c r="UNA499" s="297"/>
      <c r="UNB499" s="1575"/>
      <c r="UNC499" s="1576"/>
      <c r="UND499" s="1576"/>
      <c r="UNE499" s="1576"/>
      <c r="UNF499" s="1576"/>
      <c r="UNG499" s="1576"/>
      <c r="UNH499" s="1576"/>
      <c r="UNI499" s="1576"/>
      <c r="UNJ499" s="1576"/>
      <c r="UNK499" s="1576"/>
      <c r="UNL499" s="1577"/>
      <c r="UNM499" s="1577"/>
      <c r="UNN499" s="1577"/>
      <c r="UNO499" s="1577"/>
      <c r="UNP499" s="374"/>
      <c r="UNQ499" s="297"/>
      <c r="UNR499" s="1575"/>
      <c r="UNS499" s="1576"/>
      <c r="UNT499" s="1576"/>
      <c r="UNU499" s="1576"/>
      <c r="UNV499" s="1576"/>
      <c r="UNW499" s="1576"/>
      <c r="UNX499" s="1576"/>
      <c r="UNY499" s="1576"/>
      <c r="UNZ499" s="1576"/>
      <c r="UOA499" s="1576"/>
      <c r="UOB499" s="1577"/>
      <c r="UOC499" s="1577"/>
      <c r="UOD499" s="1577"/>
      <c r="UOE499" s="1577"/>
      <c r="UOF499" s="374"/>
      <c r="UOG499" s="297"/>
      <c r="UOH499" s="1575"/>
      <c r="UOI499" s="1576"/>
      <c r="UOJ499" s="1576"/>
      <c r="UOK499" s="1576"/>
      <c r="UOL499" s="1576"/>
      <c r="UOM499" s="1576"/>
      <c r="UON499" s="1576"/>
      <c r="UOO499" s="1576"/>
      <c r="UOP499" s="1576"/>
      <c r="UOQ499" s="1576"/>
      <c r="UOR499" s="1577"/>
      <c r="UOS499" s="1577"/>
      <c r="UOT499" s="1577"/>
      <c r="UOU499" s="1577"/>
      <c r="UOV499" s="374"/>
      <c r="UOW499" s="297"/>
      <c r="UOX499" s="1575"/>
      <c r="UOY499" s="1576"/>
      <c r="UOZ499" s="1576"/>
      <c r="UPA499" s="1576"/>
      <c r="UPB499" s="1576"/>
      <c r="UPC499" s="1576"/>
      <c r="UPD499" s="1576"/>
      <c r="UPE499" s="1576"/>
      <c r="UPF499" s="1576"/>
      <c r="UPG499" s="1576"/>
      <c r="UPH499" s="1577"/>
      <c r="UPI499" s="1577"/>
      <c r="UPJ499" s="1577"/>
      <c r="UPK499" s="1577"/>
      <c r="UPL499" s="374"/>
      <c r="UPM499" s="297"/>
      <c r="UPN499" s="1575"/>
      <c r="UPO499" s="1576"/>
      <c r="UPP499" s="1576"/>
      <c r="UPQ499" s="1576"/>
      <c r="UPR499" s="1576"/>
      <c r="UPS499" s="1576"/>
      <c r="UPT499" s="1576"/>
      <c r="UPU499" s="1576"/>
      <c r="UPV499" s="1576"/>
      <c r="UPW499" s="1576"/>
      <c r="UPX499" s="1577"/>
      <c r="UPY499" s="1577"/>
      <c r="UPZ499" s="1577"/>
      <c r="UQA499" s="1577"/>
      <c r="UQB499" s="374"/>
      <c r="UQC499" s="297"/>
      <c r="UQD499" s="1575"/>
      <c r="UQE499" s="1576"/>
      <c r="UQF499" s="1576"/>
      <c r="UQG499" s="1576"/>
      <c r="UQH499" s="1576"/>
      <c r="UQI499" s="1576"/>
      <c r="UQJ499" s="1576"/>
      <c r="UQK499" s="1576"/>
      <c r="UQL499" s="1576"/>
      <c r="UQM499" s="1576"/>
      <c r="UQN499" s="1577"/>
      <c r="UQO499" s="1577"/>
      <c r="UQP499" s="1577"/>
      <c r="UQQ499" s="1577"/>
      <c r="UQR499" s="374"/>
      <c r="UQS499" s="297"/>
      <c r="UQT499" s="1575"/>
      <c r="UQU499" s="1576"/>
      <c r="UQV499" s="1576"/>
      <c r="UQW499" s="1576"/>
      <c r="UQX499" s="1576"/>
      <c r="UQY499" s="1576"/>
      <c r="UQZ499" s="1576"/>
      <c r="URA499" s="1576"/>
      <c r="URB499" s="1576"/>
      <c r="URC499" s="1576"/>
      <c r="URD499" s="1577"/>
      <c r="URE499" s="1577"/>
      <c r="URF499" s="1577"/>
      <c r="URG499" s="1577"/>
      <c r="URH499" s="374"/>
      <c r="URI499" s="297"/>
      <c r="URJ499" s="1575"/>
      <c r="URK499" s="1576"/>
      <c r="URL499" s="1576"/>
      <c r="URM499" s="1576"/>
      <c r="URN499" s="1576"/>
      <c r="URO499" s="1576"/>
      <c r="URP499" s="1576"/>
      <c r="URQ499" s="1576"/>
      <c r="URR499" s="1576"/>
      <c r="URS499" s="1576"/>
      <c r="URT499" s="1577"/>
      <c r="URU499" s="1577"/>
      <c r="URV499" s="1577"/>
      <c r="URW499" s="1577"/>
      <c r="URX499" s="374"/>
      <c r="URY499" s="297"/>
      <c r="URZ499" s="1575"/>
      <c r="USA499" s="1576"/>
      <c r="USB499" s="1576"/>
      <c r="USC499" s="1576"/>
      <c r="USD499" s="1576"/>
      <c r="USE499" s="1576"/>
      <c r="USF499" s="1576"/>
      <c r="USG499" s="1576"/>
      <c r="USH499" s="1576"/>
      <c r="USI499" s="1576"/>
      <c r="USJ499" s="1577"/>
      <c r="USK499" s="1577"/>
      <c r="USL499" s="1577"/>
      <c r="USM499" s="1577"/>
      <c r="USN499" s="374"/>
      <c r="USO499" s="297"/>
      <c r="USP499" s="1575"/>
      <c r="USQ499" s="1576"/>
      <c r="USR499" s="1576"/>
      <c r="USS499" s="1576"/>
      <c r="UST499" s="1576"/>
      <c r="USU499" s="1576"/>
      <c r="USV499" s="1576"/>
      <c r="USW499" s="1576"/>
      <c r="USX499" s="1576"/>
      <c r="USY499" s="1576"/>
      <c r="USZ499" s="1577"/>
      <c r="UTA499" s="1577"/>
      <c r="UTB499" s="1577"/>
      <c r="UTC499" s="1577"/>
      <c r="UTD499" s="374"/>
      <c r="UTE499" s="297"/>
      <c r="UTF499" s="1575"/>
      <c r="UTG499" s="1576"/>
      <c r="UTH499" s="1576"/>
      <c r="UTI499" s="1576"/>
      <c r="UTJ499" s="1576"/>
      <c r="UTK499" s="1576"/>
      <c r="UTL499" s="1576"/>
      <c r="UTM499" s="1576"/>
      <c r="UTN499" s="1576"/>
      <c r="UTO499" s="1576"/>
      <c r="UTP499" s="1577"/>
      <c r="UTQ499" s="1577"/>
      <c r="UTR499" s="1577"/>
      <c r="UTS499" s="1577"/>
      <c r="UTT499" s="374"/>
      <c r="UTU499" s="297"/>
      <c r="UTV499" s="1575"/>
      <c r="UTW499" s="1576"/>
      <c r="UTX499" s="1576"/>
      <c r="UTY499" s="1576"/>
      <c r="UTZ499" s="1576"/>
      <c r="UUA499" s="1576"/>
      <c r="UUB499" s="1576"/>
      <c r="UUC499" s="1576"/>
      <c r="UUD499" s="1576"/>
      <c r="UUE499" s="1576"/>
      <c r="UUF499" s="1577"/>
      <c r="UUG499" s="1577"/>
      <c r="UUH499" s="1577"/>
      <c r="UUI499" s="1577"/>
      <c r="UUJ499" s="374"/>
      <c r="UUK499" s="297"/>
      <c r="UUL499" s="1575"/>
      <c r="UUM499" s="1576"/>
      <c r="UUN499" s="1576"/>
      <c r="UUO499" s="1576"/>
      <c r="UUP499" s="1576"/>
      <c r="UUQ499" s="1576"/>
      <c r="UUR499" s="1576"/>
      <c r="UUS499" s="1576"/>
      <c r="UUT499" s="1576"/>
      <c r="UUU499" s="1576"/>
      <c r="UUV499" s="1577"/>
      <c r="UUW499" s="1577"/>
      <c r="UUX499" s="1577"/>
      <c r="UUY499" s="1577"/>
      <c r="UUZ499" s="374"/>
      <c r="UVA499" s="297"/>
      <c r="UVB499" s="1575"/>
      <c r="UVC499" s="1576"/>
      <c r="UVD499" s="1576"/>
      <c r="UVE499" s="1576"/>
      <c r="UVF499" s="1576"/>
      <c r="UVG499" s="1576"/>
      <c r="UVH499" s="1576"/>
      <c r="UVI499" s="1576"/>
      <c r="UVJ499" s="1576"/>
      <c r="UVK499" s="1576"/>
      <c r="UVL499" s="1577"/>
      <c r="UVM499" s="1577"/>
      <c r="UVN499" s="1577"/>
      <c r="UVO499" s="1577"/>
      <c r="UVP499" s="374"/>
      <c r="UVQ499" s="297"/>
      <c r="UVR499" s="1575"/>
      <c r="UVS499" s="1576"/>
      <c r="UVT499" s="1576"/>
      <c r="UVU499" s="1576"/>
      <c r="UVV499" s="1576"/>
      <c r="UVW499" s="1576"/>
      <c r="UVX499" s="1576"/>
      <c r="UVY499" s="1576"/>
      <c r="UVZ499" s="1576"/>
      <c r="UWA499" s="1576"/>
      <c r="UWB499" s="1577"/>
      <c r="UWC499" s="1577"/>
      <c r="UWD499" s="1577"/>
      <c r="UWE499" s="1577"/>
      <c r="UWF499" s="374"/>
      <c r="UWG499" s="297"/>
      <c r="UWH499" s="1575"/>
      <c r="UWI499" s="1576"/>
      <c r="UWJ499" s="1576"/>
      <c r="UWK499" s="1576"/>
      <c r="UWL499" s="1576"/>
      <c r="UWM499" s="1576"/>
      <c r="UWN499" s="1576"/>
      <c r="UWO499" s="1576"/>
      <c r="UWP499" s="1576"/>
      <c r="UWQ499" s="1576"/>
      <c r="UWR499" s="1577"/>
      <c r="UWS499" s="1577"/>
      <c r="UWT499" s="1577"/>
      <c r="UWU499" s="1577"/>
      <c r="UWV499" s="374"/>
      <c r="UWW499" s="297"/>
      <c r="UWX499" s="1575"/>
      <c r="UWY499" s="1576"/>
      <c r="UWZ499" s="1576"/>
      <c r="UXA499" s="1576"/>
      <c r="UXB499" s="1576"/>
      <c r="UXC499" s="1576"/>
      <c r="UXD499" s="1576"/>
      <c r="UXE499" s="1576"/>
      <c r="UXF499" s="1576"/>
      <c r="UXG499" s="1576"/>
      <c r="UXH499" s="1577"/>
      <c r="UXI499" s="1577"/>
      <c r="UXJ499" s="1577"/>
      <c r="UXK499" s="1577"/>
      <c r="UXL499" s="374"/>
      <c r="UXM499" s="297"/>
      <c r="UXN499" s="1575"/>
      <c r="UXO499" s="1576"/>
      <c r="UXP499" s="1576"/>
      <c r="UXQ499" s="1576"/>
      <c r="UXR499" s="1576"/>
      <c r="UXS499" s="1576"/>
      <c r="UXT499" s="1576"/>
      <c r="UXU499" s="1576"/>
      <c r="UXV499" s="1576"/>
      <c r="UXW499" s="1576"/>
      <c r="UXX499" s="1577"/>
      <c r="UXY499" s="1577"/>
      <c r="UXZ499" s="1577"/>
      <c r="UYA499" s="1577"/>
      <c r="UYB499" s="374"/>
      <c r="UYC499" s="297"/>
      <c r="UYD499" s="1575"/>
      <c r="UYE499" s="1576"/>
      <c r="UYF499" s="1576"/>
      <c r="UYG499" s="1576"/>
      <c r="UYH499" s="1576"/>
      <c r="UYI499" s="1576"/>
      <c r="UYJ499" s="1576"/>
      <c r="UYK499" s="1576"/>
      <c r="UYL499" s="1576"/>
      <c r="UYM499" s="1576"/>
      <c r="UYN499" s="1577"/>
      <c r="UYO499" s="1577"/>
      <c r="UYP499" s="1577"/>
      <c r="UYQ499" s="1577"/>
      <c r="UYR499" s="374"/>
      <c r="UYS499" s="297"/>
      <c r="UYT499" s="1575"/>
      <c r="UYU499" s="1576"/>
      <c r="UYV499" s="1576"/>
      <c r="UYW499" s="1576"/>
      <c r="UYX499" s="1576"/>
      <c r="UYY499" s="1576"/>
      <c r="UYZ499" s="1576"/>
      <c r="UZA499" s="1576"/>
      <c r="UZB499" s="1576"/>
      <c r="UZC499" s="1576"/>
      <c r="UZD499" s="1577"/>
      <c r="UZE499" s="1577"/>
      <c r="UZF499" s="1577"/>
      <c r="UZG499" s="1577"/>
      <c r="UZH499" s="374"/>
      <c r="UZI499" s="297"/>
      <c r="UZJ499" s="1575"/>
      <c r="UZK499" s="1576"/>
      <c r="UZL499" s="1576"/>
      <c r="UZM499" s="1576"/>
      <c r="UZN499" s="1576"/>
      <c r="UZO499" s="1576"/>
      <c r="UZP499" s="1576"/>
      <c r="UZQ499" s="1576"/>
      <c r="UZR499" s="1576"/>
      <c r="UZS499" s="1576"/>
      <c r="UZT499" s="1577"/>
      <c r="UZU499" s="1577"/>
      <c r="UZV499" s="1577"/>
      <c r="UZW499" s="1577"/>
      <c r="UZX499" s="374"/>
      <c r="UZY499" s="297"/>
      <c r="UZZ499" s="1575"/>
      <c r="VAA499" s="1576"/>
      <c r="VAB499" s="1576"/>
      <c r="VAC499" s="1576"/>
      <c r="VAD499" s="1576"/>
      <c r="VAE499" s="1576"/>
      <c r="VAF499" s="1576"/>
      <c r="VAG499" s="1576"/>
      <c r="VAH499" s="1576"/>
      <c r="VAI499" s="1576"/>
      <c r="VAJ499" s="1577"/>
      <c r="VAK499" s="1577"/>
      <c r="VAL499" s="1577"/>
      <c r="VAM499" s="1577"/>
      <c r="VAN499" s="374"/>
      <c r="VAO499" s="297"/>
      <c r="VAP499" s="1575"/>
      <c r="VAQ499" s="1576"/>
      <c r="VAR499" s="1576"/>
      <c r="VAS499" s="1576"/>
      <c r="VAT499" s="1576"/>
      <c r="VAU499" s="1576"/>
      <c r="VAV499" s="1576"/>
      <c r="VAW499" s="1576"/>
      <c r="VAX499" s="1576"/>
      <c r="VAY499" s="1576"/>
      <c r="VAZ499" s="1577"/>
      <c r="VBA499" s="1577"/>
      <c r="VBB499" s="1577"/>
      <c r="VBC499" s="1577"/>
      <c r="VBD499" s="374"/>
      <c r="VBE499" s="297"/>
      <c r="VBF499" s="1575"/>
      <c r="VBG499" s="1576"/>
      <c r="VBH499" s="1576"/>
      <c r="VBI499" s="1576"/>
      <c r="VBJ499" s="1576"/>
      <c r="VBK499" s="1576"/>
      <c r="VBL499" s="1576"/>
      <c r="VBM499" s="1576"/>
      <c r="VBN499" s="1576"/>
      <c r="VBO499" s="1576"/>
      <c r="VBP499" s="1577"/>
      <c r="VBQ499" s="1577"/>
      <c r="VBR499" s="1577"/>
      <c r="VBS499" s="1577"/>
      <c r="VBT499" s="374"/>
      <c r="VBU499" s="297"/>
      <c r="VBV499" s="1575"/>
      <c r="VBW499" s="1576"/>
      <c r="VBX499" s="1576"/>
      <c r="VBY499" s="1576"/>
      <c r="VBZ499" s="1576"/>
      <c r="VCA499" s="1576"/>
      <c r="VCB499" s="1576"/>
      <c r="VCC499" s="1576"/>
      <c r="VCD499" s="1576"/>
      <c r="VCE499" s="1576"/>
      <c r="VCF499" s="1577"/>
      <c r="VCG499" s="1577"/>
      <c r="VCH499" s="1577"/>
      <c r="VCI499" s="1577"/>
      <c r="VCJ499" s="374"/>
      <c r="VCK499" s="297"/>
      <c r="VCL499" s="1575"/>
      <c r="VCM499" s="1576"/>
      <c r="VCN499" s="1576"/>
      <c r="VCO499" s="1576"/>
      <c r="VCP499" s="1576"/>
      <c r="VCQ499" s="1576"/>
      <c r="VCR499" s="1576"/>
      <c r="VCS499" s="1576"/>
      <c r="VCT499" s="1576"/>
      <c r="VCU499" s="1576"/>
      <c r="VCV499" s="1577"/>
      <c r="VCW499" s="1577"/>
      <c r="VCX499" s="1577"/>
      <c r="VCY499" s="1577"/>
      <c r="VCZ499" s="374"/>
      <c r="VDA499" s="297"/>
      <c r="VDB499" s="1575"/>
      <c r="VDC499" s="1576"/>
      <c r="VDD499" s="1576"/>
      <c r="VDE499" s="1576"/>
      <c r="VDF499" s="1576"/>
      <c r="VDG499" s="1576"/>
      <c r="VDH499" s="1576"/>
      <c r="VDI499" s="1576"/>
      <c r="VDJ499" s="1576"/>
      <c r="VDK499" s="1576"/>
      <c r="VDL499" s="1577"/>
      <c r="VDM499" s="1577"/>
      <c r="VDN499" s="1577"/>
      <c r="VDO499" s="1577"/>
      <c r="VDP499" s="374"/>
      <c r="VDQ499" s="297"/>
      <c r="VDR499" s="1575"/>
      <c r="VDS499" s="1576"/>
      <c r="VDT499" s="1576"/>
      <c r="VDU499" s="1576"/>
      <c r="VDV499" s="1576"/>
      <c r="VDW499" s="1576"/>
      <c r="VDX499" s="1576"/>
      <c r="VDY499" s="1576"/>
      <c r="VDZ499" s="1576"/>
      <c r="VEA499" s="1576"/>
      <c r="VEB499" s="1577"/>
      <c r="VEC499" s="1577"/>
      <c r="VED499" s="1577"/>
      <c r="VEE499" s="1577"/>
      <c r="VEF499" s="374"/>
      <c r="VEG499" s="297"/>
      <c r="VEH499" s="1575"/>
      <c r="VEI499" s="1576"/>
      <c r="VEJ499" s="1576"/>
      <c r="VEK499" s="1576"/>
      <c r="VEL499" s="1576"/>
      <c r="VEM499" s="1576"/>
      <c r="VEN499" s="1576"/>
      <c r="VEO499" s="1576"/>
      <c r="VEP499" s="1576"/>
      <c r="VEQ499" s="1576"/>
      <c r="VER499" s="1577"/>
      <c r="VES499" s="1577"/>
      <c r="VET499" s="1577"/>
      <c r="VEU499" s="1577"/>
      <c r="VEV499" s="374"/>
      <c r="VEW499" s="297"/>
      <c r="VEX499" s="1575"/>
      <c r="VEY499" s="1576"/>
      <c r="VEZ499" s="1576"/>
      <c r="VFA499" s="1576"/>
      <c r="VFB499" s="1576"/>
      <c r="VFC499" s="1576"/>
      <c r="VFD499" s="1576"/>
      <c r="VFE499" s="1576"/>
      <c r="VFF499" s="1576"/>
      <c r="VFG499" s="1576"/>
      <c r="VFH499" s="1577"/>
      <c r="VFI499" s="1577"/>
      <c r="VFJ499" s="1577"/>
      <c r="VFK499" s="1577"/>
      <c r="VFL499" s="374"/>
      <c r="VFM499" s="297"/>
      <c r="VFN499" s="1575"/>
      <c r="VFO499" s="1576"/>
      <c r="VFP499" s="1576"/>
      <c r="VFQ499" s="1576"/>
      <c r="VFR499" s="1576"/>
      <c r="VFS499" s="1576"/>
      <c r="VFT499" s="1576"/>
      <c r="VFU499" s="1576"/>
      <c r="VFV499" s="1576"/>
      <c r="VFW499" s="1576"/>
      <c r="VFX499" s="1577"/>
      <c r="VFY499" s="1577"/>
      <c r="VFZ499" s="1577"/>
      <c r="VGA499" s="1577"/>
      <c r="VGB499" s="374"/>
      <c r="VGC499" s="297"/>
      <c r="VGD499" s="1575"/>
      <c r="VGE499" s="1576"/>
      <c r="VGF499" s="1576"/>
      <c r="VGG499" s="1576"/>
      <c r="VGH499" s="1576"/>
      <c r="VGI499" s="1576"/>
      <c r="VGJ499" s="1576"/>
      <c r="VGK499" s="1576"/>
      <c r="VGL499" s="1576"/>
      <c r="VGM499" s="1576"/>
      <c r="VGN499" s="1577"/>
      <c r="VGO499" s="1577"/>
      <c r="VGP499" s="1577"/>
      <c r="VGQ499" s="1577"/>
      <c r="VGR499" s="374"/>
      <c r="VGS499" s="297"/>
      <c r="VGT499" s="1575"/>
      <c r="VGU499" s="1576"/>
      <c r="VGV499" s="1576"/>
      <c r="VGW499" s="1576"/>
      <c r="VGX499" s="1576"/>
      <c r="VGY499" s="1576"/>
      <c r="VGZ499" s="1576"/>
      <c r="VHA499" s="1576"/>
      <c r="VHB499" s="1576"/>
      <c r="VHC499" s="1576"/>
      <c r="VHD499" s="1577"/>
      <c r="VHE499" s="1577"/>
      <c r="VHF499" s="1577"/>
      <c r="VHG499" s="1577"/>
      <c r="VHH499" s="374"/>
      <c r="VHI499" s="297"/>
      <c r="VHJ499" s="1575"/>
      <c r="VHK499" s="1576"/>
      <c r="VHL499" s="1576"/>
      <c r="VHM499" s="1576"/>
      <c r="VHN499" s="1576"/>
      <c r="VHO499" s="1576"/>
      <c r="VHP499" s="1576"/>
      <c r="VHQ499" s="1576"/>
      <c r="VHR499" s="1576"/>
      <c r="VHS499" s="1576"/>
      <c r="VHT499" s="1577"/>
      <c r="VHU499" s="1577"/>
      <c r="VHV499" s="1577"/>
      <c r="VHW499" s="1577"/>
      <c r="VHX499" s="374"/>
      <c r="VHY499" s="297"/>
      <c r="VHZ499" s="1575"/>
      <c r="VIA499" s="1576"/>
      <c r="VIB499" s="1576"/>
      <c r="VIC499" s="1576"/>
      <c r="VID499" s="1576"/>
      <c r="VIE499" s="1576"/>
      <c r="VIF499" s="1576"/>
      <c r="VIG499" s="1576"/>
      <c r="VIH499" s="1576"/>
      <c r="VII499" s="1576"/>
      <c r="VIJ499" s="1577"/>
      <c r="VIK499" s="1577"/>
      <c r="VIL499" s="1577"/>
      <c r="VIM499" s="1577"/>
      <c r="VIN499" s="374"/>
      <c r="VIO499" s="297"/>
      <c r="VIP499" s="1575"/>
      <c r="VIQ499" s="1576"/>
      <c r="VIR499" s="1576"/>
      <c r="VIS499" s="1576"/>
      <c r="VIT499" s="1576"/>
      <c r="VIU499" s="1576"/>
      <c r="VIV499" s="1576"/>
      <c r="VIW499" s="1576"/>
      <c r="VIX499" s="1576"/>
      <c r="VIY499" s="1576"/>
      <c r="VIZ499" s="1577"/>
      <c r="VJA499" s="1577"/>
      <c r="VJB499" s="1577"/>
      <c r="VJC499" s="1577"/>
      <c r="VJD499" s="374"/>
      <c r="VJE499" s="297"/>
      <c r="VJF499" s="1575"/>
      <c r="VJG499" s="1576"/>
      <c r="VJH499" s="1576"/>
      <c r="VJI499" s="1576"/>
      <c r="VJJ499" s="1576"/>
      <c r="VJK499" s="1576"/>
      <c r="VJL499" s="1576"/>
      <c r="VJM499" s="1576"/>
      <c r="VJN499" s="1576"/>
      <c r="VJO499" s="1576"/>
      <c r="VJP499" s="1577"/>
      <c r="VJQ499" s="1577"/>
      <c r="VJR499" s="1577"/>
      <c r="VJS499" s="1577"/>
      <c r="VJT499" s="374"/>
      <c r="VJU499" s="297"/>
      <c r="VJV499" s="1575"/>
      <c r="VJW499" s="1576"/>
      <c r="VJX499" s="1576"/>
      <c r="VJY499" s="1576"/>
      <c r="VJZ499" s="1576"/>
      <c r="VKA499" s="1576"/>
      <c r="VKB499" s="1576"/>
      <c r="VKC499" s="1576"/>
      <c r="VKD499" s="1576"/>
      <c r="VKE499" s="1576"/>
      <c r="VKF499" s="1577"/>
      <c r="VKG499" s="1577"/>
      <c r="VKH499" s="1577"/>
      <c r="VKI499" s="1577"/>
      <c r="VKJ499" s="374"/>
      <c r="VKK499" s="297"/>
      <c r="VKL499" s="1575"/>
      <c r="VKM499" s="1576"/>
      <c r="VKN499" s="1576"/>
      <c r="VKO499" s="1576"/>
      <c r="VKP499" s="1576"/>
      <c r="VKQ499" s="1576"/>
      <c r="VKR499" s="1576"/>
      <c r="VKS499" s="1576"/>
      <c r="VKT499" s="1576"/>
      <c r="VKU499" s="1576"/>
      <c r="VKV499" s="1577"/>
      <c r="VKW499" s="1577"/>
      <c r="VKX499" s="1577"/>
      <c r="VKY499" s="1577"/>
      <c r="VKZ499" s="374"/>
      <c r="VLA499" s="297"/>
      <c r="VLB499" s="1575"/>
      <c r="VLC499" s="1576"/>
      <c r="VLD499" s="1576"/>
      <c r="VLE499" s="1576"/>
      <c r="VLF499" s="1576"/>
      <c r="VLG499" s="1576"/>
      <c r="VLH499" s="1576"/>
      <c r="VLI499" s="1576"/>
      <c r="VLJ499" s="1576"/>
      <c r="VLK499" s="1576"/>
      <c r="VLL499" s="1577"/>
      <c r="VLM499" s="1577"/>
      <c r="VLN499" s="1577"/>
      <c r="VLO499" s="1577"/>
      <c r="VLP499" s="374"/>
      <c r="VLQ499" s="297"/>
      <c r="VLR499" s="1575"/>
      <c r="VLS499" s="1576"/>
      <c r="VLT499" s="1576"/>
      <c r="VLU499" s="1576"/>
      <c r="VLV499" s="1576"/>
      <c r="VLW499" s="1576"/>
      <c r="VLX499" s="1576"/>
      <c r="VLY499" s="1576"/>
      <c r="VLZ499" s="1576"/>
      <c r="VMA499" s="1576"/>
      <c r="VMB499" s="1577"/>
      <c r="VMC499" s="1577"/>
      <c r="VMD499" s="1577"/>
      <c r="VME499" s="1577"/>
      <c r="VMF499" s="374"/>
      <c r="VMG499" s="297"/>
      <c r="VMH499" s="1575"/>
      <c r="VMI499" s="1576"/>
      <c r="VMJ499" s="1576"/>
      <c r="VMK499" s="1576"/>
      <c r="VML499" s="1576"/>
      <c r="VMM499" s="1576"/>
      <c r="VMN499" s="1576"/>
      <c r="VMO499" s="1576"/>
      <c r="VMP499" s="1576"/>
      <c r="VMQ499" s="1576"/>
      <c r="VMR499" s="1577"/>
      <c r="VMS499" s="1577"/>
      <c r="VMT499" s="1577"/>
      <c r="VMU499" s="1577"/>
      <c r="VMV499" s="374"/>
      <c r="VMW499" s="297"/>
      <c r="VMX499" s="1575"/>
      <c r="VMY499" s="1576"/>
      <c r="VMZ499" s="1576"/>
      <c r="VNA499" s="1576"/>
      <c r="VNB499" s="1576"/>
      <c r="VNC499" s="1576"/>
      <c r="VND499" s="1576"/>
      <c r="VNE499" s="1576"/>
      <c r="VNF499" s="1576"/>
      <c r="VNG499" s="1576"/>
      <c r="VNH499" s="1577"/>
      <c r="VNI499" s="1577"/>
      <c r="VNJ499" s="1577"/>
      <c r="VNK499" s="1577"/>
      <c r="VNL499" s="374"/>
      <c r="VNM499" s="297"/>
      <c r="VNN499" s="1575"/>
      <c r="VNO499" s="1576"/>
      <c r="VNP499" s="1576"/>
      <c r="VNQ499" s="1576"/>
      <c r="VNR499" s="1576"/>
      <c r="VNS499" s="1576"/>
      <c r="VNT499" s="1576"/>
      <c r="VNU499" s="1576"/>
      <c r="VNV499" s="1576"/>
      <c r="VNW499" s="1576"/>
      <c r="VNX499" s="1577"/>
      <c r="VNY499" s="1577"/>
      <c r="VNZ499" s="1577"/>
      <c r="VOA499" s="1577"/>
      <c r="VOB499" s="374"/>
      <c r="VOC499" s="297"/>
      <c r="VOD499" s="1575"/>
      <c r="VOE499" s="1576"/>
      <c r="VOF499" s="1576"/>
      <c r="VOG499" s="1576"/>
      <c r="VOH499" s="1576"/>
      <c r="VOI499" s="1576"/>
      <c r="VOJ499" s="1576"/>
      <c r="VOK499" s="1576"/>
      <c r="VOL499" s="1576"/>
      <c r="VOM499" s="1576"/>
      <c r="VON499" s="1577"/>
      <c r="VOO499" s="1577"/>
      <c r="VOP499" s="1577"/>
      <c r="VOQ499" s="1577"/>
      <c r="VOR499" s="374"/>
      <c r="VOS499" s="297"/>
      <c r="VOT499" s="1575"/>
      <c r="VOU499" s="1576"/>
      <c r="VOV499" s="1576"/>
      <c r="VOW499" s="1576"/>
      <c r="VOX499" s="1576"/>
      <c r="VOY499" s="1576"/>
      <c r="VOZ499" s="1576"/>
      <c r="VPA499" s="1576"/>
      <c r="VPB499" s="1576"/>
      <c r="VPC499" s="1576"/>
      <c r="VPD499" s="1577"/>
      <c r="VPE499" s="1577"/>
      <c r="VPF499" s="1577"/>
      <c r="VPG499" s="1577"/>
      <c r="VPH499" s="374"/>
      <c r="VPI499" s="297"/>
      <c r="VPJ499" s="1575"/>
      <c r="VPK499" s="1576"/>
      <c r="VPL499" s="1576"/>
      <c r="VPM499" s="1576"/>
      <c r="VPN499" s="1576"/>
      <c r="VPO499" s="1576"/>
      <c r="VPP499" s="1576"/>
      <c r="VPQ499" s="1576"/>
      <c r="VPR499" s="1576"/>
      <c r="VPS499" s="1576"/>
      <c r="VPT499" s="1577"/>
      <c r="VPU499" s="1577"/>
      <c r="VPV499" s="1577"/>
      <c r="VPW499" s="1577"/>
      <c r="VPX499" s="374"/>
      <c r="VPY499" s="297"/>
      <c r="VPZ499" s="1575"/>
      <c r="VQA499" s="1576"/>
      <c r="VQB499" s="1576"/>
      <c r="VQC499" s="1576"/>
      <c r="VQD499" s="1576"/>
      <c r="VQE499" s="1576"/>
      <c r="VQF499" s="1576"/>
      <c r="VQG499" s="1576"/>
      <c r="VQH499" s="1576"/>
      <c r="VQI499" s="1576"/>
      <c r="VQJ499" s="1577"/>
      <c r="VQK499" s="1577"/>
      <c r="VQL499" s="1577"/>
      <c r="VQM499" s="1577"/>
      <c r="VQN499" s="374"/>
      <c r="VQO499" s="297"/>
      <c r="VQP499" s="1575"/>
      <c r="VQQ499" s="1576"/>
      <c r="VQR499" s="1576"/>
      <c r="VQS499" s="1576"/>
      <c r="VQT499" s="1576"/>
      <c r="VQU499" s="1576"/>
      <c r="VQV499" s="1576"/>
      <c r="VQW499" s="1576"/>
      <c r="VQX499" s="1576"/>
      <c r="VQY499" s="1576"/>
      <c r="VQZ499" s="1577"/>
      <c r="VRA499" s="1577"/>
      <c r="VRB499" s="1577"/>
      <c r="VRC499" s="1577"/>
      <c r="VRD499" s="374"/>
      <c r="VRE499" s="297"/>
      <c r="VRF499" s="1575"/>
      <c r="VRG499" s="1576"/>
      <c r="VRH499" s="1576"/>
      <c r="VRI499" s="1576"/>
      <c r="VRJ499" s="1576"/>
      <c r="VRK499" s="1576"/>
      <c r="VRL499" s="1576"/>
      <c r="VRM499" s="1576"/>
      <c r="VRN499" s="1576"/>
      <c r="VRO499" s="1576"/>
      <c r="VRP499" s="1577"/>
      <c r="VRQ499" s="1577"/>
      <c r="VRR499" s="1577"/>
      <c r="VRS499" s="1577"/>
      <c r="VRT499" s="374"/>
      <c r="VRU499" s="297"/>
      <c r="VRV499" s="1575"/>
      <c r="VRW499" s="1576"/>
      <c r="VRX499" s="1576"/>
      <c r="VRY499" s="1576"/>
      <c r="VRZ499" s="1576"/>
      <c r="VSA499" s="1576"/>
      <c r="VSB499" s="1576"/>
      <c r="VSC499" s="1576"/>
      <c r="VSD499" s="1576"/>
      <c r="VSE499" s="1576"/>
      <c r="VSF499" s="1577"/>
      <c r="VSG499" s="1577"/>
      <c r="VSH499" s="1577"/>
      <c r="VSI499" s="1577"/>
      <c r="VSJ499" s="374"/>
      <c r="VSK499" s="297"/>
      <c r="VSL499" s="1575"/>
      <c r="VSM499" s="1576"/>
      <c r="VSN499" s="1576"/>
      <c r="VSO499" s="1576"/>
      <c r="VSP499" s="1576"/>
      <c r="VSQ499" s="1576"/>
      <c r="VSR499" s="1576"/>
      <c r="VSS499" s="1576"/>
      <c r="VST499" s="1576"/>
      <c r="VSU499" s="1576"/>
      <c r="VSV499" s="1577"/>
      <c r="VSW499" s="1577"/>
      <c r="VSX499" s="1577"/>
      <c r="VSY499" s="1577"/>
      <c r="VSZ499" s="374"/>
      <c r="VTA499" s="297"/>
      <c r="VTB499" s="1575"/>
      <c r="VTC499" s="1576"/>
      <c r="VTD499" s="1576"/>
      <c r="VTE499" s="1576"/>
      <c r="VTF499" s="1576"/>
      <c r="VTG499" s="1576"/>
      <c r="VTH499" s="1576"/>
      <c r="VTI499" s="1576"/>
      <c r="VTJ499" s="1576"/>
      <c r="VTK499" s="1576"/>
      <c r="VTL499" s="1577"/>
      <c r="VTM499" s="1577"/>
      <c r="VTN499" s="1577"/>
      <c r="VTO499" s="1577"/>
      <c r="VTP499" s="374"/>
      <c r="VTQ499" s="297"/>
      <c r="VTR499" s="1575"/>
      <c r="VTS499" s="1576"/>
      <c r="VTT499" s="1576"/>
      <c r="VTU499" s="1576"/>
      <c r="VTV499" s="1576"/>
      <c r="VTW499" s="1576"/>
      <c r="VTX499" s="1576"/>
      <c r="VTY499" s="1576"/>
      <c r="VTZ499" s="1576"/>
      <c r="VUA499" s="1576"/>
      <c r="VUB499" s="1577"/>
      <c r="VUC499" s="1577"/>
      <c r="VUD499" s="1577"/>
      <c r="VUE499" s="1577"/>
      <c r="VUF499" s="374"/>
      <c r="VUG499" s="297"/>
      <c r="VUH499" s="1575"/>
      <c r="VUI499" s="1576"/>
      <c r="VUJ499" s="1576"/>
      <c r="VUK499" s="1576"/>
      <c r="VUL499" s="1576"/>
      <c r="VUM499" s="1576"/>
      <c r="VUN499" s="1576"/>
      <c r="VUO499" s="1576"/>
      <c r="VUP499" s="1576"/>
      <c r="VUQ499" s="1576"/>
      <c r="VUR499" s="1577"/>
      <c r="VUS499" s="1577"/>
      <c r="VUT499" s="1577"/>
      <c r="VUU499" s="1577"/>
      <c r="VUV499" s="374"/>
      <c r="VUW499" s="297"/>
      <c r="VUX499" s="1575"/>
      <c r="VUY499" s="1576"/>
      <c r="VUZ499" s="1576"/>
      <c r="VVA499" s="1576"/>
      <c r="VVB499" s="1576"/>
      <c r="VVC499" s="1576"/>
      <c r="VVD499" s="1576"/>
      <c r="VVE499" s="1576"/>
      <c r="VVF499" s="1576"/>
      <c r="VVG499" s="1576"/>
      <c r="VVH499" s="1577"/>
      <c r="VVI499" s="1577"/>
      <c r="VVJ499" s="1577"/>
      <c r="VVK499" s="1577"/>
      <c r="VVL499" s="374"/>
      <c r="VVM499" s="297"/>
      <c r="VVN499" s="1575"/>
      <c r="VVO499" s="1576"/>
      <c r="VVP499" s="1576"/>
      <c r="VVQ499" s="1576"/>
      <c r="VVR499" s="1576"/>
      <c r="VVS499" s="1576"/>
      <c r="VVT499" s="1576"/>
      <c r="VVU499" s="1576"/>
      <c r="VVV499" s="1576"/>
      <c r="VVW499" s="1576"/>
      <c r="VVX499" s="1577"/>
      <c r="VVY499" s="1577"/>
      <c r="VVZ499" s="1577"/>
      <c r="VWA499" s="1577"/>
      <c r="VWB499" s="374"/>
      <c r="VWC499" s="297"/>
      <c r="VWD499" s="1575"/>
      <c r="VWE499" s="1576"/>
      <c r="VWF499" s="1576"/>
      <c r="VWG499" s="1576"/>
      <c r="VWH499" s="1576"/>
      <c r="VWI499" s="1576"/>
      <c r="VWJ499" s="1576"/>
      <c r="VWK499" s="1576"/>
      <c r="VWL499" s="1576"/>
      <c r="VWM499" s="1576"/>
      <c r="VWN499" s="1577"/>
      <c r="VWO499" s="1577"/>
      <c r="VWP499" s="1577"/>
      <c r="VWQ499" s="1577"/>
      <c r="VWR499" s="374"/>
      <c r="VWS499" s="297"/>
      <c r="VWT499" s="1575"/>
      <c r="VWU499" s="1576"/>
      <c r="VWV499" s="1576"/>
      <c r="VWW499" s="1576"/>
      <c r="VWX499" s="1576"/>
      <c r="VWY499" s="1576"/>
      <c r="VWZ499" s="1576"/>
      <c r="VXA499" s="1576"/>
      <c r="VXB499" s="1576"/>
      <c r="VXC499" s="1576"/>
      <c r="VXD499" s="1577"/>
      <c r="VXE499" s="1577"/>
      <c r="VXF499" s="1577"/>
      <c r="VXG499" s="1577"/>
      <c r="VXH499" s="374"/>
      <c r="VXI499" s="297"/>
      <c r="VXJ499" s="1575"/>
      <c r="VXK499" s="1576"/>
      <c r="VXL499" s="1576"/>
      <c r="VXM499" s="1576"/>
      <c r="VXN499" s="1576"/>
      <c r="VXO499" s="1576"/>
      <c r="VXP499" s="1576"/>
      <c r="VXQ499" s="1576"/>
      <c r="VXR499" s="1576"/>
      <c r="VXS499" s="1576"/>
      <c r="VXT499" s="1577"/>
      <c r="VXU499" s="1577"/>
      <c r="VXV499" s="1577"/>
      <c r="VXW499" s="1577"/>
      <c r="VXX499" s="374"/>
      <c r="VXY499" s="297"/>
      <c r="VXZ499" s="1575"/>
      <c r="VYA499" s="1576"/>
      <c r="VYB499" s="1576"/>
      <c r="VYC499" s="1576"/>
      <c r="VYD499" s="1576"/>
      <c r="VYE499" s="1576"/>
      <c r="VYF499" s="1576"/>
      <c r="VYG499" s="1576"/>
      <c r="VYH499" s="1576"/>
      <c r="VYI499" s="1576"/>
      <c r="VYJ499" s="1577"/>
      <c r="VYK499" s="1577"/>
      <c r="VYL499" s="1577"/>
      <c r="VYM499" s="1577"/>
      <c r="VYN499" s="374"/>
      <c r="VYO499" s="297"/>
      <c r="VYP499" s="1575"/>
      <c r="VYQ499" s="1576"/>
      <c r="VYR499" s="1576"/>
      <c r="VYS499" s="1576"/>
      <c r="VYT499" s="1576"/>
      <c r="VYU499" s="1576"/>
      <c r="VYV499" s="1576"/>
      <c r="VYW499" s="1576"/>
      <c r="VYX499" s="1576"/>
      <c r="VYY499" s="1576"/>
      <c r="VYZ499" s="1577"/>
      <c r="VZA499" s="1577"/>
      <c r="VZB499" s="1577"/>
      <c r="VZC499" s="1577"/>
      <c r="VZD499" s="374"/>
      <c r="VZE499" s="297"/>
      <c r="VZF499" s="1575"/>
      <c r="VZG499" s="1576"/>
      <c r="VZH499" s="1576"/>
      <c r="VZI499" s="1576"/>
      <c r="VZJ499" s="1576"/>
      <c r="VZK499" s="1576"/>
      <c r="VZL499" s="1576"/>
      <c r="VZM499" s="1576"/>
      <c r="VZN499" s="1576"/>
      <c r="VZO499" s="1576"/>
      <c r="VZP499" s="1577"/>
      <c r="VZQ499" s="1577"/>
      <c r="VZR499" s="1577"/>
      <c r="VZS499" s="1577"/>
      <c r="VZT499" s="374"/>
      <c r="VZU499" s="297"/>
      <c r="VZV499" s="1575"/>
      <c r="VZW499" s="1576"/>
      <c r="VZX499" s="1576"/>
      <c r="VZY499" s="1576"/>
      <c r="VZZ499" s="1576"/>
      <c r="WAA499" s="1576"/>
      <c r="WAB499" s="1576"/>
      <c r="WAC499" s="1576"/>
      <c r="WAD499" s="1576"/>
      <c r="WAE499" s="1576"/>
      <c r="WAF499" s="1577"/>
      <c r="WAG499" s="1577"/>
      <c r="WAH499" s="1577"/>
      <c r="WAI499" s="1577"/>
      <c r="WAJ499" s="374"/>
      <c r="WAK499" s="297"/>
      <c r="WAL499" s="1575"/>
      <c r="WAM499" s="1576"/>
      <c r="WAN499" s="1576"/>
      <c r="WAO499" s="1576"/>
      <c r="WAP499" s="1576"/>
      <c r="WAQ499" s="1576"/>
      <c r="WAR499" s="1576"/>
      <c r="WAS499" s="1576"/>
      <c r="WAT499" s="1576"/>
      <c r="WAU499" s="1576"/>
      <c r="WAV499" s="1577"/>
      <c r="WAW499" s="1577"/>
      <c r="WAX499" s="1577"/>
      <c r="WAY499" s="1577"/>
      <c r="WAZ499" s="374"/>
      <c r="WBA499" s="297"/>
      <c r="WBB499" s="1575"/>
      <c r="WBC499" s="1576"/>
      <c r="WBD499" s="1576"/>
      <c r="WBE499" s="1576"/>
      <c r="WBF499" s="1576"/>
      <c r="WBG499" s="1576"/>
      <c r="WBH499" s="1576"/>
      <c r="WBI499" s="1576"/>
      <c r="WBJ499" s="1576"/>
      <c r="WBK499" s="1576"/>
      <c r="WBL499" s="1577"/>
      <c r="WBM499" s="1577"/>
      <c r="WBN499" s="1577"/>
      <c r="WBO499" s="1577"/>
      <c r="WBP499" s="374"/>
      <c r="WBQ499" s="297"/>
      <c r="WBR499" s="1575"/>
      <c r="WBS499" s="1576"/>
      <c r="WBT499" s="1576"/>
      <c r="WBU499" s="1576"/>
      <c r="WBV499" s="1576"/>
      <c r="WBW499" s="1576"/>
      <c r="WBX499" s="1576"/>
      <c r="WBY499" s="1576"/>
      <c r="WBZ499" s="1576"/>
      <c r="WCA499" s="1576"/>
      <c r="WCB499" s="1577"/>
      <c r="WCC499" s="1577"/>
      <c r="WCD499" s="1577"/>
      <c r="WCE499" s="1577"/>
      <c r="WCF499" s="374"/>
      <c r="WCG499" s="297"/>
      <c r="WCH499" s="1575"/>
      <c r="WCI499" s="1576"/>
      <c r="WCJ499" s="1576"/>
      <c r="WCK499" s="1576"/>
      <c r="WCL499" s="1576"/>
      <c r="WCM499" s="1576"/>
      <c r="WCN499" s="1576"/>
      <c r="WCO499" s="1576"/>
      <c r="WCP499" s="1576"/>
      <c r="WCQ499" s="1576"/>
      <c r="WCR499" s="1577"/>
      <c r="WCS499" s="1577"/>
      <c r="WCT499" s="1577"/>
      <c r="WCU499" s="1577"/>
      <c r="WCV499" s="374"/>
      <c r="WCW499" s="297"/>
      <c r="WCX499" s="1575"/>
      <c r="WCY499" s="1576"/>
      <c r="WCZ499" s="1576"/>
      <c r="WDA499" s="1576"/>
      <c r="WDB499" s="1576"/>
      <c r="WDC499" s="1576"/>
      <c r="WDD499" s="1576"/>
      <c r="WDE499" s="1576"/>
      <c r="WDF499" s="1576"/>
      <c r="WDG499" s="1576"/>
      <c r="WDH499" s="1577"/>
      <c r="WDI499" s="1577"/>
      <c r="WDJ499" s="1577"/>
      <c r="WDK499" s="1577"/>
      <c r="WDL499" s="374"/>
      <c r="WDM499" s="297"/>
      <c r="WDN499" s="1575"/>
      <c r="WDO499" s="1576"/>
      <c r="WDP499" s="1576"/>
      <c r="WDQ499" s="1576"/>
      <c r="WDR499" s="1576"/>
      <c r="WDS499" s="1576"/>
      <c r="WDT499" s="1576"/>
      <c r="WDU499" s="1576"/>
      <c r="WDV499" s="1576"/>
      <c r="WDW499" s="1576"/>
      <c r="WDX499" s="1577"/>
      <c r="WDY499" s="1577"/>
      <c r="WDZ499" s="1577"/>
      <c r="WEA499" s="1577"/>
      <c r="WEB499" s="374"/>
      <c r="WEC499" s="297"/>
      <c r="WED499" s="1575"/>
      <c r="WEE499" s="1576"/>
      <c r="WEF499" s="1576"/>
      <c r="WEG499" s="1576"/>
      <c r="WEH499" s="1576"/>
      <c r="WEI499" s="1576"/>
      <c r="WEJ499" s="1576"/>
      <c r="WEK499" s="1576"/>
      <c r="WEL499" s="1576"/>
      <c r="WEM499" s="1576"/>
      <c r="WEN499" s="1577"/>
      <c r="WEO499" s="1577"/>
      <c r="WEP499" s="1577"/>
      <c r="WEQ499" s="1577"/>
      <c r="WER499" s="374"/>
      <c r="WES499" s="297"/>
      <c r="WET499" s="1575"/>
      <c r="WEU499" s="1576"/>
      <c r="WEV499" s="1576"/>
      <c r="WEW499" s="1576"/>
      <c r="WEX499" s="1576"/>
      <c r="WEY499" s="1576"/>
      <c r="WEZ499" s="1576"/>
      <c r="WFA499" s="1576"/>
      <c r="WFB499" s="1576"/>
      <c r="WFC499" s="1576"/>
      <c r="WFD499" s="1577"/>
      <c r="WFE499" s="1577"/>
      <c r="WFF499" s="1577"/>
      <c r="WFG499" s="1577"/>
      <c r="WFH499" s="374"/>
      <c r="WFI499" s="297"/>
      <c r="WFJ499" s="1575"/>
      <c r="WFK499" s="1576"/>
      <c r="WFL499" s="1576"/>
      <c r="WFM499" s="1576"/>
      <c r="WFN499" s="1576"/>
      <c r="WFO499" s="1576"/>
      <c r="WFP499" s="1576"/>
      <c r="WFQ499" s="1576"/>
      <c r="WFR499" s="1576"/>
      <c r="WFS499" s="1576"/>
      <c r="WFT499" s="1577"/>
      <c r="WFU499" s="1577"/>
      <c r="WFV499" s="1577"/>
      <c r="WFW499" s="1577"/>
      <c r="WFX499" s="374"/>
      <c r="WFY499" s="297"/>
      <c r="WFZ499" s="1575"/>
      <c r="WGA499" s="1576"/>
      <c r="WGB499" s="1576"/>
      <c r="WGC499" s="1576"/>
      <c r="WGD499" s="1576"/>
      <c r="WGE499" s="1576"/>
      <c r="WGF499" s="1576"/>
      <c r="WGG499" s="1576"/>
      <c r="WGH499" s="1576"/>
      <c r="WGI499" s="1576"/>
      <c r="WGJ499" s="1577"/>
      <c r="WGK499" s="1577"/>
      <c r="WGL499" s="1577"/>
      <c r="WGM499" s="1577"/>
      <c r="WGN499" s="374"/>
      <c r="WGO499" s="297"/>
      <c r="WGP499" s="1575"/>
      <c r="WGQ499" s="1576"/>
      <c r="WGR499" s="1576"/>
      <c r="WGS499" s="1576"/>
      <c r="WGT499" s="1576"/>
      <c r="WGU499" s="1576"/>
      <c r="WGV499" s="1576"/>
      <c r="WGW499" s="1576"/>
      <c r="WGX499" s="1576"/>
      <c r="WGY499" s="1576"/>
      <c r="WGZ499" s="1577"/>
      <c r="WHA499" s="1577"/>
      <c r="WHB499" s="1577"/>
      <c r="WHC499" s="1577"/>
      <c r="WHD499" s="374"/>
      <c r="WHE499" s="297"/>
      <c r="WHF499" s="1575"/>
      <c r="WHG499" s="1576"/>
      <c r="WHH499" s="1576"/>
      <c r="WHI499" s="1576"/>
      <c r="WHJ499" s="1576"/>
      <c r="WHK499" s="1576"/>
      <c r="WHL499" s="1576"/>
      <c r="WHM499" s="1576"/>
      <c r="WHN499" s="1576"/>
      <c r="WHO499" s="1576"/>
      <c r="WHP499" s="1577"/>
      <c r="WHQ499" s="1577"/>
      <c r="WHR499" s="1577"/>
      <c r="WHS499" s="1577"/>
      <c r="WHT499" s="374"/>
      <c r="WHU499" s="297"/>
      <c r="WHV499" s="1575"/>
      <c r="WHW499" s="1576"/>
      <c r="WHX499" s="1576"/>
      <c r="WHY499" s="1576"/>
      <c r="WHZ499" s="1576"/>
      <c r="WIA499" s="1576"/>
      <c r="WIB499" s="1576"/>
      <c r="WIC499" s="1576"/>
      <c r="WID499" s="1576"/>
      <c r="WIE499" s="1576"/>
      <c r="WIF499" s="1577"/>
      <c r="WIG499" s="1577"/>
      <c r="WIH499" s="1577"/>
      <c r="WII499" s="1577"/>
      <c r="WIJ499" s="374"/>
      <c r="WIK499" s="297"/>
      <c r="WIL499" s="1575"/>
      <c r="WIM499" s="1576"/>
      <c r="WIN499" s="1576"/>
      <c r="WIO499" s="1576"/>
      <c r="WIP499" s="1576"/>
      <c r="WIQ499" s="1576"/>
      <c r="WIR499" s="1576"/>
      <c r="WIS499" s="1576"/>
      <c r="WIT499" s="1576"/>
      <c r="WIU499" s="1576"/>
      <c r="WIV499" s="1577"/>
      <c r="WIW499" s="1577"/>
      <c r="WIX499" s="1577"/>
      <c r="WIY499" s="1577"/>
      <c r="WIZ499" s="374"/>
      <c r="WJA499" s="297"/>
      <c r="WJB499" s="1575"/>
      <c r="WJC499" s="1576"/>
      <c r="WJD499" s="1576"/>
      <c r="WJE499" s="1576"/>
      <c r="WJF499" s="1576"/>
      <c r="WJG499" s="1576"/>
      <c r="WJH499" s="1576"/>
      <c r="WJI499" s="1576"/>
      <c r="WJJ499" s="1576"/>
      <c r="WJK499" s="1576"/>
      <c r="WJL499" s="1577"/>
      <c r="WJM499" s="1577"/>
      <c r="WJN499" s="1577"/>
      <c r="WJO499" s="1577"/>
      <c r="WJP499" s="374"/>
      <c r="WJQ499" s="297"/>
      <c r="WJR499" s="1575"/>
      <c r="WJS499" s="1576"/>
      <c r="WJT499" s="1576"/>
      <c r="WJU499" s="1576"/>
      <c r="WJV499" s="1576"/>
      <c r="WJW499" s="1576"/>
      <c r="WJX499" s="1576"/>
      <c r="WJY499" s="1576"/>
      <c r="WJZ499" s="1576"/>
      <c r="WKA499" s="1576"/>
      <c r="WKB499" s="1577"/>
      <c r="WKC499" s="1577"/>
      <c r="WKD499" s="1577"/>
      <c r="WKE499" s="1577"/>
      <c r="WKF499" s="374"/>
      <c r="WKG499" s="297"/>
      <c r="WKH499" s="1575"/>
      <c r="WKI499" s="1576"/>
      <c r="WKJ499" s="1576"/>
      <c r="WKK499" s="1576"/>
      <c r="WKL499" s="1576"/>
      <c r="WKM499" s="1576"/>
      <c r="WKN499" s="1576"/>
      <c r="WKO499" s="1576"/>
      <c r="WKP499" s="1576"/>
      <c r="WKQ499" s="1576"/>
      <c r="WKR499" s="1577"/>
      <c r="WKS499" s="1577"/>
      <c r="WKT499" s="1577"/>
      <c r="WKU499" s="1577"/>
      <c r="WKV499" s="374"/>
      <c r="WKW499" s="297"/>
      <c r="WKX499" s="1575"/>
      <c r="WKY499" s="1576"/>
      <c r="WKZ499" s="1576"/>
      <c r="WLA499" s="1576"/>
      <c r="WLB499" s="1576"/>
      <c r="WLC499" s="1576"/>
      <c r="WLD499" s="1576"/>
      <c r="WLE499" s="1576"/>
      <c r="WLF499" s="1576"/>
      <c r="WLG499" s="1576"/>
      <c r="WLH499" s="1577"/>
      <c r="WLI499" s="1577"/>
      <c r="WLJ499" s="1577"/>
      <c r="WLK499" s="1577"/>
      <c r="WLL499" s="374"/>
      <c r="WLM499" s="297"/>
      <c r="WLN499" s="1575"/>
      <c r="WLO499" s="1576"/>
      <c r="WLP499" s="1576"/>
      <c r="WLQ499" s="1576"/>
      <c r="WLR499" s="1576"/>
      <c r="WLS499" s="1576"/>
      <c r="WLT499" s="1576"/>
      <c r="WLU499" s="1576"/>
      <c r="WLV499" s="1576"/>
      <c r="WLW499" s="1576"/>
      <c r="WLX499" s="1577"/>
      <c r="WLY499" s="1577"/>
      <c r="WLZ499" s="1577"/>
      <c r="WMA499" s="1577"/>
      <c r="WMB499" s="374"/>
      <c r="WMC499" s="297"/>
      <c r="WMD499" s="1575"/>
      <c r="WME499" s="1576"/>
      <c r="WMF499" s="1576"/>
      <c r="WMG499" s="1576"/>
      <c r="WMH499" s="1576"/>
      <c r="WMI499" s="1576"/>
      <c r="WMJ499" s="1576"/>
      <c r="WMK499" s="1576"/>
      <c r="WML499" s="1576"/>
      <c r="WMM499" s="1576"/>
      <c r="WMN499" s="1577"/>
      <c r="WMO499" s="1577"/>
      <c r="WMP499" s="1577"/>
      <c r="WMQ499" s="1577"/>
      <c r="WMR499" s="374"/>
      <c r="WMS499" s="297"/>
      <c r="WMT499" s="1575"/>
      <c r="WMU499" s="1576"/>
      <c r="WMV499" s="1576"/>
      <c r="WMW499" s="1576"/>
      <c r="WMX499" s="1576"/>
      <c r="WMY499" s="1576"/>
      <c r="WMZ499" s="1576"/>
      <c r="WNA499" s="1576"/>
      <c r="WNB499" s="1576"/>
      <c r="WNC499" s="1576"/>
      <c r="WND499" s="1577"/>
      <c r="WNE499" s="1577"/>
      <c r="WNF499" s="1577"/>
      <c r="WNG499" s="1577"/>
      <c r="WNH499" s="374"/>
      <c r="WNI499" s="297"/>
      <c r="WNJ499" s="1575"/>
      <c r="WNK499" s="1576"/>
      <c r="WNL499" s="1576"/>
      <c r="WNM499" s="1576"/>
      <c r="WNN499" s="1576"/>
      <c r="WNO499" s="1576"/>
      <c r="WNP499" s="1576"/>
      <c r="WNQ499" s="1576"/>
      <c r="WNR499" s="1576"/>
      <c r="WNS499" s="1576"/>
      <c r="WNT499" s="1577"/>
      <c r="WNU499" s="1577"/>
      <c r="WNV499" s="1577"/>
      <c r="WNW499" s="1577"/>
      <c r="WNX499" s="374"/>
      <c r="WNY499" s="297"/>
      <c r="WNZ499" s="1575"/>
      <c r="WOA499" s="1576"/>
      <c r="WOB499" s="1576"/>
      <c r="WOC499" s="1576"/>
      <c r="WOD499" s="1576"/>
      <c r="WOE499" s="1576"/>
      <c r="WOF499" s="1576"/>
      <c r="WOG499" s="1576"/>
      <c r="WOH499" s="1576"/>
      <c r="WOI499" s="1576"/>
      <c r="WOJ499" s="1577"/>
      <c r="WOK499" s="1577"/>
      <c r="WOL499" s="1577"/>
      <c r="WOM499" s="1577"/>
      <c r="WON499" s="374"/>
      <c r="WOO499" s="297"/>
      <c r="WOP499" s="1575"/>
      <c r="WOQ499" s="1576"/>
      <c r="WOR499" s="1576"/>
      <c r="WOS499" s="1576"/>
      <c r="WOT499" s="1576"/>
      <c r="WOU499" s="1576"/>
      <c r="WOV499" s="1576"/>
      <c r="WOW499" s="1576"/>
      <c r="WOX499" s="1576"/>
      <c r="WOY499" s="1576"/>
      <c r="WOZ499" s="1577"/>
      <c r="WPA499" s="1577"/>
      <c r="WPB499" s="1577"/>
      <c r="WPC499" s="1577"/>
      <c r="WPD499" s="374"/>
      <c r="WPE499" s="297"/>
      <c r="WPF499" s="1575"/>
      <c r="WPG499" s="1576"/>
      <c r="WPH499" s="1576"/>
      <c r="WPI499" s="1576"/>
      <c r="WPJ499" s="1576"/>
      <c r="WPK499" s="1576"/>
      <c r="WPL499" s="1576"/>
      <c r="WPM499" s="1576"/>
      <c r="WPN499" s="1576"/>
      <c r="WPO499" s="1576"/>
      <c r="WPP499" s="1577"/>
      <c r="WPQ499" s="1577"/>
      <c r="WPR499" s="1577"/>
      <c r="WPS499" s="1577"/>
      <c r="WPT499" s="374"/>
      <c r="WPU499" s="297"/>
      <c r="WPV499" s="1575"/>
      <c r="WPW499" s="1576"/>
      <c r="WPX499" s="1576"/>
      <c r="WPY499" s="1576"/>
      <c r="WPZ499" s="1576"/>
      <c r="WQA499" s="1576"/>
      <c r="WQB499" s="1576"/>
      <c r="WQC499" s="1576"/>
      <c r="WQD499" s="1576"/>
      <c r="WQE499" s="1576"/>
      <c r="WQF499" s="1577"/>
      <c r="WQG499" s="1577"/>
      <c r="WQH499" s="1577"/>
      <c r="WQI499" s="1577"/>
      <c r="WQJ499" s="374"/>
      <c r="WQK499" s="297"/>
      <c r="WQL499" s="1575"/>
      <c r="WQM499" s="1576"/>
      <c r="WQN499" s="1576"/>
      <c r="WQO499" s="1576"/>
      <c r="WQP499" s="1576"/>
      <c r="WQQ499" s="1576"/>
      <c r="WQR499" s="1576"/>
      <c r="WQS499" s="1576"/>
      <c r="WQT499" s="1576"/>
      <c r="WQU499" s="1576"/>
      <c r="WQV499" s="1577"/>
      <c r="WQW499" s="1577"/>
      <c r="WQX499" s="1577"/>
      <c r="WQY499" s="1577"/>
      <c r="WQZ499" s="374"/>
      <c r="WRA499" s="297"/>
      <c r="WRB499" s="1575"/>
      <c r="WRC499" s="1576"/>
      <c r="WRD499" s="1576"/>
      <c r="WRE499" s="1576"/>
      <c r="WRF499" s="1576"/>
      <c r="WRG499" s="1576"/>
      <c r="WRH499" s="1576"/>
      <c r="WRI499" s="1576"/>
      <c r="WRJ499" s="1576"/>
      <c r="WRK499" s="1576"/>
      <c r="WRL499" s="1577"/>
      <c r="WRM499" s="1577"/>
      <c r="WRN499" s="1577"/>
      <c r="WRO499" s="1577"/>
      <c r="WRP499" s="374"/>
      <c r="WRQ499" s="297"/>
      <c r="WRR499" s="1575"/>
      <c r="WRS499" s="1576"/>
      <c r="WRT499" s="1576"/>
      <c r="WRU499" s="1576"/>
      <c r="WRV499" s="1576"/>
      <c r="WRW499" s="1576"/>
      <c r="WRX499" s="1576"/>
      <c r="WRY499" s="1576"/>
      <c r="WRZ499" s="1576"/>
      <c r="WSA499" s="1576"/>
      <c r="WSB499" s="1577"/>
      <c r="WSC499" s="1577"/>
      <c r="WSD499" s="1577"/>
      <c r="WSE499" s="1577"/>
      <c r="WSF499" s="374"/>
      <c r="WSG499" s="297"/>
      <c r="WSH499" s="1575"/>
      <c r="WSI499" s="1576"/>
      <c r="WSJ499" s="1576"/>
      <c r="WSK499" s="1576"/>
      <c r="WSL499" s="1576"/>
      <c r="WSM499" s="1576"/>
      <c r="WSN499" s="1576"/>
      <c r="WSO499" s="1576"/>
      <c r="WSP499" s="1576"/>
      <c r="WSQ499" s="1576"/>
      <c r="WSR499" s="1577"/>
      <c r="WSS499" s="1577"/>
      <c r="WST499" s="1577"/>
      <c r="WSU499" s="1577"/>
      <c r="WSV499" s="374"/>
      <c r="WSW499" s="297"/>
      <c r="WSX499" s="1575"/>
      <c r="WSY499" s="1576"/>
      <c r="WSZ499" s="1576"/>
      <c r="WTA499" s="1576"/>
      <c r="WTB499" s="1576"/>
      <c r="WTC499" s="1576"/>
      <c r="WTD499" s="1576"/>
      <c r="WTE499" s="1576"/>
      <c r="WTF499" s="1576"/>
      <c r="WTG499" s="1576"/>
      <c r="WTH499" s="1577"/>
      <c r="WTI499" s="1577"/>
      <c r="WTJ499" s="1577"/>
      <c r="WTK499" s="1577"/>
      <c r="WTL499" s="374"/>
      <c r="WTM499" s="297"/>
      <c r="WTN499" s="1575"/>
      <c r="WTO499" s="1576"/>
      <c r="WTP499" s="1576"/>
      <c r="WTQ499" s="1576"/>
      <c r="WTR499" s="1576"/>
      <c r="WTS499" s="1576"/>
      <c r="WTT499" s="1576"/>
      <c r="WTU499" s="1576"/>
      <c r="WTV499" s="1576"/>
      <c r="WTW499" s="1576"/>
      <c r="WTX499" s="1577"/>
      <c r="WTY499" s="1577"/>
      <c r="WTZ499" s="1577"/>
      <c r="WUA499" s="1577"/>
      <c r="WUB499" s="374"/>
      <c r="WUC499" s="297"/>
      <c r="WUD499" s="1575"/>
      <c r="WUE499" s="1576"/>
      <c r="WUF499" s="1576"/>
      <c r="WUG499" s="1576"/>
      <c r="WUH499" s="1576"/>
      <c r="WUI499" s="1576"/>
      <c r="WUJ499" s="1576"/>
      <c r="WUK499" s="1576"/>
      <c r="WUL499" s="1576"/>
      <c r="WUM499" s="1576"/>
      <c r="WUN499" s="1577"/>
      <c r="WUO499" s="1577"/>
      <c r="WUP499" s="1577"/>
      <c r="WUQ499" s="1577"/>
      <c r="WUR499" s="374"/>
      <c r="WUS499" s="297"/>
      <c r="WUT499" s="1575"/>
      <c r="WUU499" s="1576"/>
      <c r="WUV499" s="1576"/>
      <c r="WUW499" s="1576"/>
      <c r="WUX499" s="1576"/>
      <c r="WUY499" s="1576"/>
      <c r="WUZ499" s="1576"/>
      <c r="WVA499" s="1576"/>
      <c r="WVB499" s="1576"/>
      <c r="WVC499" s="1576"/>
      <c r="WVD499" s="1577"/>
      <c r="WVE499" s="1577"/>
      <c r="WVF499" s="1577"/>
      <c r="WVG499" s="1577"/>
      <c r="WVH499" s="374"/>
      <c r="WVI499" s="297"/>
      <c r="WVJ499" s="1575"/>
      <c r="WVK499" s="1576"/>
      <c r="WVL499" s="1576"/>
      <c r="WVM499" s="1576"/>
      <c r="WVN499" s="1576"/>
      <c r="WVO499" s="1576"/>
      <c r="WVP499" s="1576"/>
      <c r="WVQ499" s="1576"/>
      <c r="WVR499" s="1576"/>
      <c r="WVS499" s="1576"/>
      <c r="WVT499" s="1577"/>
      <c r="WVU499" s="1577"/>
      <c r="WVV499" s="1577"/>
      <c r="WVW499" s="1577"/>
      <c r="WVX499" s="374"/>
      <c r="WVY499" s="297"/>
      <c r="WVZ499" s="1575"/>
      <c r="WWA499" s="1576"/>
      <c r="WWB499" s="1576"/>
      <c r="WWC499" s="1576"/>
      <c r="WWD499" s="1576"/>
      <c r="WWE499" s="1576"/>
      <c r="WWF499" s="1576"/>
      <c r="WWG499" s="1576"/>
      <c r="WWH499" s="1576"/>
      <c r="WWI499" s="1576"/>
      <c r="WWJ499" s="1577"/>
      <c r="WWK499" s="1577"/>
      <c r="WWL499" s="1577"/>
      <c r="WWM499" s="1577"/>
      <c r="WWN499" s="374"/>
      <c r="WWO499" s="297"/>
      <c r="WWP499" s="1575"/>
      <c r="WWQ499" s="1576"/>
      <c r="WWR499" s="1576"/>
      <c r="WWS499" s="1576"/>
      <c r="WWT499" s="1576"/>
      <c r="WWU499" s="1576"/>
      <c r="WWV499" s="1576"/>
      <c r="WWW499" s="1576"/>
      <c r="WWX499" s="1576"/>
      <c r="WWY499" s="1576"/>
      <c r="WWZ499" s="1577"/>
      <c r="WXA499" s="1577"/>
      <c r="WXB499" s="1577"/>
      <c r="WXC499" s="1577"/>
      <c r="WXD499" s="374"/>
      <c r="WXE499" s="297"/>
      <c r="WXF499" s="1575"/>
      <c r="WXG499" s="1576"/>
      <c r="WXH499" s="1576"/>
      <c r="WXI499" s="1576"/>
      <c r="WXJ499" s="1576"/>
      <c r="WXK499" s="1576"/>
      <c r="WXL499" s="1576"/>
      <c r="WXM499" s="1576"/>
      <c r="WXN499" s="1576"/>
      <c r="WXO499" s="1576"/>
      <c r="WXP499" s="1577"/>
      <c r="WXQ499" s="1577"/>
      <c r="WXR499" s="1577"/>
      <c r="WXS499" s="1577"/>
      <c r="WXT499" s="374"/>
      <c r="WXU499" s="297"/>
      <c r="WXV499" s="1575"/>
      <c r="WXW499" s="1576"/>
      <c r="WXX499" s="1576"/>
      <c r="WXY499" s="1576"/>
      <c r="WXZ499" s="1576"/>
      <c r="WYA499" s="1576"/>
      <c r="WYB499" s="1576"/>
      <c r="WYC499" s="1576"/>
      <c r="WYD499" s="1576"/>
      <c r="WYE499" s="1576"/>
      <c r="WYF499" s="1577"/>
      <c r="WYG499" s="1577"/>
      <c r="WYH499" s="1577"/>
      <c r="WYI499" s="1577"/>
      <c r="WYJ499" s="374"/>
      <c r="WYK499" s="297"/>
      <c r="WYL499" s="1575"/>
      <c r="WYM499" s="1576"/>
      <c r="WYN499" s="1576"/>
      <c r="WYO499" s="1576"/>
      <c r="WYP499" s="1576"/>
      <c r="WYQ499" s="1576"/>
      <c r="WYR499" s="1576"/>
      <c r="WYS499" s="1576"/>
      <c r="WYT499" s="1576"/>
      <c r="WYU499" s="1576"/>
      <c r="WYV499" s="1577"/>
      <c r="WYW499" s="1577"/>
      <c r="WYX499" s="1577"/>
      <c r="WYY499" s="1577"/>
      <c r="WYZ499" s="374"/>
      <c r="WZA499" s="297"/>
      <c r="WZB499" s="1575"/>
      <c r="WZC499" s="1576"/>
      <c r="WZD499" s="1576"/>
      <c r="WZE499" s="1576"/>
      <c r="WZF499" s="1576"/>
      <c r="WZG499" s="1576"/>
      <c r="WZH499" s="1576"/>
      <c r="WZI499" s="1576"/>
      <c r="WZJ499" s="1576"/>
      <c r="WZK499" s="1576"/>
      <c r="WZL499" s="1577"/>
      <c r="WZM499" s="1577"/>
      <c r="WZN499" s="1577"/>
      <c r="WZO499" s="1577"/>
      <c r="WZP499" s="374"/>
      <c r="WZQ499" s="297"/>
      <c r="WZR499" s="1575"/>
      <c r="WZS499" s="1576"/>
      <c r="WZT499" s="1576"/>
      <c r="WZU499" s="1576"/>
      <c r="WZV499" s="1576"/>
      <c r="WZW499" s="1576"/>
      <c r="WZX499" s="1576"/>
      <c r="WZY499" s="1576"/>
      <c r="WZZ499" s="1576"/>
      <c r="XAA499" s="1576"/>
      <c r="XAB499" s="1577"/>
      <c r="XAC499" s="1577"/>
      <c r="XAD499" s="1577"/>
      <c r="XAE499" s="1577"/>
      <c r="XAF499" s="374"/>
      <c r="XAG499" s="297"/>
      <c r="XAH499" s="1575"/>
      <c r="XAI499" s="1576"/>
      <c r="XAJ499" s="1576"/>
      <c r="XAK499" s="1576"/>
      <c r="XAL499" s="1576"/>
      <c r="XAM499" s="1576"/>
      <c r="XAN499" s="1576"/>
      <c r="XAO499" s="1576"/>
      <c r="XAP499" s="1576"/>
      <c r="XAQ499" s="1576"/>
      <c r="XAR499" s="1577"/>
      <c r="XAS499" s="1577"/>
      <c r="XAT499" s="1577"/>
      <c r="XAU499" s="1577"/>
      <c r="XAV499" s="374"/>
      <c r="XAW499" s="297"/>
      <c r="XAX499" s="1575"/>
      <c r="XAY499" s="1576"/>
      <c r="XAZ499" s="1576"/>
      <c r="XBA499" s="1576"/>
      <c r="XBB499" s="1576"/>
      <c r="XBC499" s="1576"/>
      <c r="XBD499" s="1576"/>
      <c r="XBE499" s="1576"/>
      <c r="XBF499" s="1576"/>
      <c r="XBG499" s="1576"/>
      <c r="XBH499" s="1577"/>
      <c r="XBI499" s="1577"/>
      <c r="XBJ499" s="1577"/>
      <c r="XBK499" s="1577"/>
      <c r="XBL499" s="374"/>
      <c r="XBM499" s="297"/>
      <c r="XBN499" s="1575"/>
      <c r="XBO499" s="1576"/>
      <c r="XBP499" s="1576"/>
      <c r="XBQ499" s="1576"/>
      <c r="XBR499" s="1576"/>
      <c r="XBS499" s="1576"/>
      <c r="XBT499" s="1576"/>
      <c r="XBU499" s="1576"/>
      <c r="XBV499" s="1576"/>
      <c r="XBW499" s="1576"/>
      <c r="XBX499" s="1577"/>
      <c r="XBY499" s="1577"/>
      <c r="XBZ499" s="1577"/>
      <c r="XCA499" s="1577"/>
      <c r="XCB499" s="374"/>
      <c r="XCC499" s="297"/>
      <c r="XCD499" s="1575"/>
      <c r="XCE499" s="1576"/>
      <c r="XCF499" s="1576"/>
      <c r="XCG499" s="1576"/>
      <c r="XCH499" s="1576"/>
      <c r="XCI499" s="1576"/>
      <c r="XCJ499" s="1576"/>
      <c r="XCK499" s="1576"/>
      <c r="XCL499" s="1576"/>
      <c r="XCM499" s="1576"/>
      <c r="XCN499" s="1577"/>
      <c r="XCO499" s="1577"/>
      <c r="XCP499" s="1577"/>
      <c r="XCQ499" s="1577"/>
      <c r="XCR499" s="374"/>
      <c r="XCS499" s="297"/>
      <c r="XCT499" s="1575"/>
      <c r="XCU499" s="1576"/>
      <c r="XCV499" s="1576"/>
      <c r="XCW499" s="1576"/>
      <c r="XCX499" s="1576"/>
      <c r="XCY499" s="1576"/>
      <c r="XCZ499" s="1576"/>
      <c r="XDA499" s="1576"/>
      <c r="XDB499" s="1576"/>
      <c r="XDC499" s="1576"/>
      <c r="XDD499" s="1577"/>
      <c r="XDE499" s="1577"/>
      <c r="XDF499" s="1577"/>
      <c r="XDG499" s="1577"/>
      <c r="XDH499" s="374"/>
      <c r="XDI499" s="297"/>
      <c r="XDJ499" s="1575"/>
      <c r="XDK499" s="1576"/>
      <c r="XDL499" s="1576"/>
      <c r="XDM499" s="1576"/>
      <c r="XDN499" s="1576"/>
      <c r="XDO499" s="1576"/>
      <c r="XDP499" s="1576"/>
      <c r="XDQ499" s="1576"/>
      <c r="XDR499" s="1576"/>
      <c r="XDS499" s="1576"/>
      <c r="XDT499" s="1577"/>
      <c r="XDU499" s="1577"/>
      <c r="XDV499" s="1577"/>
      <c r="XDW499" s="1577"/>
      <c r="XDX499" s="374"/>
      <c r="XDY499" s="297"/>
      <c r="XDZ499" s="1575"/>
      <c r="XEA499" s="1576"/>
      <c r="XEB499" s="1576"/>
      <c r="XEC499" s="1576"/>
      <c r="XED499" s="1576"/>
      <c r="XEE499" s="1576"/>
      <c r="XEF499" s="1576"/>
      <c r="XEG499" s="1576"/>
      <c r="XEH499" s="1576"/>
      <c r="XEI499" s="1576"/>
      <c r="XEJ499" s="1577"/>
      <c r="XEK499" s="1577"/>
      <c r="XEL499" s="1577"/>
      <c r="XEM499" s="1577"/>
      <c r="XEN499" s="374"/>
      <c r="XEO499" s="297"/>
      <c r="XEP499" s="1575"/>
      <c r="XEQ499" s="1576"/>
      <c r="XER499" s="1576"/>
      <c r="XES499" s="1576"/>
      <c r="XET499" s="1576"/>
      <c r="XEU499" s="1576"/>
      <c r="XEV499" s="1576"/>
      <c r="XEW499" s="1576"/>
      <c r="XEX499" s="1576"/>
      <c r="XEY499" s="1576"/>
      <c r="XEZ499" s="1577"/>
      <c r="XFA499" s="1577"/>
      <c r="XFB499" s="1577"/>
      <c r="XFC499" s="1577"/>
      <c r="XFD499" s="374"/>
    </row>
    <row r="500" spans="1:16384" ht="15.75" x14ac:dyDescent="0.25">
      <c r="A500" s="46" t="s">
        <v>88</v>
      </c>
      <c r="B500" s="682"/>
      <c r="C500" s="683"/>
      <c r="D500" s="683"/>
      <c r="E500" s="683"/>
      <c r="F500" s="683"/>
      <c r="G500" s="683"/>
      <c r="H500" s="683"/>
      <c r="I500" s="683"/>
      <c r="J500" s="683"/>
      <c r="K500" s="683"/>
      <c r="L500" s="683"/>
      <c r="M500" s="683"/>
      <c r="N500" s="683"/>
      <c r="O500" s="683"/>
      <c r="P500" s="684"/>
    </row>
    <row r="501" spans="1:16384" ht="15.75" x14ac:dyDescent="0.25">
      <c r="A501" s="46" t="s">
        <v>89</v>
      </c>
      <c r="B501" s="682"/>
      <c r="C501" s="683"/>
      <c r="D501" s="683"/>
      <c r="E501" s="683"/>
      <c r="F501" s="683"/>
      <c r="G501" s="683"/>
      <c r="H501" s="683"/>
      <c r="I501" s="683"/>
      <c r="J501" s="683"/>
      <c r="K501" s="683"/>
      <c r="L501" s="683"/>
      <c r="M501" s="683"/>
      <c r="N501" s="683"/>
      <c r="O501" s="683"/>
      <c r="P501" s="684"/>
    </row>
    <row r="502" spans="1:16384" ht="15.75" x14ac:dyDescent="0.25">
      <c r="A502" s="46" t="s">
        <v>90</v>
      </c>
      <c r="B502" s="682"/>
      <c r="C502" s="683"/>
      <c r="D502" s="683"/>
      <c r="E502" s="683"/>
      <c r="F502" s="683"/>
      <c r="G502" s="683"/>
      <c r="H502" s="683"/>
      <c r="I502" s="683"/>
      <c r="J502" s="683"/>
      <c r="K502" s="683"/>
      <c r="L502" s="683"/>
      <c r="M502" s="683"/>
      <c r="N502" s="683"/>
      <c r="O502" s="683"/>
      <c r="P502" s="684"/>
    </row>
    <row r="503" spans="1:16384" ht="15.75" x14ac:dyDescent="0.25">
      <c r="A503" s="46" t="s">
        <v>91</v>
      </c>
      <c r="B503" s="807"/>
      <c r="C503" s="807"/>
      <c r="D503" s="807"/>
      <c r="E503" s="807"/>
      <c r="F503" s="807"/>
      <c r="G503" s="807"/>
      <c r="H503" s="807"/>
      <c r="I503" s="807"/>
      <c r="J503" s="807"/>
      <c r="K503" s="807"/>
      <c r="L503" s="807"/>
      <c r="M503" s="807"/>
      <c r="N503" s="807"/>
      <c r="O503" s="807"/>
      <c r="P503" s="807"/>
    </row>
    <row r="504" spans="1:16384" ht="16.5" thickBot="1" x14ac:dyDescent="0.3">
      <c r="A504" s="47" t="s">
        <v>92</v>
      </c>
      <c r="B504" s="685"/>
      <c r="C504" s="686"/>
      <c r="D504" s="686"/>
      <c r="E504" s="686"/>
      <c r="F504" s="686"/>
      <c r="G504" s="686"/>
      <c r="H504" s="686"/>
      <c r="I504" s="686"/>
      <c r="J504" s="686"/>
      <c r="K504" s="686"/>
      <c r="L504" s="686"/>
      <c r="M504" s="686"/>
      <c r="N504" s="686"/>
      <c r="O504" s="686"/>
      <c r="P504" s="687"/>
    </row>
    <row r="505" spans="1:16384" ht="15.75" x14ac:dyDescent="0.25">
      <c r="A505" s="152"/>
      <c r="B505" s="153"/>
      <c r="C505" s="154"/>
      <c r="D505" s="154"/>
      <c r="E505" s="154"/>
      <c r="F505" s="154"/>
      <c r="G505" s="154"/>
      <c r="H505" s="154"/>
      <c r="I505" s="154"/>
      <c r="J505" s="154"/>
      <c r="K505" s="154"/>
      <c r="L505" s="154"/>
      <c r="M505" s="154"/>
      <c r="N505" s="154"/>
      <c r="O505" s="154"/>
      <c r="P505" s="154"/>
    </row>
    <row r="506" spans="1:16384" ht="15.75" x14ac:dyDescent="0.25">
      <c r="A506" s="11" t="s">
        <v>314</v>
      </c>
      <c r="B506" s="773" t="s">
        <v>319</v>
      </c>
      <c r="C506" s="773"/>
      <c r="D506" s="773"/>
      <c r="E506" s="773"/>
      <c r="F506" s="773"/>
      <c r="G506" s="773"/>
      <c r="H506" s="773"/>
      <c r="I506" s="773"/>
      <c r="J506" s="773"/>
      <c r="K506" s="773"/>
      <c r="L506" s="774" t="s">
        <v>14</v>
      </c>
      <c r="M506" s="774"/>
      <c r="N506" s="774"/>
      <c r="O506" s="774"/>
      <c r="P506" s="12">
        <v>0.2</v>
      </c>
    </row>
    <row r="507" spans="1:16384" ht="15.75" x14ac:dyDescent="0.25">
      <c r="A507" s="13" t="s">
        <v>15</v>
      </c>
      <c r="B507" s="755" t="s">
        <v>213</v>
      </c>
      <c r="C507" s="756"/>
      <c r="D507" s="756"/>
      <c r="E507" s="756"/>
      <c r="F507" s="757"/>
      <c r="G507" s="14" t="s">
        <v>17</v>
      </c>
      <c r="H507" s="1561"/>
      <c r="I507" s="1562"/>
      <c r="J507" s="1562"/>
      <c r="K507" s="1562"/>
      <c r="L507" s="1562"/>
      <c r="M507" s="1562"/>
      <c r="N507" s="1562"/>
      <c r="O507" s="1562"/>
      <c r="P507" s="1563"/>
    </row>
    <row r="508" spans="1:16384" ht="15.75" x14ac:dyDescent="0.25">
      <c r="A508" s="13" t="s">
        <v>15</v>
      </c>
      <c r="B508" s="755"/>
      <c r="C508" s="756"/>
      <c r="D508" s="756"/>
      <c r="E508" s="756"/>
      <c r="F508" s="757"/>
      <c r="G508" s="14" t="s">
        <v>17</v>
      </c>
      <c r="H508" s="755"/>
      <c r="I508" s="756"/>
      <c r="J508" s="756"/>
      <c r="K508" s="756"/>
      <c r="L508" s="756"/>
      <c r="M508" s="756"/>
      <c r="N508" s="756"/>
      <c r="O508" s="756"/>
      <c r="P508" s="757"/>
    </row>
    <row r="509" spans="1:16384" ht="15.75" x14ac:dyDescent="0.25">
      <c r="A509" s="11" t="s">
        <v>20</v>
      </c>
      <c r="B509" s="758"/>
      <c r="C509" s="758"/>
      <c r="D509" s="758"/>
      <c r="E509" s="758"/>
      <c r="F509" s="758"/>
      <c r="G509" s="758"/>
      <c r="H509" s="758"/>
      <c r="I509" s="758"/>
      <c r="J509" s="758"/>
      <c r="K509" s="758"/>
      <c r="L509" s="758"/>
      <c r="M509" s="758"/>
      <c r="N509" s="758"/>
      <c r="O509" s="758"/>
      <c r="P509" s="758"/>
    </row>
    <row r="510" spans="1:16384" ht="15.75" x14ac:dyDescent="0.25">
      <c r="A510" s="1123" t="s">
        <v>23</v>
      </c>
      <c r="B510" s="881"/>
      <c r="C510" s="881"/>
      <c r="D510" s="881"/>
      <c r="E510" s="400"/>
      <c r="F510" s="768" t="s">
        <v>24</v>
      </c>
      <c r="G510" s="768"/>
      <c r="H510" s="768"/>
      <c r="I510" s="768"/>
      <c r="J510" s="768" t="s">
        <v>25</v>
      </c>
      <c r="K510" s="769" t="s">
        <v>26</v>
      </c>
      <c r="L510" s="761"/>
      <c r="M510" s="768" t="s">
        <v>27</v>
      </c>
      <c r="N510" s="768"/>
      <c r="O510" s="768"/>
      <c r="P510" s="772" t="s">
        <v>25</v>
      </c>
    </row>
    <row r="511" spans="1:16384" ht="15.75" x14ac:dyDescent="0.25">
      <c r="A511" s="1123"/>
      <c r="B511" s="881"/>
      <c r="C511" s="881"/>
      <c r="D511" s="881"/>
      <c r="E511" s="400"/>
      <c r="F511" s="768"/>
      <c r="G511" s="768"/>
      <c r="H511" s="768"/>
      <c r="I511" s="768"/>
      <c r="J511" s="768"/>
      <c r="K511" s="770"/>
      <c r="L511" s="764"/>
      <c r="M511" s="768"/>
      <c r="N511" s="768"/>
      <c r="O511" s="768"/>
      <c r="P511" s="772"/>
    </row>
    <row r="512" spans="1:16384" ht="15.75" x14ac:dyDescent="0.25">
      <c r="A512" s="1123"/>
      <c r="B512" s="881"/>
      <c r="C512" s="881"/>
      <c r="D512" s="881"/>
      <c r="E512" s="400"/>
      <c r="F512" s="1557" t="s">
        <v>204</v>
      </c>
      <c r="G512" s="1558"/>
      <c r="H512" s="1558"/>
      <c r="I512" s="1559"/>
      <c r="J512" s="411">
        <v>10</v>
      </c>
      <c r="K512" s="770"/>
      <c r="L512" s="764"/>
      <c r="M512" s="1556"/>
      <c r="N512" s="1556"/>
      <c r="O512" s="1556"/>
      <c r="P512" s="412"/>
    </row>
    <row r="513" spans="1:16" ht="15.75" x14ac:dyDescent="0.25">
      <c r="A513" s="1123"/>
      <c r="B513" s="881"/>
      <c r="C513" s="881"/>
      <c r="D513" s="881"/>
      <c r="E513" s="400"/>
      <c r="F513" s="1557" t="s">
        <v>292</v>
      </c>
      <c r="G513" s="1558"/>
      <c r="H513" s="1558"/>
      <c r="I513" s="1559"/>
      <c r="J513" s="411">
        <v>20</v>
      </c>
      <c r="K513" s="770"/>
      <c r="L513" s="764"/>
      <c r="M513" s="745"/>
      <c r="N513" s="745"/>
      <c r="O513" s="745"/>
      <c r="P513" s="22"/>
    </row>
    <row r="514" spans="1:16" ht="15.75" x14ac:dyDescent="0.25">
      <c r="A514" s="1123"/>
      <c r="B514" s="881"/>
      <c r="C514" s="881"/>
      <c r="D514" s="881"/>
      <c r="E514" s="400"/>
      <c r="F514" s="1557" t="s">
        <v>293</v>
      </c>
      <c r="G514" s="1558"/>
      <c r="H514" s="1558"/>
      <c r="I514" s="1559"/>
      <c r="J514" s="411">
        <v>10</v>
      </c>
      <c r="K514" s="770"/>
      <c r="L514" s="764"/>
      <c r="M514" s="745"/>
      <c r="N514" s="754"/>
      <c r="O514" s="754"/>
      <c r="P514" s="22"/>
    </row>
    <row r="515" spans="1:16" ht="15.75" x14ac:dyDescent="0.25">
      <c r="A515" s="1123"/>
      <c r="B515" s="881"/>
      <c r="C515" s="881"/>
      <c r="D515" s="881"/>
      <c r="E515" s="400"/>
      <c r="F515" s="1560"/>
      <c r="G515" s="1560"/>
      <c r="H515" s="1560"/>
      <c r="I515" s="1560"/>
      <c r="J515" s="411"/>
      <c r="K515" s="770"/>
      <c r="L515" s="764"/>
      <c r="M515" s="745"/>
      <c r="N515" s="745"/>
      <c r="O515" s="745"/>
      <c r="P515" s="22"/>
    </row>
    <row r="516" spans="1:16" ht="15.75" x14ac:dyDescent="0.25">
      <c r="A516" s="1123"/>
      <c r="B516" s="881"/>
      <c r="C516" s="881"/>
      <c r="D516" s="881"/>
      <c r="E516" s="400"/>
      <c r="F516" s="745"/>
      <c r="G516" s="745"/>
      <c r="H516" s="745"/>
      <c r="I516" s="745"/>
      <c r="J516" s="395"/>
      <c r="K516" s="770"/>
      <c r="L516" s="764"/>
      <c r="M516" s="745"/>
      <c r="N516" s="745"/>
      <c r="O516" s="745"/>
      <c r="P516" s="22"/>
    </row>
    <row r="517" spans="1:16" ht="15.75" x14ac:dyDescent="0.25">
      <c r="A517" s="1123"/>
      <c r="B517" s="881"/>
      <c r="C517" s="881"/>
      <c r="D517" s="881"/>
      <c r="E517" s="400"/>
      <c r="F517" s="745"/>
      <c r="G517" s="745"/>
      <c r="H517" s="745"/>
      <c r="I517" s="745"/>
      <c r="J517" s="410"/>
      <c r="K517" s="770"/>
      <c r="L517" s="764"/>
      <c r="M517" s="745"/>
      <c r="N517" s="745"/>
      <c r="O517" s="745"/>
      <c r="P517" s="22"/>
    </row>
    <row r="518" spans="1:16" ht="15.75" x14ac:dyDescent="0.25">
      <c r="A518" s="1123"/>
      <c r="B518" s="881"/>
      <c r="C518" s="881"/>
      <c r="D518" s="881"/>
      <c r="E518" s="400"/>
      <c r="F518" s="745"/>
      <c r="G518" s="745"/>
      <c r="H518" s="745"/>
      <c r="I518" s="745"/>
      <c r="J518" s="410"/>
      <c r="K518" s="770"/>
      <c r="L518" s="764"/>
      <c r="M518" s="745"/>
      <c r="N518" s="745"/>
      <c r="O518" s="745"/>
      <c r="P518" s="22"/>
    </row>
    <row r="519" spans="1:16" ht="15.75" x14ac:dyDescent="0.25">
      <c r="A519" s="1123"/>
      <c r="B519" s="881"/>
      <c r="C519" s="881"/>
      <c r="D519" s="881"/>
      <c r="E519" s="400"/>
      <c r="F519" s="745"/>
      <c r="G519" s="745"/>
      <c r="H519" s="745"/>
      <c r="I519" s="745"/>
      <c r="J519" s="410"/>
      <c r="K519" s="771"/>
      <c r="L519" s="767"/>
      <c r="M519" s="745"/>
      <c r="N519" s="745"/>
      <c r="O519" s="745"/>
      <c r="P519" s="22"/>
    </row>
    <row r="520" spans="1:16" ht="15.75" customHeight="1" x14ac:dyDescent="0.25">
      <c r="A520" s="23"/>
      <c r="B520" s="24"/>
      <c r="C520" s="18"/>
      <c r="D520" s="18"/>
      <c r="E520" s="18"/>
      <c r="F520" s="18"/>
      <c r="G520" s="18"/>
      <c r="H520" s="18"/>
      <c r="I520" s="18"/>
      <c r="J520" s="18"/>
      <c r="K520" s="18"/>
      <c r="L520" s="18"/>
      <c r="M520" s="18"/>
      <c r="N520" s="18"/>
      <c r="O520" s="18"/>
    </row>
    <row r="521" spans="1:16" ht="47.25" x14ac:dyDescent="0.25">
      <c r="A521" s="25" t="s">
        <v>32</v>
      </c>
      <c r="B521" s="401" t="s">
        <v>33</v>
      </c>
      <c r="C521" s="401" t="s">
        <v>34</v>
      </c>
      <c r="D521" s="401" t="s">
        <v>35</v>
      </c>
      <c r="E521" s="401" t="s">
        <v>36</v>
      </c>
      <c r="F521" s="401" t="s">
        <v>37</v>
      </c>
      <c r="G521" s="746" t="s">
        <v>38</v>
      </c>
      <c r="H521" s="746"/>
      <c r="I521" s="733" t="s">
        <v>39</v>
      </c>
      <c r="J521" s="741"/>
      <c r="K521" s="401" t="s">
        <v>40</v>
      </c>
      <c r="L521" s="746" t="s">
        <v>41</v>
      </c>
      <c r="M521" s="746"/>
      <c r="N521" s="850" t="s">
        <v>42</v>
      </c>
      <c r="O521" s="851"/>
      <c r="P521" s="852"/>
    </row>
    <row r="522" spans="1:16" ht="15.75" customHeight="1" x14ac:dyDescent="0.25">
      <c r="A522" s="143" t="s">
        <v>43</v>
      </c>
      <c r="B522" s="144">
        <v>1</v>
      </c>
      <c r="C522" s="408" t="s">
        <v>320</v>
      </c>
      <c r="D522" s="406" t="s">
        <v>104</v>
      </c>
      <c r="E522" s="406" t="s">
        <v>46</v>
      </c>
      <c r="F522" s="406" t="s">
        <v>105</v>
      </c>
      <c r="G522" s="891" t="s">
        <v>236</v>
      </c>
      <c r="H522" s="891"/>
      <c r="I522" s="876" t="s">
        <v>207</v>
      </c>
      <c r="J522" s="877"/>
      <c r="K522" s="29">
        <v>1</v>
      </c>
      <c r="L522" s="878" t="s">
        <v>228</v>
      </c>
      <c r="M522" s="878"/>
      <c r="N522" s="879" t="s">
        <v>209</v>
      </c>
      <c r="O522" s="879"/>
      <c r="P522" s="880"/>
    </row>
    <row r="523" spans="1:16" ht="15.75" customHeight="1" x14ac:dyDescent="0.25">
      <c r="A523" s="733" t="s">
        <v>51</v>
      </c>
      <c r="B523" s="741"/>
      <c r="C523" s="1105" t="s">
        <v>321</v>
      </c>
      <c r="D523" s="1107"/>
      <c r="E523" s="1107"/>
      <c r="F523" s="1107"/>
      <c r="G523" s="1107"/>
      <c r="H523" s="1107"/>
      <c r="I523" s="1107"/>
      <c r="J523" s="1107"/>
      <c r="K523" s="1107"/>
      <c r="L523" s="1107"/>
      <c r="M523" s="1107"/>
      <c r="N523" s="1107"/>
      <c r="O523" s="1107"/>
      <c r="P523" s="1108"/>
    </row>
    <row r="524" spans="1:16" ht="15.75" x14ac:dyDescent="0.25">
      <c r="A524" s="718" t="s">
        <v>53</v>
      </c>
      <c r="B524" s="719"/>
      <c r="C524" s="719"/>
      <c r="D524" s="719"/>
      <c r="E524" s="719"/>
      <c r="F524" s="719"/>
      <c r="G524" s="720"/>
      <c r="H524" s="721" t="s">
        <v>54</v>
      </c>
      <c r="I524" s="719"/>
      <c r="J524" s="719"/>
      <c r="K524" s="719"/>
      <c r="L524" s="719"/>
      <c r="M524" s="719"/>
      <c r="N524" s="719"/>
      <c r="O524" s="719"/>
      <c r="P524" s="722"/>
    </row>
    <row r="525" spans="1:16" ht="15.75" customHeight="1" x14ac:dyDescent="0.25">
      <c r="A525" s="723" t="s">
        <v>296</v>
      </c>
      <c r="B525" s="724"/>
      <c r="C525" s="724"/>
      <c r="D525" s="724"/>
      <c r="E525" s="724"/>
      <c r="F525" s="724"/>
      <c r="G525" s="724"/>
      <c r="H525" s="839" t="s">
        <v>239</v>
      </c>
      <c r="I525" s="840"/>
      <c r="J525" s="840"/>
      <c r="K525" s="840"/>
      <c r="L525" s="840"/>
      <c r="M525" s="840"/>
      <c r="N525" s="840"/>
      <c r="O525" s="840"/>
      <c r="P525" s="841"/>
    </row>
    <row r="526" spans="1:16" ht="15.75" customHeight="1" x14ac:dyDescent="0.25">
      <c r="A526" s="725"/>
      <c r="B526" s="726"/>
      <c r="C526" s="726"/>
      <c r="D526" s="726"/>
      <c r="E526" s="726"/>
      <c r="F526" s="726"/>
      <c r="G526" s="726"/>
      <c r="H526" s="842"/>
      <c r="I526" s="843"/>
      <c r="J526" s="843"/>
      <c r="K526" s="843"/>
      <c r="L526" s="843"/>
      <c r="M526" s="843"/>
      <c r="N526" s="843"/>
      <c r="O526" s="843"/>
      <c r="P526" s="844"/>
    </row>
    <row r="528" spans="1:16" ht="15.75" customHeight="1" x14ac:dyDescent="0.25">
      <c r="A528" s="35" t="s">
        <v>72</v>
      </c>
      <c r="B528" s="35" t="s">
        <v>33</v>
      </c>
      <c r="C528" s="36"/>
      <c r="D528" s="37" t="s">
        <v>58</v>
      </c>
      <c r="E528" s="37" t="s">
        <v>59</v>
      </c>
      <c r="F528" s="37" t="s">
        <v>60</v>
      </c>
      <c r="G528" s="37" t="s">
        <v>61</v>
      </c>
      <c r="H528" s="37" t="s">
        <v>62</v>
      </c>
      <c r="I528" s="37" t="s">
        <v>63</v>
      </c>
      <c r="J528" s="37" t="s">
        <v>64</v>
      </c>
      <c r="K528" s="37" t="s">
        <v>65</v>
      </c>
      <c r="L528" s="37" t="s">
        <v>66</v>
      </c>
      <c r="M528" s="37" t="s">
        <v>67</v>
      </c>
      <c r="N528" s="37" t="s">
        <v>68</v>
      </c>
      <c r="O528" s="716" t="s">
        <v>69</v>
      </c>
      <c r="P528" s="717"/>
    </row>
    <row r="529" spans="1:16" ht="15.75" customHeight="1" x14ac:dyDescent="0.25">
      <c r="A529" s="1571" t="s">
        <v>322</v>
      </c>
      <c r="B529" s="1572">
        <v>0.4</v>
      </c>
      <c r="C529" s="38" t="s">
        <v>70</v>
      </c>
      <c r="D529" s="38">
        <v>100</v>
      </c>
      <c r="E529" s="38"/>
      <c r="F529" s="38"/>
      <c r="G529" s="38"/>
      <c r="H529" s="38"/>
      <c r="I529" s="38"/>
      <c r="J529" s="38"/>
      <c r="K529" s="38"/>
      <c r="L529" s="38"/>
      <c r="M529" s="38"/>
      <c r="N529" s="38"/>
      <c r="O529" s="808"/>
      <c r="P529" s="809"/>
    </row>
    <row r="530" spans="1:16" ht="15.75" customHeight="1" x14ac:dyDescent="0.25">
      <c r="A530" s="1565"/>
      <c r="B530" s="1569"/>
      <c r="C530" s="40" t="s">
        <v>71</v>
      </c>
      <c r="D530" s="40">
        <v>100</v>
      </c>
      <c r="E530" s="40"/>
      <c r="F530" s="41"/>
      <c r="G530" s="41"/>
      <c r="H530" s="41"/>
      <c r="I530" s="41"/>
      <c r="J530" s="41"/>
      <c r="K530" s="41"/>
      <c r="L530" s="41"/>
      <c r="M530" s="41"/>
      <c r="N530" s="40"/>
      <c r="O530" s="1573"/>
      <c r="P530" s="1574"/>
    </row>
    <row r="531" spans="1:16" ht="15.75" customHeight="1" x14ac:dyDescent="0.25">
      <c r="A531" s="1564" t="s">
        <v>323</v>
      </c>
      <c r="B531" s="1568">
        <v>0.3</v>
      </c>
      <c r="C531" s="38" t="s">
        <v>70</v>
      </c>
      <c r="D531" s="38"/>
      <c r="E531" s="38">
        <v>100</v>
      </c>
      <c r="F531" s="38"/>
      <c r="G531" s="38"/>
      <c r="H531" s="38"/>
      <c r="I531" s="38"/>
      <c r="J531" s="38"/>
      <c r="K531" s="38"/>
      <c r="L531" s="38"/>
      <c r="M531" s="38"/>
      <c r="N531" s="38"/>
      <c r="O531" s="1429"/>
      <c r="P531" s="1570"/>
    </row>
    <row r="532" spans="1:16" ht="15.75" x14ac:dyDescent="0.25">
      <c r="A532" s="1565"/>
      <c r="B532" s="1569"/>
      <c r="C532" s="40" t="s">
        <v>71</v>
      </c>
      <c r="D532" s="40"/>
      <c r="E532" s="40"/>
      <c r="F532" s="41"/>
      <c r="G532" s="41"/>
      <c r="H532" s="41"/>
      <c r="I532" s="41"/>
      <c r="J532" s="41"/>
      <c r="K532" s="41"/>
      <c r="L532" s="41"/>
      <c r="M532" s="41"/>
      <c r="N532" s="40"/>
      <c r="O532" s="814"/>
      <c r="P532" s="815"/>
    </row>
    <row r="533" spans="1:16" ht="15.75" x14ac:dyDescent="0.25">
      <c r="A533" s="1564" t="s">
        <v>324</v>
      </c>
      <c r="B533" s="1568">
        <v>0.3</v>
      </c>
      <c r="C533" s="38" t="s">
        <v>70</v>
      </c>
      <c r="D533" s="38"/>
      <c r="E533" s="38">
        <v>50</v>
      </c>
      <c r="F533" s="38">
        <v>50</v>
      </c>
      <c r="G533" s="38"/>
      <c r="H533" s="38"/>
      <c r="I533" s="38"/>
      <c r="J533" s="38"/>
      <c r="K533" s="38"/>
      <c r="L533" s="38"/>
      <c r="M533" s="38"/>
      <c r="N533" s="38"/>
      <c r="O533" s="808"/>
      <c r="P533" s="809"/>
    </row>
    <row r="534" spans="1:16" ht="15.75" x14ac:dyDescent="0.25">
      <c r="A534" s="1565"/>
      <c r="B534" s="1569"/>
      <c r="C534" s="40" t="s">
        <v>71</v>
      </c>
      <c r="D534" s="40"/>
      <c r="E534" s="40"/>
      <c r="F534" s="41"/>
      <c r="G534" s="41"/>
      <c r="H534" s="41"/>
      <c r="I534" s="41"/>
      <c r="J534" s="41"/>
      <c r="K534" s="41"/>
      <c r="L534" s="41"/>
      <c r="M534" s="41"/>
      <c r="N534" s="40"/>
      <c r="O534" s="814"/>
      <c r="P534" s="815"/>
    </row>
    <row r="535" spans="1:16" ht="15.75" x14ac:dyDescent="0.25">
      <c r="A535" s="1564" t="s">
        <v>325</v>
      </c>
      <c r="B535" s="1568">
        <v>0.05</v>
      </c>
      <c r="C535" s="38" t="s">
        <v>70</v>
      </c>
      <c r="D535" s="38"/>
      <c r="E535" s="38">
        <v>50</v>
      </c>
      <c r="F535" s="38">
        <v>50</v>
      </c>
      <c r="G535" s="38"/>
      <c r="H535" s="38"/>
      <c r="I535" s="38"/>
      <c r="J535" s="38"/>
      <c r="K535" s="38"/>
      <c r="L535" s="38"/>
      <c r="M535" s="38"/>
      <c r="N535" s="38"/>
      <c r="O535" s="808"/>
      <c r="P535" s="809"/>
    </row>
    <row r="536" spans="1:16" ht="15.75" x14ac:dyDescent="0.25">
      <c r="A536" s="1565"/>
      <c r="B536" s="1569"/>
      <c r="C536" s="40" t="s">
        <v>71</v>
      </c>
      <c r="D536" s="40"/>
      <c r="E536" s="40"/>
      <c r="F536" s="41"/>
      <c r="G536" s="41"/>
      <c r="H536" s="41"/>
      <c r="I536" s="41"/>
      <c r="J536" s="41"/>
      <c r="K536" s="41"/>
      <c r="L536" s="41"/>
      <c r="M536" s="41"/>
      <c r="N536" s="40"/>
      <c r="O536" s="814"/>
      <c r="P536" s="815"/>
    </row>
    <row r="537" spans="1:16" ht="15.75" x14ac:dyDescent="0.25">
      <c r="A537" s="1564" t="s">
        <v>326</v>
      </c>
      <c r="B537" s="1566">
        <v>0.15</v>
      </c>
      <c r="C537" s="38" t="s">
        <v>70</v>
      </c>
      <c r="D537" s="38"/>
      <c r="E537" s="38">
        <v>100</v>
      </c>
      <c r="F537" s="38">
        <v>100</v>
      </c>
      <c r="G537" s="38">
        <v>100</v>
      </c>
      <c r="H537" s="38">
        <v>100</v>
      </c>
      <c r="I537" s="38">
        <v>100</v>
      </c>
      <c r="J537" s="38">
        <v>100</v>
      </c>
      <c r="K537" s="38">
        <v>100</v>
      </c>
      <c r="L537" s="38">
        <v>100</v>
      </c>
      <c r="M537" s="38">
        <v>100</v>
      </c>
      <c r="N537" s="38">
        <v>100</v>
      </c>
      <c r="O537" s="808"/>
      <c r="P537" s="809"/>
    </row>
    <row r="538" spans="1:16" ht="15.75" x14ac:dyDescent="0.25">
      <c r="A538" s="1565"/>
      <c r="B538" s="1567"/>
      <c r="C538" s="40" t="s">
        <v>71</v>
      </c>
      <c r="D538" s="40"/>
      <c r="E538" s="40"/>
      <c r="F538" s="41"/>
      <c r="G538" s="41"/>
      <c r="H538" s="41"/>
      <c r="I538" s="41"/>
      <c r="J538" s="41"/>
      <c r="K538" s="41"/>
      <c r="L538" s="41"/>
      <c r="M538" s="41"/>
      <c r="N538" s="40"/>
      <c r="O538" s="814"/>
      <c r="P538" s="815"/>
    </row>
    <row r="539" spans="1:16" ht="15.75" x14ac:dyDescent="0.25">
      <c r="A539" s="1564" t="s">
        <v>327</v>
      </c>
      <c r="B539" s="1566">
        <v>0.1</v>
      </c>
      <c r="C539" s="38" t="s">
        <v>70</v>
      </c>
      <c r="D539" s="38"/>
      <c r="E539" s="38">
        <v>100</v>
      </c>
      <c r="F539" s="38">
        <v>100</v>
      </c>
      <c r="G539" s="38">
        <v>100</v>
      </c>
      <c r="H539" s="38">
        <v>100</v>
      </c>
      <c r="I539" s="38">
        <v>100</v>
      </c>
      <c r="J539" s="38">
        <v>100</v>
      </c>
      <c r="K539" s="38">
        <v>100</v>
      </c>
      <c r="L539" s="38">
        <v>100</v>
      </c>
      <c r="M539" s="38">
        <v>100</v>
      </c>
      <c r="N539" s="38">
        <v>100</v>
      </c>
      <c r="O539" s="808">
        <v>100</v>
      </c>
      <c r="P539" s="809"/>
    </row>
    <row r="540" spans="1:16" ht="15.75" x14ac:dyDescent="0.25">
      <c r="A540" s="1565"/>
      <c r="B540" s="1567"/>
      <c r="C540" s="40" t="s">
        <v>71</v>
      </c>
      <c r="D540" s="40"/>
      <c r="E540" s="40"/>
      <c r="F540" s="41"/>
      <c r="G540" s="41"/>
      <c r="H540" s="41"/>
      <c r="I540" s="41"/>
      <c r="J540" s="41"/>
      <c r="K540" s="41"/>
      <c r="L540" s="41"/>
      <c r="M540" s="41"/>
      <c r="N540" s="40"/>
      <c r="O540" s="814"/>
      <c r="P540" s="815"/>
    </row>
    <row r="541" spans="1:16" ht="15.75" thickBot="1" x14ac:dyDescent="0.3">
      <c r="A541" s="44"/>
      <c r="B541" s="21"/>
      <c r="C541" s="21"/>
      <c r="D541" s="21"/>
      <c r="E541" s="21"/>
      <c r="F541" s="21"/>
      <c r="G541" s="21"/>
      <c r="H541" s="21"/>
      <c r="I541" s="21"/>
      <c r="J541" s="21"/>
      <c r="K541" s="21"/>
      <c r="L541" s="21"/>
      <c r="M541" s="21"/>
      <c r="N541" s="21"/>
      <c r="O541" s="21"/>
      <c r="P541" s="45"/>
    </row>
    <row r="542" spans="1:16" ht="15.75" x14ac:dyDescent="0.25">
      <c r="A542" s="688" t="s">
        <v>82</v>
      </c>
      <c r="B542" s="689"/>
      <c r="C542" s="689"/>
      <c r="D542" s="689"/>
      <c r="E542" s="689"/>
      <c r="F542" s="689"/>
      <c r="G542" s="689"/>
      <c r="H542" s="689"/>
      <c r="I542" s="689"/>
      <c r="J542" s="689"/>
      <c r="K542" s="689"/>
      <c r="L542" s="689"/>
      <c r="M542" s="689"/>
      <c r="N542" s="689"/>
      <c r="O542" s="689"/>
      <c r="P542" s="690"/>
    </row>
    <row r="543" spans="1:16" ht="15.75" x14ac:dyDescent="0.25">
      <c r="A543" s="46" t="s">
        <v>83</v>
      </c>
      <c r="B543" s="682"/>
      <c r="C543" s="683"/>
      <c r="D543" s="683"/>
      <c r="E543" s="683"/>
      <c r="F543" s="683"/>
      <c r="G543" s="683"/>
      <c r="H543" s="683"/>
      <c r="I543" s="683"/>
      <c r="J543" s="683"/>
      <c r="K543" s="683"/>
      <c r="L543" s="683"/>
      <c r="M543" s="683"/>
      <c r="N543" s="683"/>
      <c r="O543" s="683"/>
      <c r="P543" s="684"/>
    </row>
    <row r="544" spans="1:16" ht="15.75" x14ac:dyDescent="0.25">
      <c r="A544" s="46" t="s">
        <v>84</v>
      </c>
      <c r="B544" s="682"/>
      <c r="C544" s="683"/>
      <c r="D544" s="683"/>
      <c r="E544" s="683"/>
      <c r="F544" s="683"/>
      <c r="G544" s="683"/>
      <c r="H544" s="683"/>
      <c r="I544" s="683"/>
      <c r="J544" s="683"/>
      <c r="K544" s="683"/>
      <c r="L544" s="683"/>
      <c r="M544" s="683"/>
      <c r="N544" s="683"/>
      <c r="O544" s="683"/>
      <c r="P544" s="684"/>
    </row>
    <row r="545" spans="1:16" ht="15.75" x14ac:dyDescent="0.25">
      <c r="A545" s="46" t="s">
        <v>85</v>
      </c>
      <c r="B545" s="682"/>
      <c r="C545" s="683"/>
      <c r="D545" s="683"/>
      <c r="E545" s="683"/>
      <c r="F545" s="683"/>
      <c r="G545" s="683"/>
      <c r="H545" s="683"/>
      <c r="I545" s="683"/>
      <c r="J545" s="683"/>
      <c r="K545" s="683"/>
      <c r="L545" s="683"/>
      <c r="M545" s="683"/>
      <c r="N545" s="683"/>
      <c r="O545" s="683"/>
      <c r="P545" s="684"/>
    </row>
    <row r="546" spans="1:16" ht="15.75" x14ac:dyDescent="0.25">
      <c r="A546" s="46" t="s">
        <v>86</v>
      </c>
      <c r="B546" s="682"/>
      <c r="C546" s="683"/>
      <c r="D546" s="683"/>
      <c r="E546" s="683"/>
      <c r="F546" s="683"/>
      <c r="G546" s="683"/>
      <c r="H546" s="683"/>
      <c r="I546" s="683"/>
      <c r="J546" s="683"/>
      <c r="K546" s="683"/>
      <c r="L546" s="683"/>
      <c r="M546" s="683"/>
      <c r="N546" s="683"/>
      <c r="O546" s="683"/>
      <c r="P546" s="684"/>
    </row>
    <row r="547" spans="1:16" ht="15.75" x14ac:dyDescent="0.25">
      <c r="A547" s="46" t="s">
        <v>87</v>
      </c>
      <c r="B547" s="682"/>
      <c r="C547" s="683"/>
      <c r="D547" s="683"/>
      <c r="E547" s="683"/>
      <c r="F547" s="683"/>
      <c r="G547" s="683"/>
      <c r="H547" s="683"/>
      <c r="I547" s="683"/>
      <c r="J547" s="683"/>
      <c r="K547" s="683"/>
      <c r="L547" s="683"/>
      <c r="M547" s="683"/>
      <c r="N547" s="683"/>
      <c r="O547" s="683"/>
      <c r="P547" s="684"/>
    </row>
    <row r="548" spans="1:16" ht="15.75" x14ac:dyDescent="0.25">
      <c r="A548" s="46" t="s">
        <v>88</v>
      </c>
      <c r="B548" s="682"/>
      <c r="C548" s="683"/>
      <c r="D548" s="683"/>
      <c r="E548" s="683"/>
      <c r="F548" s="683"/>
      <c r="G548" s="683"/>
      <c r="H548" s="683"/>
      <c r="I548" s="683"/>
      <c r="J548" s="683"/>
      <c r="K548" s="683"/>
      <c r="L548" s="683"/>
      <c r="M548" s="683"/>
      <c r="N548" s="683"/>
      <c r="O548" s="683"/>
      <c r="P548" s="684"/>
    </row>
    <row r="549" spans="1:16" ht="15.75" x14ac:dyDescent="0.25">
      <c r="A549" s="46" t="s">
        <v>89</v>
      </c>
      <c r="B549" s="682"/>
      <c r="C549" s="683"/>
      <c r="D549" s="683"/>
      <c r="E549" s="683"/>
      <c r="F549" s="683"/>
      <c r="G549" s="683"/>
      <c r="H549" s="683"/>
      <c r="I549" s="683"/>
      <c r="J549" s="683"/>
      <c r="K549" s="683"/>
      <c r="L549" s="683"/>
      <c r="M549" s="683"/>
      <c r="N549" s="683"/>
      <c r="O549" s="683"/>
      <c r="P549" s="684"/>
    </row>
    <row r="550" spans="1:16" ht="15.75" x14ac:dyDescent="0.25">
      <c r="A550" s="46" t="s">
        <v>90</v>
      </c>
      <c r="B550" s="682"/>
      <c r="C550" s="683"/>
      <c r="D550" s="683"/>
      <c r="E550" s="683"/>
      <c r="F550" s="683"/>
      <c r="G550" s="683"/>
      <c r="H550" s="683"/>
      <c r="I550" s="683"/>
      <c r="J550" s="683"/>
      <c r="K550" s="683"/>
      <c r="L550" s="683"/>
      <c r="M550" s="683"/>
      <c r="N550" s="683"/>
      <c r="O550" s="683"/>
      <c r="P550" s="684"/>
    </row>
    <row r="551" spans="1:16" ht="15.75" x14ac:dyDescent="0.25">
      <c r="A551" s="46" t="s">
        <v>91</v>
      </c>
      <c r="B551" s="682"/>
      <c r="C551" s="683"/>
      <c r="D551" s="683"/>
      <c r="E551" s="683"/>
      <c r="F551" s="683"/>
      <c r="G551" s="683"/>
      <c r="H551" s="683"/>
      <c r="I551" s="683"/>
      <c r="J551" s="683"/>
      <c r="K551" s="683"/>
      <c r="L551" s="683"/>
      <c r="M551" s="683"/>
      <c r="N551" s="683"/>
      <c r="O551" s="683"/>
      <c r="P551" s="684"/>
    </row>
    <row r="552" spans="1:16" ht="16.5" thickBot="1" x14ac:dyDescent="0.3">
      <c r="A552" s="47" t="s">
        <v>92</v>
      </c>
      <c r="B552" s="685"/>
      <c r="C552" s="686"/>
      <c r="D552" s="686"/>
      <c r="E552" s="686"/>
      <c r="F552" s="686"/>
      <c r="G552" s="686"/>
      <c r="H552" s="686"/>
      <c r="I552" s="686"/>
      <c r="J552" s="686"/>
      <c r="K552" s="686"/>
      <c r="L552" s="686"/>
      <c r="M552" s="686"/>
      <c r="N552" s="686"/>
      <c r="O552" s="686"/>
      <c r="P552" s="687"/>
    </row>
    <row r="553" spans="1:16" ht="15.75" x14ac:dyDescent="0.25">
      <c r="A553" s="11" t="s">
        <v>318</v>
      </c>
      <c r="B553" s="773" t="s">
        <v>1175</v>
      </c>
      <c r="C553" s="773"/>
      <c r="D553" s="773"/>
      <c r="E553" s="773"/>
      <c r="F553" s="773"/>
      <c r="G553" s="773"/>
      <c r="H553" s="773"/>
      <c r="I553" s="773"/>
      <c r="J553" s="773"/>
      <c r="K553" s="773"/>
      <c r="L553" s="774" t="s">
        <v>14</v>
      </c>
      <c r="M553" s="774"/>
      <c r="N553" s="774"/>
      <c r="O553" s="774"/>
      <c r="P553" s="12">
        <v>0.2</v>
      </c>
    </row>
    <row r="554" spans="1:16" ht="15.75" x14ac:dyDescent="0.25">
      <c r="A554" s="13" t="s">
        <v>15</v>
      </c>
      <c r="B554" s="755" t="s">
        <v>213</v>
      </c>
      <c r="C554" s="756"/>
      <c r="D554" s="756"/>
      <c r="E554" s="756"/>
      <c r="F554" s="757"/>
      <c r="G554" s="14" t="s">
        <v>17</v>
      </c>
      <c r="H554" s="1561"/>
      <c r="I554" s="1562"/>
      <c r="J554" s="1562"/>
      <c r="K554" s="1562"/>
      <c r="L554" s="1562"/>
      <c r="M554" s="1562"/>
      <c r="N554" s="1562"/>
      <c r="O554" s="1562"/>
      <c r="P554" s="1563"/>
    </row>
    <row r="555" spans="1:16" ht="15.75" x14ac:dyDescent="0.25">
      <c r="A555" s="13" t="s">
        <v>15</v>
      </c>
      <c r="B555" s="755"/>
      <c r="C555" s="756"/>
      <c r="D555" s="756"/>
      <c r="E555" s="756"/>
      <c r="F555" s="757"/>
      <c r="G555" s="14" t="s">
        <v>17</v>
      </c>
      <c r="H555" s="755"/>
      <c r="I555" s="756"/>
      <c r="J555" s="756"/>
      <c r="K555" s="756"/>
      <c r="L555" s="756"/>
      <c r="M555" s="756"/>
      <c r="N555" s="756"/>
      <c r="O555" s="756"/>
      <c r="P555" s="757"/>
    </row>
    <row r="556" spans="1:16" ht="15.75" x14ac:dyDescent="0.25">
      <c r="A556" s="11" t="s">
        <v>20</v>
      </c>
      <c r="B556" s="758"/>
      <c r="C556" s="758"/>
      <c r="D556" s="758"/>
      <c r="E556" s="758"/>
      <c r="F556" s="758"/>
      <c r="G556" s="758"/>
      <c r="H556" s="758"/>
      <c r="I556" s="758"/>
      <c r="J556" s="758"/>
      <c r="K556" s="758"/>
      <c r="L556" s="758"/>
      <c r="M556" s="758"/>
      <c r="N556" s="758"/>
      <c r="O556" s="758"/>
      <c r="P556" s="758"/>
    </row>
    <row r="557" spans="1:16" ht="15.75" x14ac:dyDescent="0.25">
      <c r="A557" s="1123" t="s">
        <v>23</v>
      </c>
      <c r="B557" s="881"/>
      <c r="C557" s="881"/>
      <c r="D557" s="881"/>
      <c r="E557" s="400"/>
      <c r="F557" s="768" t="s">
        <v>24</v>
      </c>
      <c r="G557" s="768"/>
      <c r="H557" s="768"/>
      <c r="I557" s="768"/>
      <c r="J557" s="768" t="s">
        <v>25</v>
      </c>
      <c r="K557" s="769" t="s">
        <v>26</v>
      </c>
      <c r="L557" s="761"/>
      <c r="M557" s="768" t="s">
        <v>27</v>
      </c>
      <c r="N557" s="768"/>
      <c r="O557" s="768"/>
      <c r="P557" s="772" t="s">
        <v>25</v>
      </c>
    </row>
    <row r="558" spans="1:16" ht="15.75" x14ac:dyDescent="0.25">
      <c r="A558" s="1123"/>
      <c r="B558" s="881"/>
      <c r="C558" s="881"/>
      <c r="D558" s="881"/>
      <c r="E558" s="400"/>
      <c r="F558" s="768"/>
      <c r="G558" s="768"/>
      <c r="H558" s="768"/>
      <c r="I558" s="768"/>
      <c r="J558" s="768"/>
      <c r="K558" s="770"/>
      <c r="L558" s="764"/>
      <c r="M558" s="768"/>
      <c r="N558" s="768"/>
      <c r="O558" s="768"/>
      <c r="P558" s="772"/>
    </row>
    <row r="559" spans="1:16" ht="15.75" x14ac:dyDescent="0.25">
      <c r="A559" s="1123"/>
      <c r="B559" s="881"/>
      <c r="C559" s="881"/>
      <c r="D559" s="881"/>
      <c r="E559" s="400"/>
      <c r="F559" s="1557" t="s">
        <v>204</v>
      </c>
      <c r="G559" s="1558"/>
      <c r="H559" s="1558"/>
      <c r="I559" s="1559"/>
      <c r="J559" s="411">
        <v>10</v>
      </c>
      <c r="K559" s="770"/>
      <c r="L559" s="764"/>
      <c r="M559" s="1556"/>
      <c r="N559" s="1556"/>
      <c r="O559" s="1556"/>
      <c r="P559" s="412"/>
    </row>
    <row r="560" spans="1:16" ht="15.75" x14ac:dyDescent="0.25">
      <c r="A560" s="1123"/>
      <c r="B560" s="881"/>
      <c r="C560" s="881"/>
      <c r="D560" s="881"/>
      <c r="E560" s="400"/>
      <c r="F560" s="1557" t="s">
        <v>292</v>
      </c>
      <c r="G560" s="1558"/>
      <c r="H560" s="1558"/>
      <c r="I560" s="1559"/>
      <c r="J560" s="411">
        <v>10</v>
      </c>
      <c r="K560" s="770"/>
      <c r="L560" s="764"/>
      <c r="M560" s="745"/>
      <c r="N560" s="745"/>
      <c r="O560" s="745"/>
      <c r="P560" s="22"/>
    </row>
    <row r="561" spans="1:16" ht="15.75" x14ac:dyDescent="0.25">
      <c r="A561" s="1123"/>
      <c r="B561" s="881"/>
      <c r="C561" s="881"/>
      <c r="D561" s="881"/>
      <c r="E561" s="400"/>
      <c r="F561" s="1557"/>
      <c r="G561" s="1558"/>
      <c r="H561" s="1558"/>
      <c r="I561" s="1559"/>
      <c r="J561" s="411"/>
      <c r="K561" s="770"/>
      <c r="L561" s="764"/>
      <c r="M561" s="745"/>
      <c r="N561" s="754"/>
      <c r="O561" s="754"/>
      <c r="P561" s="22"/>
    </row>
    <row r="562" spans="1:16" ht="15.75" x14ac:dyDescent="0.25">
      <c r="A562" s="1123"/>
      <c r="B562" s="881"/>
      <c r="C562" s="881"/>
      <c r="D562" s="881"/>
      <c r="E562" s="400"/>
      <c r="F562" s="1560"/>
      <c r="G562" s="1560"/>
      <c r="H562" s="1560"/>
      <c r="I562" s="1560"/>
      <c r="J562" s="411"/>
      <c r="K562" s="770"/>
      <c r="L562" s="764"/>
      <c r="M562" s="745"/>
      <c r="N562" s="745"/>
      <c r="O562" s="745"/>
      <c r="P562" s="22"/>
    </row>
    <row r="563" spans="1:16" ht="15.75" x14ac:dyDescent="0.25">
      <c r="A563" s="1123"/>
      <c r="B563" s="881"/>
      <c r="C563" s="881"/>
      <c r="D563" s="881"/>
      <c r="E563" s="400"/>
      <c r="F563" s="745"/>
      <c r="G563" s="745"/>
      <c r="H563" s="745"/>
      <c r="I563" s="745"/>
      <c r="J563" s="395"/>
      <c r="K563" s="770"/>
      <c r="L563" s="764"/>
      <c r="M563" s="745"/>
      <c r="N563" s="745"/>
      <c r="O563" s="745"/>
      <c r="P563" s="22"/>
    </row>
    <row r="564" spans="1:16" ht="15.75" x14ac:dyDescent="0.25">
      <c r="A564" s="1123"/>
      <c r="B564" s="881"/>
      <c r="C564" s="881"/>
      <c r="D564" s="881"/>
      <c r="E564" s="400"/>
      <c r="F564" s="745"/>
      <c r="G564" s="745"/>
      <c r="H564" s="745"/>
      <c r="I564" s="745"/>
      <c r="J564" s="410"/>
      <c r="K564" s="770"/>
      <c r="L564" s="764"/>
      <c r="M564" s="745"/>
      <c r="N564" s="745"/>
      <c r="O564" s="745"/>
      <c r="P564" s="22"/>
    </row>
    <row r="565" spans="1:16" ht="15.75" x14ac:dyDescent="0.25">
      <c r="A565" s="1123"/>
      <c r="B565" s="881"/>
      <c r="C565" s="881"/>
      <c r="D565" s="881"/>
      <c r="E565" s="400"/>
      <c r="F565" s="745"/>
      <c r="G565" s="745"/>
      <c r="H565" s="745"/>
      <c r="I565" s="745"/>
      <c r="J565" s="410"/>
      <c r="K565" s="770"/>
      <c r="L565" s="764"/>
      <c r="M565" s="745"/>
      <c r="N565" s="745"/>
      <c r="O565" s="745"/>
      <c r="P565" s="22"/>
    </row>
    <row r="566" spans="1:16" ht="15.75" x14ac:dyDescent="0.25">
      <c r="A566" s="1123"/>
      <c r="B566" s="881"/>
      <c r="C566" s="881"/>
      <c r="D566" s="881"/>
      <c r="E566" s="400"/>
      <c r="F566" s="745"/>
      <c r="G566" s="745"/>
      <c r="H566" s="745"/>
      <c r="I566" s="745"/>
      <c r="J566" s="410"/>
      <c r="K566" s="771"/>
      <c r="L566" s="767"/>
      <c r="M566" s="745"/>
      <c r="N566" s="745"/>
      <c r="O566" s="745"/>
      <c r="P566" s="22"/>
    </row>
    <row r="567" spans="1:16" ht="15.75" x14ac:dyDescent="0.25">
      <c r="A567" s="23"/>
      <c r="B567" s="24"/>
      <c r="C567" s="18"/>
      <c r="D567" s="18"/>
      <c r="E567" s="18"/>
      <c r="F567" s="18"/>
      <c r="G567" s="18"/>
      <c r="H567" s="18"/>
      <c r="I567" s="18"/>
      <c r="J567" s="18"/>
      <c r="K567" s="18"/>
      <c r="L567" s="18"/>
      <c r="M567" s="18"/>
      <c r="N567" s="18"/>
      <c r="O567" s="18"/>
    </row>
    <row r="568" spans="1:16" ht="15.75" customHeight="1" x14ac:dyDescent="0.25">
      <c r="A568" s="25" t="s">
        <v>32</v>
      </c>
      <c r="B568" s="401" t="s">
        <v>33</v>
      </c>
      <c r="C568" s="401" t="s">
        <v>34</v>
      </c>
      <c r="D568" s="401" t="s">
        <v>35</v>
      </c>
      <c r="E568" s="401" t="s">
        <v>36</v>
      </c>
      <c r="F568" s="401" t="s">
        <v>37</v>
      </c>
      <c r="G568" s="746" t="s">
        <v>38</v>
      </c>
      <c r="H568" s="746"/>
      <c r="I568" s="733" t="s">
        <v>39</v>
      </c>
      <c r="J568" s="741"/>
      <c r="K568" s="401" t="s">
        <v>40</v>
      </c>
      <c r="L568" s="746" t="s">
        <v>41</v>
      </c>
      <c r="M568" s="746"/>
      <c r="N568" s="850" t="s">
        <v>42</v>
      </c>
      <c r="O568" s="851"/>
      <c r="P568" s="852"/>
    </row>
    <row r="569" spans="1:16" ht="71.25" x14ac:dyDescent="0.25">
      <c r="A569" s="143" t="s">
        <v>43</v>
      </c>
      <c r="B569" s="144">
        <v>1</v>
      </c>
      <c r="C569" s="408" t="s">
        <v>1176</v>
      </c>
      <c r="D569" s="406" t="s">
        <v>104</v>
      </c>
      <c r="E569" s="406" t="s">
        <v>46</v>
      </c>
      <c r="F569" s="406" t="s">
        <v>105</v>
      </c>
      <c r="G569" s="891" t="s">
        <v>236</v>
      </c>
      <c r="H569" s="891"/>
      <c r="I569" s="876" t="s">
        <v>207</v>
      </c>
      <c r="J569" s="877"/>
      <c r="K569" s="29">
        <v>1</v>
      </c>
      <c r="L569" s="878" t="s">
        <v>208</v>
      </c>
      <c r="M569" s="878"/>
      <c r="N569" s="879" t="s">
        <v>209</v>
      </c>
      <c r="O569" s="879"/>
      <c r="P569" s="880"/>
    </row>
    <row r="570" spans="1:16" ht="15.75" x14ac:dyDescent="0.25">
      <c r="A570" s="733" t="s">
        <v>51</v>
      </c>
      <c r="B570" s="741"/>
      <c r="C570" s="1105" t="s">
        <v>321</v>
      </c>
      <c r="D570" s="1107"/>
      <c r="E570" s="1107"/>
      <c r="F570" s="1107"/>
      <c r="G570" s="1107"/>
      <c r="H570" s="1107"/>
      <c r="I570" s="1107"/>
      <c r="J570" s="1107"/>
      <c r="K570" s="1107"/>
      <c r="L570" s="1107"/>
      <c r="M570" s="1107"/>
      <c r="N570" s="1107"/>
      <c r="O570" s="1107"/>
      <c r="P570" s="1108"/>
    </row>
    <row r="571" spans="1:16" ht="15.75" x14ac:dyDescent="0.25">
      <c r="A571" s="718" t="s">
        <v>53</v>
      </c>
      <c r="B571" s="719"/>
      <c r="C571" s="719"/>
      <c r="D571" s="719"/>
      <c r="E571" s="719"/>
      <c r="F571" s="719"/>
      <c r="G571" s="720"/>
      <c r="H571" s="721" t="s">
        <v>54</v>
      </c>
      <c r="I571" s="719"/>
      <c r="J571" s="719"/>
      <c r="K571" s="719"/>
      <c r="L571" s="719"/>
      <c r="M571" s="719"/>
      <c r="N571" s="719"/>
      <c r="O571" s="719"/>
      <c r="P571" s="722"/>
    </row>
    <row r="572" spans="1:16" x14ac:dyDescent="0.25">
      <c r="A572" s="723" t="s">
        <v>1175</v>
      </c>
      <c r="B572" s="724"/>
      <c r="C572" s="724"/>
      <c r="D572" s="724"/>
      <c r="E572" s="724"/>
      <c r="F572" s="724"/>
      <c r="G572" s="724"/>
      <c r="H572" s="839" t="s">
        <v>239</v>
      </c>
      <c r="I572" s="840"/>
      <c r="J572" s="840"/>
      <c r="K572" s="840"/>
      <c r="L572" s="840"/>
      <c r="M572" s="840"/>
      <c r="N572" s="840"/>
      <c r="O572" s="840"/>
      <c r="P572" s="841"/>
    </row>
    <row r="573" spans="1:16" x14ac:dyDescent="0.25">
      <c r="A573" s="725"/>
      <c r="B573" s="726"/>
      <c r="C573" s="726"/>
      <c r="D573" s="726"/>
      <c r="E573" s="726"/>
      <c r="F573" s="726"/>
      <c r="G573" s="726"/>
      <c r="H573" s="842"/>
      <c r="I573" s="843"/>
      <c r="J573" s="843"/>
      <c r="K573" s="843"/>
      <c r="L573" s="843"/>
      <c r="M573" s="843"/>
      <c r="N573" s="843"/>
      <c r="O573" s="843"/>
      <c r="P573" s="844"/>
    </row>
    <row r="574" spans="1:16" ht="15.75" x14ac:dyDescent="0.25">
      <c r="A574" s="32"/>
      <c r="B574" s="24"/>
      <c r="C574" s="19"/>
      <c r="D574" s="733" t="s">
        <v>57</v>
      </c>
      <c r="E574" s="734"/>
      <c r="F574" s="734"/>
      <c r="G574" s="734"/>
      <c r="H574" s="734"/>
      <c r="I574" s="734"/>
      <c r="J574" s="734"/>
      <c r="K574" s="734"/>
      <c r="L574" s="734"/>
      <c r="M574" s="734"/>
      <c r="N574" s="734"/>
      <c r="O574" s="734"/>
      <c r="P574" s="735"/>
    </row>
    <row r="575" spans="1:16" ht="15.75" x14ac:dyDescent="0.25">
      <c r="A575" s="23"/>
      <c r="B575" s="24"/>
      <c r="C575" s="24"/>
      <c r="D575" s="401" t="s">
        <v>58</v>
      </c>
      <c r="E575" s="401" t="s">
        <v>59</v>
      </c>
      <c r="F575" s="401" t="s">
        <v>60</v>
      </c>
      <c r="G575" s="401" t="s">
        <v>61</v>
      </c>
      <c r="H575" s="401" t="s">
        <v>62</v>
      </c>
      <c r="I575" s="401" t="s">
        <v>63</v>
      </c>
      <c r="J575" s="401" t="s">
        <v>64</v>
      </c>
      <c r="K575" s="401" t="s">
        <v>65</v>
      </c>
      <c r="L575" s="401" t="s">
        <v>66</v>
      </c>
      <c r="M575" s="401" t="s">
        <v>67</v>
      </c>
      <c r="N575" s="401" t="s">
        <v>68</v>
      </c>
      <c r="O575" s="733" t="s">
        <v>69</v>
      </c>
      <c r="P575" s="735"/>
    </row>
    <row r="576" spans="1:16" ht="15.75" x14ac:dyDescent="0.25">
      <c r="A576" s="709" t="s">
        <v>70</v>
      </c>
      <c r="B576" s="710"/>
      <c r="C576" s="711"/>
      <c r="D576" s="148"/>
      <c r="E576" s="148"/>
      <c r="F576" s="148"/>
      <c r="G576" s="148"/>
      <c r="H576" s="148"/>
      <c r="I576" s="148">
        <v>0.5</v>
      </c>
      <c r="J576" s="148"/>
      <c r="K576" s="148"/>
      <c r="L576" s="148"/>
      <c r="M576" s="148"/>
      <c r="N576" s="148"/>
      <c r="O576" s="1554">
        <v>1</v>
      </c>
      <c r="P576" s="1555"/>
    </row>
    <row r="577" spans="1:16" ht="15.75" x14ac:dyDescent="0.25">
      <c r="A577" s="709" t="s">
        <v>71</v>
      </c>
      <c r="B577" s="710"/>
      <c r="C577" s="711"/>
      <c r="D577" s="34"/>
      <c r="E577" s="34"/>
      <c r="F577" s="34"/>
      <c r="G577" s="34"/>
      <c r="H577" s="34"/>
      <c r="I577" s="34"/>
      <c r="J577" s="34"/>
      <c r="K577" s="34"/>
      <c r="L577" s="34"/>
      <c r="M577" s="34"/>
      <c r="N577" s="34"/>
      <c r="O577" s="714"/>
      <c r="P577" s="715"/>
    </row>
    <row r="578" spans="1:16" ht="15.75" thickBot="1" x14ac:dyDescent="0.3">
      <c r="A578" s="44"/>
      <c r="B578" s="21"/>
      <c r="C578" s="21"/>
      <c r="D578" s="21"/>
      <c r="E578" s="21"/>
      <c r="F578" s="21"/>
      <c r="G578" s="21"/>
      <c r="H578" s="21"/>
      <c r="I578" s="21"/>
      <c r="J578" s="21"/>
      <c r="K578" s="21"/>
      <c r="L578" s="21"/>
      <c r="M578" s="21"/>
      <c r="N578" s="21"/>
      <c r="O578" s="21"/>
      <c r="P578" s="45"/>
    </row>
    <row r="579" spans="1:16" ht="15.75" x14ac:dyDescent="0.25">
      <c r="A579" s="688" t="s">
        <v>82</v>
      </c>
      <c r="B579" s="689"/>
      <c r="C579" s="689"/>
      <c r="D579" s="689"/>
      <c r="E579" s="689"/>
      <c r="F579" s="689"/>
      <c r="G579" s="689"/>
      <c r="H579" s="689"/>
      <c r="I579" s="689"/>
      <c r="J579" s="689"/>
      <c r="K579" s="689"/>
      <c r="L579" s="689"/>
      <c r="M579" s="689"/>
      <c r="N579" s="689"/>
      <c r="O579" s="689"/>
      <c r="P579" s="690"/>
    </row>
    <row r="580" spans="1:16" ht="15.75" x14ac:dyDescent="0.25">
      <c r="A580" s="46" t="s">
        <v>86</v>
      </c>
      <c r="B580" s="682"/>
      <c r="C580" s="683"/>
      <c r="D580" s="683"/>
      <c r="E580" s="683"/>
      <c r="F580" s="683"/>
      <c r="G580" s="683"/>
      <c r="H580" s="683"/>
      <c r="I580" s="683"/>
      <c r="J580" s="683"/>
      <c r="K580" s="683"/>
      <c r="L580" s="683"/>
      <c r="M580" s="683"/>
      <c r="N580" s="683"/>
      <c r="O580" s="683"/>
      <c r="P580" s="684"/>
    </row>
    <row r="581" spans="1:16" ht="16.5" thickBot="1" x14ac:dyDescent="0.3">
      <c r="A581" s="47" t="s">
        <v>92</v>
      </c>
      <c r="B581" s="685"/>
      <c r="C581" s="686"/>
      <c r="D581" s="686"/>
      <c r="E581" s="686"/>
      <c r="F581" s="686"/>
      <c r="G581" s="686"/>
      <c r="H581" s="686"/>
      <c r="I581" s="686"/>
      <c r="J581" s="686"/>
      <c r="K581" s="686"/>
      <c r="L581" s="686"/>
      <c r="M581" s="686"/>
      <c r="N581" s="686"/>
      <c r="O581" s="686"/>
      <c r="P581" s="687"/>
    </row>
  </sheetData>
  <mergeCells count="2931">
    <mergeCell ref="B8:P8"/>
    <mergeCell ref="B9:P9"/>
    <mergeCell ref="B12:K12"/>
    <mergeCell ref="L12:O12"/>
    <mergeCell ref="B14:K14"/>
    <mergeCell ref="L14:O14"/>
    <mergeCell ref="C2:N2"/>
    <mergeCell ref="C3:N3"/>
    <mergeCell ref="C4:N4"/>
    <mergeCell ref="O4:P4"/>
    <mergeCell ref="C5:N5"/>
    <mergeCell ref="C6:N6"/>
    <mergeCell ref="F28:I28"/>
    <mergeCell ref="M28:O28"/>
    <mergeCell ref="F29:I29"/>
    <mergeCell ref="M29:O29"/>
    <mergeCell ref="F30:I30"/>
    <mergeCell ref="M30:O30"/>
    <mergeCell ref="P23:P24"/>
    <mergeCell ref="F25:I25"/>
    <mergeCell ref="M25:O25"/>
    <mergeCell ref="F26:I26"/>
    <mergeCell ref="M26:O26"/>
    <mergeCell ref="F27:I27"/>
    <mergeCell ref="M27:O27"/>
    <mergeCell ref="B16:F16"/>
    <mergeCell ref="H16:P16"/>
    <mergeCell ref="B17:F17"/>
    <mergeCell ref="H17:P17"/>
    <mergeCell ref="B19:P19"/>
    <mergeCell ref="A23:E32"/>
    <mergeCell ref="F23:I24"/>
    <mergeCell ref="J23:J24"/>
    <mergeCell ref="K23:L32"/>
    <mergeCell ref="M23:O24"/>
    <mergeCell ref="A37:G37"/>
    <mergeCell ref="H37:P37"/>
    <mergeCell ref="A38:G39"/>
    <mergeCell ref="H38:P39"/>
    <mergeCell ref="D41:P41"/>
    <mergeCell ref="O42:P42"/>
    <mergeCell ref="G35:H35"/>
    <mergeCell ref="I35:J35"/>
    <mergeCell ref="L35:M35"/>
    <mergeCell ref="N35:P35"/>
    <mergeCell ref="A36:B36"/>
    <mergeCell ref="C36:P36"/>
    <mergeCell ref="F31:I31"/>
    <mergeCell ref="M31:O31"/>
    <mergeCell ref="F32:I32"/>
    <mergeCell ref="M32:O32"/>
    <mergeCell ref="G34:H34"/>
    <mergeCell ref="I34:J34"/>
    <mergeCell ref="L34:M34"/>
    <mergeCell ref="N34:P34"/>
    <mergeCell ref="B55:P55"/>
    <mergeCell ref="B56:P56"/>
    <mergeCell ref="B57:P57"/>
    <mergeCell ref="A59:D68"/>
    <mergeCell ref="F59:I60"/>
    <mergeCell ref="J59:J60"/>
    <mergeCell ref="K59:L68"/>
    <mergeCell ref="M59:O60"/>
    <mergeCell ref="P59:P60"/>
    <mergeCell ref="F61:I61"/>
    <mergeCell ref="B49:P49"/>
    <mergeCell ref="B50:P50"/>
    <mergeCell ref="B51:P51"/>
    <mergeCell ref="B52:P52"/>
    <mergeCell ref="B53:P53"/>
    <mergeCell ref="B54:P54"/>
    <mergeCell ref="A43:C43"/>
    <mergeCell ref="O43:P43"/>
    <mergeCell ref="A44:C44"/>
    <mergeCell ref="O44:P44"/>
    <mergeCell ref="A47:P47"/>
    <mergeCell ref="B48:P48"/>
    <mergeCell ref="F68:I68"/>
    <mergeCell ref="M68:O68"/>
    <mergeCell ref="G71:H71"/>
    <mergeCell ref="I71:J71"/>
    <mergeCell ref="L71:M71"/>
    <mergeCell ref="N71:P71"/>
    <mergeCell ref="F65:I65"/>
    <mergeCell ref="M65:O65"/>
    <mergeCell ref="F66:I66"/>
    <mergeCell ref="M66:O66"/>
    <mergeCell ref="F67:I67"/>
    <mergeCell ref="M67:O67"/>
    <mergeCell ref="M61:O61"/>
    <mergeCell ref="F62:I62"/>
    <mergeCell ref="M62:O62"/>
    <mergeCell ref="F63:I63"/>
    <mergeCell ref="M63:O63"/>
    <mergeCell ref="F64:I64"/>
    <mergeCell ref="M64:O64"/>
    <mergeCell ref="A79:C79"/>
    <mergeCell ref="A80:C80"/>
    <mergeCell ref="O80:P80"/>
    <mergeCell ref="A81:P81"/>
    <mergeCell ref="B82:P82"/>
    <mergeCell ref="B83:P83"/>
    <mergeCell ref="A74:G74"/>
    <mergeCell ref="H74:P74"/>
    <mergeCell ref="A75:G76"/>
    <mergeCell ref="H75:P76"/>
    <mergeCell ref="D77:P77"/>
    <mergeCell ref="O78:P78"/>
    <mergeCell ref="G72:H72"/>
    <mergeCell ref="I72:J72"/>
    <mergeCell ref="L72:M72"/>
    <mergeCell ref="N72:P72"/>
    <mergeCell ref="A73:B73"/>
    <mergeCell ref="C73:P73"/>
    <mergeCell ref="B97:F97"/>
    <mergeCell ref="H97:P97"/>
    <mergeCell ref="B98:F98"/>
    <mergeCell ref="H98:P98"/>
    <mergeCell ref="B100:P100"/>
    <mergeCell ref="A103:D107"/>
    <mergeCell ref="F103:I104"/>
    <mergeCell ref="J103:J104"/>
    <mergeCell ref="K103:L107"/>
    <mergeCell ref="M103:O104"/>
    <mergeCell ref="B90:P90"/>
    <mergeCell ref="B91:P91"/>
    <mergeCell ref="B93:K93"/>
    <mergeCell ref="L93:O93"/>
    <mergeCell ref="B95:K95"/>
    <mergeCell ref="L95:O95"/>
    <mergeCell ref="B84:P84"/>
    <mergeCell ref="B85:P85"/>
    <mergeCell ref="B86:P86"/>
    <mergeCell ref="B87:P87"/>
    <mergeCell ref="B88:P88"/>
    <mergeCell ref="B89:P89"/>
    <mergeCell ref="G110:H110"/>
    <mergeCell ref="I110:J110"/>
    <mergeCell ref="L110:M110"/>
    <mergeCell ref="N110:P110"/>
    <mergeCell ref="A111:B111"/>
    <mergeCell ref="C111:P111"/>
    <mergeCell ref="G109:H109"/>
    <mergeCell ref="I109:J109"/>
    <mergeCell ref="L109:M109"/>
    <mergeCell ref="N109:P109"/>
    <mergeCell ref="P103:P104"/>
    <mergeCell ref="F105:I105"/>
    <mergeCell ref="M105:O105"/>
    <mergeCell ref="F106:I106"/>
    <mergeCell ref="M106:O106"/>
    <mergeCell ref="F107:I107"/>
    <mergeCell ref="M107:O107"/>
    <mergeCell ref="A123:A124"/>
    <mergeCell ref="B123:B124"/>
    <mergeCell ref="O123:P123"/>
    <mergeCell ref="O124:P124"/>
    <mergeCell ref="A125:A126"/>
    <mergeCell ref="B125:B126"/>
    <mergeCell ref="O125:P125"/>
    <mergeCell ref="O126:P126"/>
    <mergeCell ref="A119:A120"/>
    <mergeCell ref="B119:B120"/>
    <mergeCell ref="O119:P119"/>
    <mergeCell ref="O120:P120"/>
    <mergeCell ref="A121:A122"/>
    <mergeCell ref="B121:B122"/>
    <mergeCell ref="O121:P121"/>
    <mergeCell ref="O122:P122"/>
    <mergeCell ref="A112:G112"/>
    <mergeCell ref="H112:P112"/>
    <mergeCell ref="A113:G114"/>
    <mergeCell ref="H113:P114"/>
    <mergeCell ref="O116:P116"/>
    <mergeCell ref="A117:A118"/>
    <mergeCell ref="B117:B118"/>
    <mergeCell ref="O117:P117"/>
    <mergeCell ref="O118:P118"/>
    <mergeCell ref="B138:P138"/>
    <mergeCell ref="B139:P139"/>
    <mergeCell ref="B140:P140"/>
    <mergeCell ref="B141:K141"/>
    <mergeCell ref="L141:O141"/>
    <mergeCell ref="B143:K143"/>
    <mergeCell ref="L143:O143"/>
    <mergeCell ref="B132:P132"/>
    <mergeCell ref="B133:P133"/>
    <mergeCell ref="B134:P134"/>
    <mergeCell ref="B135:P135"/>
    <mergeCell ref="B136:P136"/>
    <mergeCell ref="B137:P137"/>
    <mergeCell ref="A127:A128"/>
    <mergeCell ref="B127:B128"/>
    <mergeCell ref="O127:P127"/>
    <mergeCell ref="O128:P128"/>
    <mergeCell ref="A130:P130"/>
    <mergeCell ref="B131:P131"/>
    <mergeCell ref="P151:P152"/>
    <mergeCell ref="F153:I153"/>
    <mergeCell ref="M153:O153"/>
    <mergeCell ref="F154:I154"/>
    <mergeCell ref="M154:O154"/>
    <mergeCell ref="F155:I155"/>
    <mergeCell ref="M155:O155"/>
    <mergeCell ref="B145:F145"/>
    <mergeCell ref="H145:P145"/>
    <mergeCell ref="B146:F146"/>
    <mergeCell ref="H146:P146"/>
    <mergeCell ref="B148:P148"/>
    <mergeCell ref="A151:D157"/>
    <mergeCell ref="F151:I152"/>
    <mergeCell ref="J151:J152"/>
    <mergeCell ref="K151:L157"/>
    <mergeCell ref="M151:O152"/>
    <mergeCell ref="A162:G162"/>
    <mergeCell ref="H162:P162"/>
    <mergeCell ref="A163:G164"/>
    <mergeCell ref="H163:P164"/>
    <mergeCell ref="D165:P165"/>
    <mergeCell ref="O166:P166"/>
    <mergeCell ref="G160:H160"/>
    <mergeCell ref="I160:J160"/>
    <mergeCell ref="L160:M160"/>
    <mergeCell ref="N160:P160"/>
    <mergeCell ref="A161:B161"/>
    <mergeCell ref="C161:P161"/>
    <mergeCell ref="G159:H159"/>
    <mergeCell ref="I159:J159"/>
    <mergeCell ref="L159:M159"/>
    <mergeCell ref="N159:P159"/>
    <mergeCell ref="F156:I156"/>
    <mergeCell ref="M156:O156"/>
    <mergeCell ref="F157:I157"/>
    <mergeCell ref="M157:O157"/>
    <mergeCell ref="B178:P178"/>
    <mergeCell ref="B179:P179"/>
    <mergeCell ref="B180:P180"/>
    <mergeCell ref="B182:K182"/>
    <mergeCell ref="L182:O182"/>
    <mergeCell ref="B184:K184"/>
    <mergeCell ref="L184:O184"/>
    <mergeCell ref="B172:P172"/>
    <mergeCell ref="B173:P173"/>
    <mergeCell ref="B174:P174"/>
    <mergeCell ref="B175:P175"/>
    <mergeCell ref="B176:P176"/>
    <mergeCell ref="B177:P177"/>
    <mergeCell ref="A167:C167"/>
    <mergeCell ref="O167:P167"/>
    <mergeCell ref="A168:C168"/>
    <mergeCell ref="O168:P168"/>
    <mergeCell ref="A170:P170"/>
    <mergeCell ref="B171:P171"/>
    <mergeCell ref="P190:P191"/>
    <mergeCell ref="F192:I192"/>
    <mergeCell ref="M192:O192"/>
    <mergeCell ref="F193:I193"/>
    <mergeCell ref="M193:O193"/>
    <mergeCell ref="F194:I194"/>
    <mergeCell ref="M194:O194"/>
    <mergeCell ref="B186:F186"/>
    <mergeCell ref="H186:P186"/>
    <mergeCell ref="B187:F187"/>
    <mergeCell ref="H187:P187"/>
    <mergeCell ref="B189:P189"/>
    <mergeCell ref="A190:D199"/>
    <mergeCell ref="F190:I191"/>
    <mergeCell ref="J190:J191"/>
    <mergeCell ref="K190:L199"/>
    <mergeCell ref="M190:O191"/>
    <mergeCell ref="G202:H202"/>
    <mergeCell ref="I202:J202"/>
    <mergeCell ref="L202:M202"/>
    <mergeCell ref="N202:P202"/>
    <mergeCell ref="A203:B203"/>
    <mergeCell ref="C203:P203"/>
    <mergeCell ref="F198:I198"/>
    <mergeCell ref="M198:O198"/>
    <mergeCell ref="F199:I199"/>
    <mergeCell ref="M199:O199"/>
    <mergeCell ref="G201:H201"/>
    <mergeCell ref="I201:J201"/>
    <mergeCell ref="L201:M201"/>
    <mergeCell ref="N201:P201"/>
    <mergeCell ref="F195:I195"/>
    <mergeCell ref="M195:O195"/>
    <mergeCell ref="F196:I196"/>
    <mergeCell ref="M196:O196"/>
    <mergeCell ref="F197:I197"/>
    <mergeCell ref="M197:O197"/>
    <mergeCell ref="A215:A216"/>
    <mergeCell ref="B215:B216"/>
    <mergeCell ref="O215:P215"/>
    <mergeCell ref="O216:P216"/>
    <mergeCell ref="A217:A218"/>
    <mergeCell ref="B217:B218"/>
    <mergeCell ref="O217:P217"/>
    <mergeCell ref="O218:P218"/>
    <mergeCell ref="A211:A212"/>
    <mergeCell ref="B211:B212"/>
    <mergeCell ref="O211:P211"/>
    <mergeCell ref="O212:P212"/>
    <mergeCell ref="A213:A214"/>
    <mergeCell ref="B213:B214"/>
    <mergeCell ref="O213:P213"/>
    <mergeCell ref="O214:P214"/>
    <mergeCell ref="A204:G204"/>
    <mergeCell ref="H204:P204"/>
    <mergeCell ref="A205:G206"/>
    <mergeCell ref="H205:P206"/>
    <mergeCell ref="O208:P208"/>
    <mergeCell ref="A209:A210"/>
    <mergeCell ref="B209:B210"/>
    <mergeCell ref="O209:P209"/>
    <mergeCell ref="O210:P210"/>
    <mergeCell ref="B233:K233"/>
    <mergeCell ref="L233:O233"/>
    <mergeCell ref="B235:F235"/>
    <mergeCell ref="H235:P235"/>
    <mergeCell ref="B236:F236"/>
    <mergeCell ref="H236:P236"/>
    <mergeCell ref="B226:P226"/>
    <mergeCell ref="B227:P227"/>
    <mergeCell ref="B228:P228"/>
    <mergeCell ref="B229:P229"/>
    <mergeCell ref="B230:P230"/>
    <mergeCell ref="B231:K231"/>
    <mergeCell ref="L231:O231"/>
    <mergeCell ref="A220:P220"/>
    <mergeCell ref="B221:P221"/>
    <mergeCell ref="B222:P222"/>
    <mergeCell ref="B223:P223"/>
    <mergeCell ref="B224:P224"/>
    <mergeCell ref="B225:P225"/>
    <mergeCell ref="F246:I246"/>
    <mergeCell ref="M246:O246"/>
    <mergeCell ref="F247:I247"/>
    <mergeCell ref="M247:O247"/>
    <mergeCell ref="F248:I248"/>
    <mergeCell ref="M248:O248"/>
    <mergeCell ref="M242:O242"/>
    <mergeCell ref="F243:I243"/>
    <mergeCell ref="M243:O243"/>
    <mergeCell ref="F244:I244"/>
    <mergeCell ref="M244:O244"/>
    <mergeCell ref="F245:I245"/>
    <mergeCell ref="M245:O245"/>
    <mergeCell ref="B238:P238"/>
    <mergeCell ref="A239:D248"/>
    <mergeCell ref="F239:I240"/>
    <mergeCell ref="J239:J240"/>
    <mergeCell ref="K239:L248"/>
    <mergeCell ref="M239:O240"/>
    <mergeCell ref="P239:P240"/>
    <mergeCell ref="F241:I241"/>
    <mergeCell ref="M241:O241"/>
    <mergeCell ref="F242:I242"/>
    <mergeCell ref="O257:P257"/>
    <mergeCell ref="A258:A259"/>
    <mergeCell ref="B258:B259"/>
    <mergeCell ref="O258:P258"/>
    <mergeCell ref="O259:P259"/>
    <mergeCell ref="A260:A261"/>
    <mergeCell ref="B260:B261"/>
    <mergeCell ref="O260:P260"/>
    <mergeCell ref="O261:P261"/>
    <mergeCell ref="A252:B252"/>
    <mergeCell ref="C252:P252"/>
    <mergeCell ref="A253:G253"/>
    <mergeCell ref="H253:P253"/>
    <mergeCell ref="A254:G255"/>
    <mergeCell ref="H254:P255"/>
    <mergeCell ref="G250:H250"/>
    <mergeCell ref="I250:J250"/>
    <mergeCell ref="L250:M250"/>
    <mergeCell ref="N250:P250"/>
    <mergeCell ref="G251:H251"/>
    <mergeCell ref="I251:J251"/>
    <mergeCell ref="L251:M251"/>
    <mergeCell ref="N251:P251"/>
    <mergeCell ref="B271:P271"/>
    <mergeCell ref="B272:K272"/>
    <mergeCell ref="L272:O272"/>
    <mergeCell ref="B274:K274"/>
    <mergeCell ref="L274:O274"/>
    <mergeCell ref="B276:F276"/>
    <mergeCell ref="H276:P276"/>
    <mergeCell ref="A266:A267"/>
    <mergeCell ref="B266:B267"/>
    <mergeCell ref="O266:P266"/>
    <mergeCell ref="O267:P267"/>
    <mergeCell ref="A269:P269"/>
    <mergeCell ref="B270:P270"/>
    <mergeCell ref="A262:A263"/>
    <mergeCell ref="B262:B263"/>
    <mergeCell ref="O262:P262"/>
    <mergeCell ref="O263:P263"/>
    <mergeCell ref="A264:A265"/>
    <mergeCell ref="B264:B265"/>
    <mergeCell ref="O264:P264"/>
    <mergeCell ref="O265:P265"/>
    <mergeCell ref="M282:O282"/>
    <mergeCell ref="F283:I283"/>
    <mergeCell ref="M283:O283"/>
    <mergeCell ref="F284:I284"/>
    <mergeCell ref="M284:O284"/>
    <mergeCell ref="F285:I285"/>
    <mergeCell ref="M285:O285"/>
    <mergeCell ref="B277:F277"/>
    <mergeCell ref="H277:P277"/>
    <mergeCell ref="B279:P279"/>
    <mergeCell ref="A280:D289"/>
    <mergeCell ref="F280:I281"/>
    <mergeCell ref="J280:J281"/>
    <mergeCell ref="K280:L289"/>
    <mergeCell ref="M280:O281"/>
    <mergeCell ref="P280:P281"/>
    <mergeCell ref="F282:I282"/>
    <mergeCell ref="G292:H292"/>
    <mergeCell ref="I292:J292"/>
    <mergeCell ref="L292:M292"/>
    <mergeCell ref="N292:P292"/>
    <mergeCell ref="A293:B293"/>
    <mergeCell ref="C293:P293"/>
    <mergeCell ref="F289:I289"/>
    <mergeCell ref="M289:O289"/>
    <mergeCell ref="G291:H291"/>
    <mergeCell ref="I291:J291"/>
    <mergeCell ref="L291:M291"/>
    <mergeCell ref="N291:P291"/>
    <mergeCell ref="F286:I286"/>
    <mergeCell ref="M286:O286"/>
    <mergeCell ref="F287:I287"/>
    <mergeCell ref="M287:O287"/>
    <mergeCell ref="F288:I288"/>
    <mergeCell ref="M288:O288"/>
    <mergeCell ref="B304:P304"/>
    <mergeCell ref="B305:P305"/>
    <mergeCell ref="B306:P306"/>
    <mergeCell ref="B307:P307"/>
    <mergeCell ref="B308:P308"/>
    <mergeCell ref="B309:P309"/>
    <mergeCell ref="A299:C299"/>
    <mergeCell ref="O299:P299"/>
    <mergeCell ref="A300:C300"/>
    <mergeCell ref="O300:P300"/>
    <mergeCell ref="A302:P302"/>
    <mergeCell ref="B303:P303"/>
    <mergeCell ref="A294:G294"/>
    <mergeCell ref="H294:P294"/>
    <mergeCell ref="A295:G296"/>
    <mergeCell ref="H295:P296"/>
    <mergeCell ref="D297:P297"/>
    <mergeCell ref="O298:P298"/>
    <mergeCell ref="A318:G318"/>
    <mergeCell ref="H318:P318"/>
    <mergeCell ref="A319:G320"/>
    <mergeCell ref="H319:P320"/>
    <mergeCell ref="O323:P323"/>
    <mergeCell ref="A324:A325"/>
    <mergeCell ref="B324:B325"/>
    <mergeCell ref="O324:P324"/>
    <mergeCell ref="O325:P325"/>
    <mergeCell ref="G316:H316"/>
    <mergeCell ref="I316:J316"/>
    <mergeCell ref="L316:M316"/>
    <mergeCell ref="N316:P316"/>
    <mergeCell ref="A317:B317"/>
    <mergeCell ref="C317:P317"/>
    <mergeCell ref="B310:P310"/>
    <mergeCell ref="B311:P311"/>
    <mergeCell ref="B312:P312"/>
    <mergeCell ref="B314:K314"/>
    <mergeCell ref="G315:H315"/>
    <mergeCell ref="I315:J315"/>
    <mergeCell ref="L315:M315"/>
    <mergeCell ref="N315:P315"/>
    <mergeCell ref="B337:P337"/>
    <mergeCell ref="B338:P338"/>
    <mergeCell ref="B339:P339"/>
    <mergeCell ref="B340:K340"/>
    <mergeCell ref="L340:O340"/>
    <mergeCell ref="B342:K342"/>
    <mergeCell ref="L342:O342"/>
    <mergeCell ref="B331:P331"/>
    <mergeCell ref="B332:P332"/>
    <mergeCell ref="B333:P333"/>
    <mergeCell ref="B334:P334"/>
    <mergeCell ref="B335:P335"/>
    <mergeCell ref="B336:P336"/>
    <mergeCell ref="A326:A327"/>
    <mergeCell ref="B326:B327"/>
    <mergeCell ref="O326:P326"/>
    <mergeCell ref="O327:P327"/>
    <mergeCell ref="A329:P329"/>
    <mergeCell ref="B330:P330"/>
    <mergeCell ref="P348:P349"/>
    <mergeCell ref="F350:I350"/>
    <mergeCell ref="M350:O350"/>
    <mergeCell ref="F351:I351"/>
    <mergeCell ref="M351:O351"/>
    <mergeCell ref="F352:I352"/>
    <mergeCell ref="M352:O352"/>
    <mergeCell ref="B344:F344"/>
    <mergeCell ref="H344:P344"/>
    <mergeCell ref="B345:F345"/>
    <mergeCell ref="H345:P345"/>
    <mergeCell ref="B347:P347"/>
    <mergeCell ref="A348:D357"/>
    <mergeCell ref="F348:I349"/>
    <mergeCell ref="J348:J349"/>
    <mergeCell ref="K348:L357"/>
    <mergeCell ref="M348:O349"/>
    <mergeCell ref="G360:H360"/>
    <mergeCell ref="I360:J360"/>
    <mergeCell ref="L360:M360"/>
    <mergeCell ref="N360:P360"/>
    <mergeCell ref="A361:B361"/>
    <mergeCell ref="C361:P361"/>
    <mergeCell ref="F356:I356"/>
    <mergeCell ref="M356:O356"/>
    <mergeCell ref="F357:I357"/>
    <mergeCell ref="M357:O357"/>
    <mergeCell ref="G359:H359"/>
    <mergeCell ref="I359:J359"/>
    <mergeCell ref="L359:M359"/>
    <mergeCell ref="N359:P359"/>
    <mergeCell ref="F353:I353"/>
    <mergeCell ref="M353:O353"/>
    <mergeCell ref="F354:I354"/>
    <mergeCell ref="M354:O354"/>
    <mergeCell ref="F355:I355"/>
    <mergeCell ref="M355:O355"/>
    <mergeCell ref="A373:A374"/>
    <mergeCell ref="B373:B374"/>
    <mergeCell ref="O373:P373"/>
    <mergeCell ref="O374:P374"/>
    <mergeCell ref="A375:A376"/>
    <mergeCell ref="B375:B376"/>
    <mergeCell ref="O375:P375"/>
    <mergeCell ref="O376:P376"/>
    <mergeCell ref="A369:A370"/>
    <mergeCell ref="B369:B370"/>
    <mergeCell ref="O369:P369"/>
    <mergeCell ref="O370:P370"/>
    <mergeCell ref="A371:A372"/>
    <mergeCell ref="B371:B372"/>
    <mergeCell ref="O371:P371"/>
    <mergeCell ref="O372:P372"/>
    <mergeCell ref="A362:G362"/>
    <mergeCell ref="H362:P362"/>
    <mergeCell ref="A363:G364"/>
    <mergeCell ref="H363:P364"/>
    <mergeCell ref="O366:P366"/>
    <mergeCell ref="A367:A368"/>
    <mergeCell ref="B367:B368"/>
    <mergeCell ref="O367:P367"/>
    <mergeCell ref="O368:P368"/>
    <mergeCell ref="B388:P388"/>
    <mergeCell ref="B389:P389"/>
    <mergeCell ref="B390:P390"/>
    <mergeCell ref="B391:K391"/>
    <mergeCell ref="L391:O391"/>
    <mergeCell ref="B393:F393"/>
    <mergeCell ref="H393:P393"/>
    <mergeCell ref="B382:P382"/>
    <mergeCell ref="B383:P383"/>
    <mergeCell ref="B384:P384"/>
    <mergeCell ref="B385:P385"/>
    <mergeCell ref="B386:P386"/>
    <mergeCell ref="B387:P387"/>
    <mergeCell ref="A377:A378"/>
    <mergeCell ref="B377:B378"/>
    <mergeCell ref="O377:P377"/>
    <mergeCell ref="O378:P378"/>
    <mergeCell ref="A380:P380"/>
    <mergeCell ref="B381:P381"/>
    <mergeCell ref="F403:I403"/>
    <mergeCell ref="M403:O403"/>
    <mergeCell ref="F404:I404"/>
    <mergeCell ref="M404:O404"/>
    <mergeCell ref="F405:I405"/>
    <mergeCell ref="M405:O405"/>
    <mergeCell ref="M399:O399"/>
    <mergeCell ref="F400:I400"/>
    <mergeCell ref="M400:O400"/>
    <mergeCell ref="F401:I401"/>
    <mergeCell ref="M401:O401"/>
    <mergeCell ref="F402:I402"/>
    <mergeCell ref="M402:O402"/>
    <mergeCell ref="B394:F394"/>
    <mergeCell ref="H394:P394"/>
    <mergeCell ref="B396:P396"/>
    <mergeCell ref="A397:D406"/>
    <mergeCell ref="F397:I398"/>
    <mergeCell ref="J397:J398"/>
    <mergeCell ref="K397:L406"/>
    <mergeCell ref="M397:O398"/>
    <mergeCell ref="P397:P398"/>
    <mergeCell ref="F399:I399"/>
    <mergeCell ref="A411:G411"/>
    <mergeCell ref="H411:P411"/>
    <mergeCell ref="A412:G413"/>
    <mergeCell ref="H412:P413"/>
    <mergeCell ref="D414:P414"/>
    <mergeCell ref="O415:P415"/>
    <mergeCell ref="G409:H409"/>
    <mergeCell ref="I409:J409"/>
    <mergeCell ref="L409:M409"/>
    <mergeCell ref="N409:P409"/>
    <mergeCell ref="A410:B410"/>
    <mergeCell ref="C410:P410"/>
    <mergeCell ref="F406:I406"/>
    <mergeCell ref="M406:O406"/>
    <mergeCell ref="G408:H408"/>
    <mergeCell ref="I408:J408"/>
    <mergeCell ref="L408:M408"/>
    <mergeCell ref="N408:P408"/>
    <mergeCell ref="B427:P427"/>
    <mergeCell ref="B428:P428"/>
    <mergeCell ref="B429:P429"/>
    <mergeCell ref="B431:K431"/>
    <mergeCell ref="L431:O431"/>
    <mergeCell ref="B432:P432"/>
    <mergeCell ref="B421:P421"/>
    <mergeCell ref="B422:P422"/>
    <mergeCell ref="B423:P423"/>
    <mergeCell ref="B424:P424"/>
    <mergeCell ref="B425:P425"/>
    <mergeCell ref="B426:P426"/>
    <mergeCell ref="A416:C416"/>
    <mergeCell ref="O416:P416"/>
    <mergeCell ref="A417:C417"/>
    <mergeCell ref="O417:P417"/>
    <mergeCell ref="A419:P419"/>
    <mergeCell ref="B420:P420"/>
    <mergeCell ref="F441:I441"/>
    <mergeCell ref="M441:O441"/>
    <mergeCell ref="F442:I442"/>
    <mergeCell ref="M442:O442"/>
    <mergeCell ref="F443:I443"/>
    <mergeCell ref="M443:O443"/>
    <mergeCell ref="P436:P437"/>
    <mergeCell ref="F438:I438"/>
    <mergeCell ref="M438:O438"/>
    <mergeCell ref="F439:I439"/>
    <mergeCell ref="M439:O439"/>
    <mergeCell ref="F440:I440"/>
    <mergeCell ref="M440:O440"/>
    <mergeCell ref="B433:F433"/>
    <mergeCell ref="H433:P433"/>
    <mergeCell ref="B434:F434"/>
    <mergeCell ref="H434:P434"/>
    <mergeCell ref="B435:P435"/>
    <mergeCell ref="A436:D445"/>
    <mergeCell ref="F436:I437"/>
    <mergeCell ref="J436:J437"/>
    <mergeCell ref="K436:L445"/>
    <mergeCell ref="M436:O437"/>
    <mergeCell ref="A449:G449"/>
    <mergeCell ref="H449:P449"/>
    <mergeCell ref="A450:G451"/>
    <mergeCell ref="H450:P451"/>
    <mergeCell ref="D452:P452"/>
    <mergeCell ref="O453:P453"/>
    <mergeCell ref="G447:H447"/>
    <mergeCell ref="I447:J447"/>
    <mergeCell ref="L447:M447"/>
    <mergeCell ref="N447:P447"/>
    <mergeCell ref="A448:B448"/>
    <mergeCell ref="C448:P448"/>
    <mergeCell ref="F444:I444"/>
    <mergeCell ref="M444:O444"/>
    <mergeCell ref="F445:I445"/>
    <mergeCell ref="M445:O445"/>
    <mergeCell ref="G446:H446"/>
    <mergeCell ref="I446:J446"/>
    <mergeCell ref="L446:M446"/>
    <mergeCell ref="N446:P446"/>
    <mergeCell ref="B466:P466"/>
    <mergeCell ref="B467:P467"/>
    <mergeCell ref="B468:K468"/>
    <mergeCell ref="L468:O468"/>
    <mergeCell ref="B469:F469"/>
    <mergeCell ref="H469:P469"/>
    <mergeCell ref="B460:P460"/>
    <mergeCell ref="B461:P461"/>
    <mergeCell ref="B462:P462"/>
    <mergeCell ref="B463:P463"/>
    <mergeCell ref="B464:P464"/>
    <mergeCell ref="B465:P465"/>
    <mergeCell ref="A454:C454"/>
    <mergeCell ref="A455:C455"/>
    <mergeCell ref="O455:P455"/>
    <mergeCell ref="A457:P457"/>
    <mergeCell ref="B458:P458"/>
    <mergeCell ref="B459:P459"/>
    <mergeCell ref="F479:I479"/>
    <mergeCell ref="M479:O479"/>
    <mergeCell ref="F480:I480"/>
    <mergeCell ref="M480:O480"/>
    <mergeCell ref="F481:I481"/>
    <mergeCell ref="M481:O481"/>
    <mergeCell ref="M475:O475"/>
    <mergeCell ref="F476:I476"/>
    <mergeCell ref="M476:O476"/>
    <mergeCell ref="F477:I477"/>
    <mergeCell ref="M477:O477"/>
    <mergeCell ref="F478:I478"/>
    <mergeCell ref="M478:O478"/>
    <mergeCell ref="B470:F470"/>
    <mergeCell ref="H470:P470"/>
    <mergeCell ref="B472:P472"/>
    <mergeCell ref="A473:D482"/>
    <mergeCell ref="F473:I474"/>
    <mergeCell ref="J473:J474"/>
    <mergeCell ref="K473:L482"/>
    <mergeCell ref="M473:O474"/>
    <mergeCell ref="P473:P474"/>
    <mergeCell ref="F475:I475"/>
    <mergeCell ref="A487:G487"/>
    <mergeCell ref="H487:P487"/>
    <mergeCell ref="A488:G489"/>
    <mergeCell ref="H488:P489"/>
    <mergeCell ref="D490:P490"/>
    <mergeCell ref="O491:P491"/>
    <mergeCell ref="G485:H485"/>
    <mergeCell ref="I485:J485"/>
    <mergeCell ref="L485:M485"/>
    <mergeCell ref="N485:P485"/>
    <mergeCell ref="A486:B486"/>
    <mergeCell ref="C486:P486"/>
    <mergeCell ref="F482:I482"/>
    <mergeCell ref="M482:O482"/>
    <mergeCell ref="G484:H484"/>
    <mergeCell ref="I484:J484"/>
    <mergeCell ref="L484:M484"/>
    <mergeCell ref="N484:P484"/>
    <mergeCell ref="AH499:AQ499"/>
    <mergeCell ref="AR499:AU499"/>
    <mergeCell ref="AX499:BG499"/>
    <mergeCell ref="BH499:BK499"/>
    <mergeCell ref="BN499:BW499"/>
    <mergeCell ref="BX499:CA499"/>
    <mergeCell ref="B496:P496"/>
    <mergeCell ref="B497:P497"/>
    <mergeCell ref="B498:P498"/>
    <mergeCell ref="B499:P499"/>
    <mergeCell ref="R499:AA499"/>
    <mergeCell ref="AB499:AE499"/>
    <mergeCell ref="A492:C492"/>
    <mergeCell ref="O492:P492"/>
    <mergeCell ref="A493:C493"/>
    <mergeCell ref="O493:P493"/>
    <mergeCell ref="A494:P494"/>
    <mergeCell ref="B495:P495"/>
    <mergeCell ref="FV499:GE499"/>
    <mergeCell ref="GF499:GI499"/>
    <mergeCell ref="GL499:GU499"/>
    <mergeCell ref="GV499:GY499"/>
    <mergeCell ref="HB499:HK499"/>
    <mergeCell ref="HL499:HO499"/>
    <mergeCell ref="DZ499:EI499"/>
    <mergeCell ref="EJ499:EM499"/>
    <mergeCell ref="EP499:EY499"/>
    <mergeCell ref="EZ499:FC499"/>
    <mergeCell ref="FF499:FO499"/>
    <mergeCell ref="FP499:FS499"/>
    <mergeCell ref="CD499:CM499"/>
    <mergeCell ref="CN499:CQ499"/>
    <mergeCell ref="CT499:DC499"/>
    <mergeCell ref="DD499:DG499"/>
    <mergeCell ref="DJ499:DS499"/>
    <mergeCell ref="DT499:DW499"/>
    <mergeCell ref="LJ499:LS499"/>
    <mergeCell ref="LT499:LW499"/>
    <mergeCell ref="LZ499:MI499"/>
    <mergeCell ref="MJ499:MM499"/>
    <mergeCell ref="MP499:MY499"/>
    <mergeCell ref="MZ499:NC499"/>
    <mergeCell ref="JN499:JW499"/>
    <mergeCell ref="JX499:KA499"/>
    <mergeCell ref="KD499:KM499"/>
    <mergeCell ref="KN499:KQ499"/>
    <mergeCell ref="KT499:LC499"/>
    <mergeCell ref="LD499:LG499"/>
    <mergeCell ref="HR499:IA499"/>
    <mergeCell ref="IB499:IE499"/>
    <mergeCell ref="IH499:IQ499"/>
    <mergeCell ref="IR499:IU499"/>
    <mergeCell ref="IX499:JG499"/>
    <mergeCell ref="JH499:JK499"/>
    <mergeCell ref="QX499:RG499"/>
    <mergeCell ref="RH499:RK499"/>
    <mergeCell ref="RN499:RW499"/>
    <mergeCell ref="RX499:SA499"/>
    <mergeCell ref="SD499:SM499"/>
    <mergeCell ref="SN499:SQ499"/>
    <mergeCell ref="PB499:PK499"/>
    <mergeCell ref="PL499:PO499"/>
    <mergeCell ref="PR499:QA499"/>
    <mergeCell ref="QB499:QE499"/>
    <mergeCell ref="QH499:QQ499"/>
    <mergeCell ref="QR499:QU499"/>
    <mergeCell ref="NF499:NO499"/>
    <mergeCell ref="NP499:NS499"/>
    <mergeCell ref="NV499:OE499"/>
    <mergeCell ref="OF499:OI499"/>
    <mergeCell ref="OL499:OU499"/>
    <mergeCell ref="OV499:OY499"/>
    <mergeCell ref="WL499:WU499"/>
    <mergeCell ref="WV499:WY499"/>
    <mergeCell ref="XB499:XK499"/>
    <mergeCell ref="XL499:XO499"/>
    <mergeCell ref="XR499:YA499"/>
    <mergeCell ref="YB499:YE499"/>
    <mergeCell ref="UP499:UY499"/>
    <mergeCell ref="UZ499:VC499"/>
    <mergeCell ref="VF499:VO499"/>
    <mergeCell ref="VP499:VS499"/>
    <mergeCell ref="VV499:WE499"/>
    <mergeCell ref="WF499:WI499"/>
    <mergeCell ref="ST499:TC499"/>
    <mergeCell ref="TD499:TG499"/>
    <mergeCell ref="TJ499:TS499"/>
    <mergeCell ref="TT499:TW499"/>
    <mergeCell ref="TZ499:UI499"/>
    <mergeCell ref="UJ499:UM499"/>
    <mergeCell ref="ABZ499:ACI499"/>
    <mergeCell ref="ACJ499:ACM499"/>
    <mergeCell ref="ACP499:ACY499"/>
    <mergeCell ref="ACZ499:ADC499"/>
    <mergeCell ref="ADF499:ADO499"/>
    <mergeCell ref="ADP499:ADS499"/>
    <mergeCell ref="AAD499:AAM499"/>
    <mergeCell ref="AAN499:AAQ499"/>
    <mergeCell ref="AAT499:ABC499"/>
    <mergeCell ref="ABD499:ABG499"/>
    <mergeCell ref="ABJ499:ABS499"/>
    <mergeCell ref="ABT499:ABW499"/>
    <mergeCell ref="YH499:YQ499"/>
    <mergeCell ref="YR499:YU499"/>
    <mergeCell ref="YX499:ZG499"/>
    <mergeCell ref="ZH499:ZK499"/>
    <mergeCell ref="ZN499:ZW499"/>
    <mergeCell ref="ZX499:AAA499"/>
    <mergeCell ref="AHN499:AHW499"/>
    <mergeCell ref="AHX499:AIA499"/>
    <mergeCell ref="AID499:AIM499"/>
    <mergeCell ref="AIN499:AIQ499"/>
    <mergeCell ref="AIT499:AJC499"/>
    <mergeCell ref="AJD499:AJG499"/>
    <mergeCell ref="AFR499:AGA499"/>
    <mergeCell ref="AGB499:AGE499"/>
    <mergeCell ref="AGH499:AGQ499"/>
    <mergeCell ref="AGR499:AGU499"/>
    <mergeCell ref="AGX499:AHG499"/>
    <mergeCell ref="AHH499:AHK499"/>
    <mergeCell ref="ADV499:AEE499"/>
    <mergeCell ref="AEF499:AEI499"/>
    <mergeCell ref="AEL499:AEU499"/>
    <mergeCell ref="AEV499:AEY499"/>
    <mergeCell ref="AFB499:AFK499"/>
    <mergeCell ref="AFL499:AFO499"/>
    <mergeCell ref="ANB499:ANK499"/>
    <mergeCell ref="ANL499:ANO499"/>
    <mergeCell ref="ANR499:AOA499"/>
    <mergeCell ref="AOB499:AOE499"/>
    <mergeCell ref="AOH499:AOQ499"/>
    <mergeCell ref="AOR499:AOU499"/>
    <mergeCell ref="ALF499:ALO499"/>
    <mergeCell ref="ALP499:ALS499"/>
    <mergeCell ref="ALV499:AME499"/>
    <mergeCell ref="AMF499:AMI499"/>
    <mergeCell ref="AML499:AMU499"/>
    <mergeCell ref="AMV499:AMY499"/>
    <mergeCell ref="AJJ499:AJS499"/>
    <mergeCell ref="AJT499:AJW499"/>
    <mergeCell ref="AJZ499:AKI499"/>
    <mergeCell ref="AKJ499:AKM499"/>
    <mergeCell ref="AKP499:AKY499"/>
    <mergeCell ref="AKZ499:ALC499"/>
    <mergeCell ref="ASP499:ASY499"/>
    <mergeCell ref="ASZ499:ATC499"/>
    <mergeCell ref="ATF499:ATO499"/>
    <mergeCell ref="ATP499:ATS499"/>
    <mergeCell ref="ATV499:AUE499"/>
    <mergeCell ref="AUF499:AUI499"/>
    <mergeCell ref="AQT499:ARC499"/>
    <mergeCell ref="ARD499:ARG499"/>
    <mergeCell ref="ARJ499:ARS499"/>
    <mergeCell ref="ART499:ARW499"/>
    <mergeCell ref="ARZ499:ASI499"/>
    <mergeCell ref="ASJ499:ASM499"/>
    <mergeCell ref="AOX499:APG499"/>
    <mergeCell ref="APH499:APK499"/>
    <mergeCell ref="APN499:APW499"/>
    <mergeCell ref="APX499:AQA499"/>
    <mergeCell ref="AQD499:AQM499"/>
    <mergeCell ref="AQN499:AQQ499"/>
    <mergeCell ref="AYD499:AYM499"/>
    <mergeCell ref="AYN499:AYQ499"/>
    <mergeCell ref="AYT499:AZC499"/>
    <mergeCell ref="AZD499:AZG499"/>
    <mergeCell ref="AZJ499:AZS499"/>
    <mergeCell ref="AZT499:AZW499"/>
    <mergeCell ref="AWH499:AWQ499"/>
    <mergeCell ref="AWR499:AWU499"/>
    <mergeCell ref="AWX499:AXG499"/>
    <mergeCell ref="AXH499:AXK499"/>
    <mergeCell ref="AXN499:AXW499"/>
    <mergeCell ref="AXX499:AYA499"/>
    <mergeCell ref="AUL499:AUU499"/>
    <mergeCell ref="AUV499:AUY499"/>
    <mergeCell ref="AVB499:AVK499"/>
    <mergeCell ref="AVL499:AVO499"/>
    <mergeCell ref="AVR499:AWA499"/>
    <mergeCell ref="AWB499:AWE499"/>
    <mergeCell ref="BDR499:BEA499"/>
    <mergeCell ref="BEB499:BEE499"/>
    <mergeCell ref="BEH499:BEQ499"/>
    <mergeCell ref="BER499:BEU499"/>
    <mergeCell ref="BEX499:BFG499"/>
    <mergeCell ref="BFH499:BFK499"/>
    <mergeCell ref="BBV499:BCE499"/>
    <mergeCell ref="BCF499:BCI499"/>
    <mergeCell ref="BCL499:BCU499"/>
    <mergeCell ref="BCV499:BCY499"/>
    <mergeCell ref="BDB499:BDK499"/>
    <mergeCell ref="BDL499:BDO499"/>
    <mergeCell ref="AZZ499:BAI499"/>
    <mergeCell ref="BAJ499:BAM499"/>
    <mergeCell ref="BAP499:BAY499"/>
    <mergeCell ref="BAZ499:BBC499"/>
    <mergeCell ref="BBF499:BBO499"/>
    <mergeCell ref="BBP499:BBS499"/>
    <mergeCell ref="BJF499:BJO499"/>
    <mergeCell ref="BJP499:BJS499"/>
    <mergeCell ref="BJV499:BKE499"/>
    <mergeCell ref="BKF499:BKI499"/>
    <mergeCell ref="BKL499:BKU499"/>
    <mergeCell ref="BKV499:BKY499"/>
    <mergeCell ref="BHJ499:BHS499"/>
    <mergeCell ref="BHT499:BHW499"/>
    <mergeCell ref="BHZ499:BII499"/>
    <mergeCell ref="BIJ499:BIM499"/>
    <mergeCell ref="BIP499:BIY499"/>
    <mergeCell ref="BIZ499:BJC499"/>
    <mergeCell ref="BFN499:BFW499"/>
    <mergeCell ref="BFX499:BGA499"/>
    <mergeCell ref="BGD499:BGM499"/>
    <mergeCell ref="BGN499:BGQ499"/>
    <mergeCell ref="BGT499:BHC499"/>
    <mergeCell ref="BHD499:BHG499"/>
    <mergeCell ref="BOT499:BPC499"/>
    <mergeCell ref="BPD499:BPG499"/>
    <mergeCell ref="BPJ499:BPS499"/>
    <mergeCell ref="BPT499:BPW499"/>
    <mergeCell ref="BPZ499:BQI499"/>
    <mergeCell ref="BQJ499:BQM499"/>
    <mergeCell ref="BMX499:BNG499"/>
    <mergeCell ref="BNH499:BNK499"/>
    <mergeCell ref="BNN499:BNW499"/>
    <mergeCell ref="BNX499:BOA499"/>
    <mergeCell ref="BOD499:BOM499"/>
    <mergeCell ref="BON499:BOQ499"/>
    <mergeCell ref="BLB499:BLK499"/>
    <mergeCell ref="BLL499:BLO499"/>
    <mergeCell ref="BLR499:BMA499"/>
    <mergeCell ref="BMB499:BME499"/>
    <mergeCell ref="BMH499:BMQ499"/>
    <mergeCell ref="BMR499:BMU499"/>
    <mergeCell ref="BUH499:BUQ499"/>
    <mergeCell ref="BUR499:BUU499"/>
    <mergeCell ref="BUX499:BVG499"/>
    <mergeCell ref="BVH499:BVK499"/>
    <mergeCell ref="BVN499:BVW499"/>
    <mergeCell ref="BVX499:BWA499"/>
    <mergeCell ref="BSL499:BSU499"/>
    <mergeCell ref="BSV499:BSY499"/>
    <mergeCell ref="BTB499:BTK499"/>
    <mergeCell ref="BTL499:BTO499"/>
    <mergeCell ref="BTR499:BUA499"/>
    <mergeCell ref="BUB499:BUE499"/>
    <mergeCell ref="BQP499:BQY499"/>
    <mergeCell ref="BQZ499:BRC499"/>
    <mergeCell ref="BRF499:BRO499"/>
    <mergeCell ref="BRP499:BRS499"/>
    <mergeCell ref="BRV499:BSE499"/>
    <mergeCell ref="BSF499:BSI499"/>
    <mergeCell ref="BZV499:CAE499"/>
    <mergeCell ref="CAF499:CAI499"/>
    <mergeCell ref="CAL499:CAU499"/>
    <mergeCell ref="CAV499:CAY499"/>
    <mergeCell ref="CBB499:CBK499"/>
    <mergeCell ref="CBL499:CBO499"/>
    <mergeCell ref="BXZ499:BYI499"/>
    <mergeCell ref="BYJ499:BYM499"/>
    <mergeCell ref="BYP499:BYY499"/>
    <mergeCell ref="BYZ499:BZC499"/>
    <mergeCell ref="BZF499:BZO499"/>
    <mergeCell ref="BZP499:BZS499"/>
    <mergeCell ref="BWD499:BWM499"/>
    <mergeCell ref="BWN499:BWQ499"/>
    <mergeCell ref="BWT499:BXC499"/>
    <mergeCell ref="BXD499:BXG499"/>
    <mergeCell ref="BXJ499:BXS499"/>
    <mergeCell ref="BXT499:BXW499"/>
    <mergeCell ref="CFJ499:CFS499"/>
    <mergeCell ref="CFT499:CFW499"/>
    <mergeCell ref="CFZ499:CGI499"/>
    <mergeCell ref="CGJ499:CGM499"/>
    <mergeCell ref="CGP499:CGY499"/>
    <mergeCell ref="CGZ499:CHC499"/>
    <mergeCell ref="CDN499:CDW499"/>
    <mergeCell ref="CDX499:CEA499"/>
    <mergeCell ref="CED499:CEM499"/>
    <mergeCell ref="CEN499:CEQ499"/>
    <mergeCell ref="CET499:CFC499"/>
    <mergeCell ref="CFD499:CFG499"/>
    <mergeCell ref="CBR499:CCA499"/>
    <mergeCell ref="CCB499:CCE499"/>
    <mergeCell ref="CCH499:CCQ499"/>
    <mergeCell ref="CCR499:CCU499"/>
    <mergeCell ref="CCX499:CDG499"/>
    <mergeCell ref="CDH499:CDK499"/>
    <mergeCell ref="CKX499:CLG499"/>
    <mergeCell ref="CLH499:CLK499"/>
    <mergeCell ref="CLN499:CLW499"/>
    <mergeCell ref="CLX499:CMA499"/>
    <mergeCell ref="CMD499:CMM499"/>
    <mergeCell ref="CMN499:CMQ499"/>
    <mergeCell ref="CJB499:CJK499"/>
    <mergeCell ref="CJL499:CJO499"/>
    <mergeCell ref="CJR499:CKA499"/>
    <mergeCell ref="CKB499:CKE499"/>
    <mergeCell ref="CKH499:CKQ499"/>
    <mergeCell ref="CKR499:CKU499"/>
    <mergeCell ref="CHF499:CHO499"/>
    <mergeCell ref="CHP499:CHS499"/>
    <mergeCell ref="CHV499:CIE499"/>
    <mergeCell ref="CIF499:CII499"/>
    <mergeCell ref="CIL499:CIU499"/>
    <mergeCell ref="CIV499:CIY499"/>
    <mergeCell ref="CQL499:CQU499"/>
    <mergeCell ref="CQV499:CQY499"/>
    <mergeCell ref="CRB499:CRK499"/>
    <mergeCell ref="CRL499:CRO499"/>
    <mergeCell ref="CRR499:CSA499"/>
    <mergeCell ref="CSB499:CSE499"/>
    <mergeCell ref="COP499:COY499"/>
    <mergeCell ref="COZ499:CPC499"/>
    <mergeCell ref="CPF499:CPO499"/>
    <mergeCell ref="CPP499:CPS499"/>
    <mergeCell ref="CPV499:CQE499"/>
    <mergeCell ref="CQF499:CQI499"/>
    <mergeCell ref="CMT499:CNC499"/>
    <mergeCell ref="CND499:CNG499"/>
    <mergeCell ref="CNJ499:CNS499"/>
    <mergeCell ref="CNT499:CNW499"/>
    <mergeCell ref="CNZ499:COI499"/>
    <mergeCell ref="COJ499:COM499"/>
    <mergeCell ref="CVZ499:CWI499"/>
    <mergeCell ref="CWJ499:CWM499"/>
    <mergeCell ref="CWP499:CWY499"/>
    <mergeCell ref="CWZ499:CXC499"/>
    <mergeCell ref="CXF499:CXO499"/>
    <mergeCell ref="CXP499:CXS499"/>
    <mergeCell ref="CUD499:CUM499"/>
    <mergeCell ref="CUN499:CUQ499"/>
    <mergeCell ref="CUT499:CVC499"/>
    <mergeCell ref="CVD499:CVG499"/>
    <mergeCell ref="CVJ499:CVS499"/>
    <mergeCell ref="CVT499:CVW499"/>
    <mergeCell ref="CSH499:CSQ499"/>
    <mergeCell ref="CSR499:CSU499"/>
    <mergeCell ref="CSX499:CTG499"/>
    <mergeCell ref="CTH499:CTK499"/>
    <mergeCell ref="CTN499:CTW499"/>
    <mergeCell ref="CTX499:CUA499"/>
    <mergeCell ref="DBN499:DBW499"/>
    <mergeCell ref="DBX499:DCA499"/>
    <mergeCell ref="DCD499:DCM499"/>
    <mergeCell ref="DCN499:DCQ499"/>
    <mergeCell ref="DCT499:DDC499"/>
    <mergeCell ref="DDD499:DDG499"/>
    <mergeCell ref="CZR499:DAA499"/>
    <mergeCell ref="DAB499:DAE499"/>
    <mergeCell ref="DAH499:DAQ499"/>
    <mergeCell ref="DAR499:DAU499"/>
    <mergeCell ref="DAX499:DBG499"/>
    <mergeCell ref="DBH499:DBK499"/>
    <mergeCell ref="CXV499:CYE499"/>
    <mergeCell ref="CYF499:CYI499"/>
    <mergeCell ref="CYL499:CYU499"/>
    <mergeCell ref="CYV499:CYY499"/>
    <mergeCell ref="CZB499:CZK499"/>
    <mergeCell ref="CZL499:CZO499"/>
    <mergeCell ref="DHB499:DHK499"/>
    <mergeCell ref="DHL499:DHO499"/>
    <mergeCell ref="DHR499:DIA499"/>
    <mergeCell ref="DIB499:DIE499"/>
    <mergeCell ref="DIH499:DIQ499"/>
    <mergeCell ref="DIR499:DIU499"/>
    <mergeCell ref="DFF499:DFO499"/>
    <mergeCell ref="DFP499:DFS499"/>
    <mergeCell ref="DFV499:DGE499"/>
    <mergeCell ref="DGF499:DGI499"/>
    <mergeCell ref="DGL499:DGU499"/>
    <mergeCell ref="DGV499:DGY499"/>
    <mergeCell ref="DDJ499:DDS499"/>
    <mergeCell ref="DDT499:DDW499"/>
    <mergeCell ref="DDZ499:DEI499"/>
    <mergeCell ref="DEJ499:DEM499"/>
    <mergeCell ref="DEP499:DEY499"/>
    <mergeCell ref="DEZ499:DFC499"/>
    <mergeCell ref="DMP499:DMY499"/>
    <mergeCell ref="DMZ499:DNC499"/>
    <mergeCell ref="DNF499:DNO499"/>
    <mergeCell ref="DNP499:DNS499"/>
    <mergeCell ref="DNV499:DOE499"/>
    <mergeCell ref="DOF499:DOI499"/>
    <mergeCell ref="DKT499:DLC499"/>
    <mergeCell ref="DLD499:DLG499"/>
    <mergeCell ref="DLJ499:DLS499"/>
    <mergeCell ref="DLT499:DLW499"/>
    <mergeCell ref="DLZ499:DMI499"/>
    <mergeCell ref="DMJ499:DMM499"/>
    <mergeCell ref="DIX499:DJG499"/>
    <mergeCell ref="DJH499:DJK499"/>
    <mergeCell ref="DJN499:DJW499"/>
    <mergeCell ref="DJX499:DKA499"/>
    <mergeCell ref="DKD499:DKM499"/>
    <mergeCell ref="DKN499:DKQ499"/>
    <mergeCell ref="DSD499:DSM499"/>
    <mergeCell ref="DSN499:DSQ499"/>
    <mergeCell ref="DST499:DTC499"/>
    <mergeCell ref="DTD499:DTG499"/>
    <mergeCell ref="DTJ499:DTS499"/>
    <mergeCell ref="DTT499:DTW499"/>
    <mergeCell ref="DQH499:DQQ499"/>
    <mergeCell ref="DQR499:DQU499"/>
    <mergeCell ref="DQX499:DRG499"/>
    <mergeCell ref="DRH499:DRK499"/>
    <mergeCell ref="DRN499:DRW499"/>
    <mergeCell ref="DRX499:DSA499"/>
    <mergeCell ref="DOL499:DOU499"/>
    <mergeCell ref="DOV499:DOY499"/>
    <mergeCell ref="DPB499:DPK499"/>
    <mergeCell ref="DPL499:DPO499"/>
    <mergeCell ref="DPR499:DQA499"/>
    <mergeCell ref="DQB499:DQE499"/>
    <mergeCell ref="DXR499:DYA499"/>
    <mergeCell ref="DYB499:DYE499"/>
    <mergeCell ref="DYH499:DYQ499"/>
    <mergeCell ref="DYR499:DYU499"/>
    <mergeCell ref="DYX499:DZG499"/>
    <mergeCell ref="DZH499:DZK499"/>
    <mergeCell ref="DVV499:DWE499"/>
    <mergeCell ref="DWF499:DWI499"/>
    <mergeCell ref="DWL499:DWU499"/>
    <mergeCell ref="DWV499:DWY499"/>
    <mergeCell ref="DXB499:DXK499"/>
    <mergeCell ref="DXL499:DXO499"/>
    <mergeCell ref="DTZ499:DUI499"/>
    <mergeCell ref="DUJ499:DUM499"/>
    <mergeCell ref="DUP499:DUY499"/>
    <mergeCell ref="DUZ499:DVC499"/>
    <mergeCell ref="DVF499:DVO499"/>
    <mergeCell ref="DVP499:DVS499"/>
    <mergeCell ref="EDF499:EDO499"/>
    <mergeCell ref="EDP499:EDS499"/>
    <mergeCell ref="EDV499:EEE499"/>
    <mergeCell ref="EEF499:EEI499"/>
    <mergeCell ref="EEL499:EEU499"/>
    <mergeCell ref="EEV499:EEY499"/>
    <mergeCell ref="EBJ499:EBS499"/>
    <mergeCell ref="EBT499:EBW499"/>
    <mergeCell ref="EBZ499:ECI499"/>
    <mergeCell ref="ECJ499:ECM499"/>
    <mergeCell ref="ECP499:ECY499"/>
    <mergeCell ref="ECZ499:EDC499"/>
    <mergeCell ref="DZN499:DZW499"/>
    <mergeCell ref="DZX499:EAA499"/>
    <mergeCell ref="EAD499:EAM499"/>
    <mergeCell ref="EAN499:EAQ499"/>
    <mergeCell ref="EAT499:EBC499"/>
    <mergeCell ref="EBD499:EBG499"/>
    <mergeCell ref="EIT499:EJC499"/>
    <mergeCell ref="EJD499:EJG499"/>
    <mergeCell ref="EJJ499:EJS499"/>
    <mergeCell ref="EJT499:EJW499"/>
    <mergeCell ref="EJZ499:EKI499"/>
    <mergeCell ref="EKJ499:EKM499"/>
    <mergeCell ref="EGX499:EHG499"/>
    <mergeCell ref="EHH499:EHK499"/>
    <mergeCell ref="EHN499:EHW499"/>
    <mergeCell ref="EHX499:EIA499"/>
    <mergeCell ref="EID499:EIM499"/>
    <mergeCell ref="EIN499:EIQ499"/>
    <mergeCell ref="EFB499:EFK499"/>
    <mergeCell ref="EFL499:EFO499"/>
    <mergeCell ref="EFR499:EGA499"/>
    <mergeCell ref="EGB499:EGE499"/>
    <mergeCell ref="EGH499:EGQ499"/>
    <mergeCell ref="EGR499:EGU499"/>
    <mergeCell ref="EOH499:EOQ499"/>
    <mergeCell ref="EOR499:EOU499"/>
    <mergeCell ref="EOX499:EPG499"/>
    <mergeCell ref="EPH499:EPK499"/>
    <mergeCell ref="EPN499:EPW499"/>
    <mergeCell ref="EPX499:EQA499"/>
    <mergeCell ref="EML499:EMU499"/>
    <mergeCell ref="EMV499:EMY499"/>
    <mergeCell ref="ENB499:ENK499"/>
    <mergeCell ref="ENL499:ENO499"/>
    <mergeCell ref="ENR499:EOA499"/>
    <mergeCell ref="EOB499:EOE499"/>
    <mergeCell ref="EKP499:EKY499"/>
    <mergeCell ref="EKZ499:ELC499"/>
    <mergeCell ref="ELF499:ELO499"/>
    <mergeCell ref="ELP499:ELS499"/>
    <mergeCell ref="ELV499:EME499"/>
    <mergeCell ref="EMF499:EMI499"/>
    <mergeCell ref="ETV499:EUE499"/>
    <mergeCell ref="EUF499:EUI499"/>
    <mergeCell ref="EUL499:EUU499"/>
    <mergeCell ref="EUV499:EUY499"/>
    <mergeCell ref="EVB499:EVK499"/>
    <mergeCell ref="EVL499:EVO499"/>
    <mergeCell ref="ERZ499:ESI499"/>
    <mergeCell ref="ESJ499:ESM499"/>
    <mergeCell ref="ESP499:ESY499"/>
    <mergeCell ref="ESZ499:ETC499"/>
    <mergeCell ref="ETF499:ETO499"/>
    <mergeCell ref="ETP499:ETS499"/>
    <mergeCell ref="EQD499:EQM499"/>
    <mergeCell ref="EQN499:EQQ499"/>
    <mergeCell ref="EQT499:ERC499"/>
    <mergeCell ref="ERD499:ERG499"/>
    <mergeCell ref="ERJ499:ERS499"/>
    <mergeCell ref="ERT499:ERW499"/>
    <mergeCell ref="EZJ499:EZS499"/>
    <mergeCell ref="EZT499:EZW499"/>
    <mergeCell ref="EZZ499:FAI499"/>
    <mergeCell ref="FAJ499:FAM499"/>
    <mergeCell ref="FAP499:FAY499"/>
    <mergeCell ref="FAZ499:FBC499"/>
    <mergeCell ref="EXN499:EXW499"/>
    <mergeCell ref="EXX499:EYA499"/>
    <mergeCell ref="EYD499:EYM499"/>
    <mergeCell ref="EYN499:EYQ499"/>
    <mergeCell ref="EYT499:EZC499"/>
    <mergeCell ref="EZD499:EZG499"/>
    <mergeCell ref="EVR499:EWA499"/>
    <mergeCell ref="EWB499:EWE499"/>
    <mergeCell ref="EWH499:EWQ499"/>
    <mergeCell ref="EWR499:EWU499"/>
    <mergeCell ref="EWX499:EXG499"/>
    <mergeCell ref="EXH499:EXK499"/>
    <mergeCell ref="FEX499:FFG499"/>
    <mergeCell ref="FFH499:FFK499"/>
    <mergeCell ref="FFN499:FFW499"/>
    <mergeCell ref="FFX499:FGA499"/>
    <mergeCell ref="FGD499:FGM499"/>
    <mergeCell ref="FGN499:FGQ499"/>
    <mergeCell ref="FDB499:FDK499"/>
    <mergeCell ref="FDL499:FDO499"/>
    <mergeCell ref="FDR499:FEA499"/>
    <mergeCell ref="FEB499:FEE499"/>
    <mergeCell ref="FEH499:FEQ499"/>
    <mergeCell ref="FER499:FEU499"/>
    <mergeCell ref="FBF499:FBO499"/>
    <mergeCell ref="FBP499:FBS499"/>
    <mergeCell ref="FBV499:FCE499"/>
    <mergeCell ref="FCF499:FCI499"/>
    <mergeCell ref="FCL499:FCU499"/>
    <mergeCell ref="FCV499:FCY499"/>
    <mergeCell ref="FKL499:FKU499"/>
    <mergeCell ref="FKV499:FKY499"/>
    <mergeCell ref="FLB499:FLK499"/>
    <mergeCell ref="FLL499:FLO499"/>
    <mergeCell ref="FLR499:FMA499"/>
    <mergeCell ref="FMB499:FME499"/>
    <mergeCell ref="FIP499:FIY499"/>
    <mergeCell ref="FIZ499:FJC499"/>
    <mergeCell ref="FJF499:FJO499"/>
    <mergeCell ref="FJP499:FJS499"/>
    <mergeCell ref="FJV499:FKE499"/>
    <mergeCell ref="FKF499:FKI499"/>
    <mergeCell ref="FGT499:FHC499"/>
    <mergeCell ref="FHD499:FHG499"/>
    <mergeCell ref="FHJ499:FHS499"/>
    <mergeCell ref="FHT499:FHW499"/>
    <mergeCell ref="FHZ499:FII499"/>
    <mergeCell ref="FIJ499:FIM499"/>
    <mergeCell ref="FPZ499:FQI499"/>
    <mergeCell ref="FQJ499:FQM499"/>
    <mergeCell ref="FQP499:FQY499"/>
    <mergeCell ref="FQZ499:FRC499"/>
    <mergeCell ref="FRF499:FRO499"/>
    <mergeCell ref="FRP499:FRS499"/>
    <mergeCell ref="FOD499:FOM499"/>
    <mergeCell ref="FON499:FOQ499"/>
    <mergeCell ref="FOT499:FPC499"/>
    <mergeCell ref="FPD499:FPG499"/>
    <mergeCell ref="FPJ499:FPS499"/>
    <mergeCell ref="FPT499:FPW499"/>
    <mergeCell ref="FMH499:FMQ499"/>
    <mergeCell ref="FMR499:FMU499"/>
    <mergeCell ref="FMX499:FNG499"/>
    <mergeCell ref="FNH499:FNK499"/>
    <mergeCell ref="FNN499:FNW499"/>
    <mergeCell ref="FNX499:FOA499"/>
    <mergeCell ref="FVN499:FVW499"/>
    <mergeCell ref="FVX499:FWA499"/>
    <mergeCell ref="FWD499:FWM499"/>
    <mergeCell ref="FWN499:FWQ499"/>
    <mergeCell ref="FWT499:FXC499"/>
    <mergeCell ref="FXD499:FXG499"/>
    <mergeCell ref="FTR499:FUA499"/>
    <mergeCell ref="FUB499:FUE499"/>
    <mergeCell ref="FUH499:FUQ499"/>
    <mergeCell ref="FUR499:FUU499"/>
    <mergeCell ref="FUX499:FVG499"/>
    <mergeCell ref="FVH499:FVK499"/>
    <mergeCell ref="FRV499:FSE499"/>
    <mergeCell ref="FSF499:FSI499"/>
    <mergeCell ref="FSL499:FSU499"/>
    <mergeCell ref="FSV499:FSY499"/>
    <mergeCell ref="FTB499:FTK499"/>
    <mergeCell ref="FTL499:FTO499"/>
    <mergeCell ref="GBB499:GBK499"/>
    <mergeCell ref="GBL499:GBO499"/>
    <mergeCell ref="GBR499:GCA499"/>
    <mergeCell ref="GCB499:GCE499"/>
    <mergeCell ref="GCH499:GCQ499"/>
    <mergeCell ref="GCR499:GCU499"/>
    <mergeCell ref="FZF499:FZO499"/>
    <mergeCell ref="FZP499:FZS499"/>
    <mergeCell ref="FZV499:GAE499"/>
    <mergeCell ref="GAF499:GAI499"/>
    <mergeCell ref="GAL499:GAU499"/>
    <mergeCell ref="GAV499:GAY499"/>
    <mergeCell ref="FXJ499:FXS499"/>
    <mergeCell ref="FXT499:FXW499"/>
    <mergeCell ref="FXZ499:FYI499"/>
    <mergeCell ref="FYJ499:FYM499"/>
    <mergeCell ref="FYP499:FYY499"/>
    <mergeCell ref="FYZ499:FZC499"/>
    <mergeCell ref="GGP499:GGY499"/>
    <mergeCell ref="GGZ499:GHC499"/>
    <mergeCell ref="GHF499:GHO499"/>
    <mergeCell ref="GHP499:GHS499"/>
    <mergeCell ref="GHV499:GIE499"/>
    <mergeCell ref="GIF499:GII499"/>
    <mergeCell ref="GET499:GFC499"/>
    <mergeCell ref="GFD499:GFG499"/>
    <mergeCell ref="GFJ499:GFS499"/>
    <mergeCell ref="GFT499:GFW499"/>
    <mergeCell ref="GFZ499:GGI499"/>
    <mergeCell ref="GGJ499:GGM499"/>
    <mergeCell ref="GCX499:GDG499"/>
    <mergeCell ref="GDH499:GDK499"/>
    <mergeCell ref="GDN499:GDW499"/>
    <mergeCell ref="GDX499:GEA499"/>
    <mergeCell ref="GED499:GEM499"/>
    <mergeCell ref="GEN499:GEQ499"/>
    <mergeCell ref="GMD499:GMM499"/>
    <mergeCell ref="GMN499:GMQ499"/>
    <mergeCell ref="GMT499:GNC499"/>
    <mergeCell ref="GND499:GNG499"/>
    <mergeCell ref="GNJ499:GNS499"/>
    <mergeCell ref="GNT499:GNW499"/>
    <mergeCell ref="GKH499:GKQ499"/>
    <mergeCell ref="GKR499:GKU499"/>
    <mergeCell ref="GKX499:GLG499"/>
    <mergeCell ref="GLH499:GLK499"/>
    <mergeCell ref="GLN499:GLW499"/>
    <mergeCell ref="GLX499:GMA499"/>
    <mergeCell ref="GIL499:GIU499"/>
    <mergeCell ref="GIV499:GIY499"/>
    <mergeCell ref="GJB499:GJK499"/>
    <mergeCell ref="GJL499:GJO499"/>
    <mergeCell ref="GJR499:GKA499"/>
    <mergeCell ref="GKB499:GKE499"/>
    <mergeCell ref="GRR499:GSA499"/>
    <mergeCell ref="GSB499:GSE499"/>
    <mergeCell ref="GSH499:GSQ499"/>
    <mergeCell ref="GSR499:GSU499"/>
    <mergeCell ref="GSX499:GTG499"/>
    <mergeCell ref="GTH499:GTK499"/>
    <mergeCell ref="GPV499:GQE499"/>
    <mergeCell ref="GQF499:GQI499"/>
    <mergeCell ref="GQL499:GQU499"/>
    <mergeCell ref="GQV499:GQY499"/>
    <mergeCell ref="GRB499:GRK499"/>
    <mergeCell ref="GRL499:GRO499"/>
    <mergeCell ref="GNZ499:GOI499"/>
    <mergeCell ref="GOJ499:GOM499"/>
    <mergeCell ref="GOP499:GOY499"/>
    <mergeCell ref="GOZ499:GPC499"/>
    <mergeCell ref="GPF499:GPO499"/>
    <mergeCell ref="GPP499:GPS499"/>
    <mergeCell ref="GXF499:GXO499"/>
    <mergeCell ref="GXP499:GXS499"/>
    <mergeCell ref="GXV499:GYE499"/>
    <mergeCell ref="GYF499:GYI499"/>
    <mergeCell ref="GYL499:GYU499"/>
    <mergeCell ref="GYV499:GYY499"/>
    <mergeCell ref="GVJ499:GVS499"/>
    <mergeCell ref="GVT499:GVW499"/>
    <mergeCell ref="GVZ499:GWI499"/>
    <mergeCell ref="GWJ499:GWM499"/>
    <mergeCell ref="GWP499:GWY499"/>
    <mergeCell ref="GWZ499:GXC499"/>
    <mergeCell ref="GTN499:GTW499"/>
    <mergeCell ref="GTX499:GUA499"/>
    <mergeCell ref="GUD499:GUM499"/>
    <mergeCell ref="GUN499:GUQ499"/>
    <mergeCell ref="GUT499:GVC499"/>
    <mergeCell ref="GVD499:GVG499"/>
    <mergeCell ref="HCT499:HDC499"/>
    <mergeCell ref="HDD499:HDG499"/>
    <mergeCell ref="HDJ499:HDS499"/>
    <mergeCell ref="HDT499:HDW499"/>
    <mergeCell ref="HDZ499:HEI499"/>
    <mergeCell ref="HEJ499:HEM499"/>
    <mergeCell ref="HAX499:HBG499"/>
    <mergeCell ref="HBH499:HBK499"/>
    <mergeCell ref="HBN499:HBW499"/>
    <mergeCell ref="HBX499:HCA499"/>
    <mergeCell ref="HCD499:HCM499"/>
    <mergeCell ref="HCN499:HCQ499"/>
    <mergeCell ref="GZB499:GZK499"/>
    <mergeCell ref="GZL499:GZO499"/>
    <mergeCell ref="GZR499:HAA499"/>
    <mergeCell ref="HAB499:HAE499"/>
    <mergeCell ref="HAH499:HAQ499"/>
    <mergeCell ref="HAR499:HAU499"/>
    <mergeCell ref="HIH499:HIQ499"/>
    <mergeCell ref="HIR499:HIU499"/>
    <mergeCell ref="HIX499:HJG499"/>
    <mergeCell ref="HJH499:HJK499"/>
    <mergeCell ref="HJN499:HJW499"/>
    <mergeCell ref="HJX499:HKA499"/>
    <mergeCell ref="HGL499:HGU499"/>
    <mergeCell ref="HGV499:HGY499"/>
    <mergeCell ref="HHB499:HHK499"/>
    <mergeCell ref="HHL499:HHO499"/>
    <mergeCell ref="HHR499:HIA499"/>
    <mergeCell ref="HIB499:HIE499"/>
    <mergeCell ref="HEP499:HEY499"/>
    <mergeCell ref="HEZ499:HFC499"/>
    <mergeCell ref="HFF499:HFO499"/>
    <mergeCell ref="HFP499:HFS499"/>
    <mergeCell ref="HFV499:HGE499"/>
    <mergeCell ref="HGF499:HGI499"/>
    <mergeCell ref="HNV499:HOE499"/>
    <mergeCell ref="HOF499:HOI499"/>
    <mergeCell ref="HOL499:HOU499"/>
    <mergeCell ref="HOV499:HOY499"/>
    <mergeCell ref="HPB499:HPK499"/>
    <mergeCell ref="HPL499:HPO499"/>
    <mergeCell ref="HLZ499:HMI499"/>
    <mergeCell ref="HMJ499:HMM499"/>
    <mergeCell ref="HMP499:HMY499"/>
    <mergeCell ref="HMZ499:HNC499"/>
    <mergeCell ref="HNF499:HNO499"/>
    <mergeCell ref="HNP499:HNS499"/>
    <mergeCell ref="HKD499:HKM499"/>
    <mergeCell ref="HKN499:HKQ499"/>
    <mergeCell ref="HKT499:HLC499"/>
    <mergeCell ref="HLD499:HLG499"/>
    <mergeCell ref="HLJ499:HLS499"/>
    <mergeCell ref="HLT499:HLW499"/>
    <mergeCell ref="HTJ499:HTS499"/>
    <mergeCell ref="HTT499:HTW499"/>
    <mergeCell ref="HTZ499:HUI499"/>
    <mergeCell ref="HUJ499:HUM499"/>
    <mergeCell ref="HUP499:HUY499"/>
    <mergeCell ref="HUZ499:HVC499"/>
    <mergeCell ref="HRN499:HRW499"/>
    <mergeCell ref="HRX499:HSA499"/>
    <mergeCell ref="HSD499:HSM499"/>
    <mergeCell ref="HSN499:HSQ499"/>
    <mergeCell ref="HST499:HTC499"/>
    <mergeCell ref="HTD499:HTG499"/>
    <mergeCell ref="HPR499:HQA499"/>
    <mergeCell ref="HQB499:HQE499"/>
    <mergeCell ref="HQH499:HQQ499"/>
    <mergeCell ref="HQR499:HQU499"/>
    <mergeCell ref="HQX499:HRG499"/>
    <mergeCell ref="HRH499:HRK499"/>
    <mergeCell ref="HYX499:HZG499"/>
    <mergeCell ref="HZH499:HZK499"/>
    <mergeCell ref="HZN499:HZW499"/>
    <mergeCell ref="HZX499:IAA499"/>
    <mergeCell ref="IAD499:IAM499"/>
    <mergeCell ref="IAN499:IAQ499"/>
    <mergeCell ref="HXB499:HXK499"/>
    <mergeCell ref="HXL499:HXO499"/>
    <mergeCell ref="HXR499:HYA499"/>
    <mergeCell ref="HYB499:HYE499"/>
    <mergeCell ref="HYH499:HYQ499"/>
    <mergeCell ref="HYR499:HYU499"/>
    <mergeCell ref="HVF499:HVO499"/>
    <mergeCell ref="HVP499:HVS499"/>
    <mergeCell ref="HVV499:HWE499"/>
    <mergeCell ref="HWF499:HWI499"/>
    <mergeCell ref="HWL499:HWU499"/>
    <mergeCell ref="HWV499:HWY499"/>
    <mergeCell ref="IEL499:IEU499"/>
    <mergeCell ref="IEV499:IEY499"/>
    <mergeCell ref="IFB499:IFK499"/>
    <mergeCell ref="IFL499:IFO499"/>
    <mergeCell ref="IFR499:IGA499"/>
    <mergeCell ref="IGB499:IGE499"/>
    <mergeCell ref="ICP499:ICY499"/>
    <mergeCell ref="ICZ499:IDC499"/>
    <mergeCell ref="IDF499:IDO499"/>
    <mergeCell ref="IDP499:IDS499"/>
    <mergeCell ref="IDV499:IEE499"/>
    <mergeCell ref="IEF499:IEI499"/>
    <mergeCell ref="IAT499:IBC499"/>
    <mergeCell ref="IBD499:IBG499"/>
    <mergeCell ref="IBJ499:IBS499"/>
    <mergeCell ref="IBT499:IBW499"/>
    <mergeCell ref="IBZ499:ICI499"/>
    <mergeCell ref="ICJ499:ICM499"/>
    <mergeCell ref="IJZ499:IKI499"/>
    <mergeCell ref="IKJ499:IKM499"/>
    <mergeCell ref="IKP499:IKY499"/>
    <mergeCell ref="IKZ499:ILC499"/>
    <mergeCell ref="ILF499:ILO499"/>
    <mergeCell ref="ILP499:ILS499"/>
    <mergeCell ref="IID499:IIM499"/>
    <mergeCell ref="IIN499:IIQ499"/>
    <mergeCell ref="IIT499:IJC499"/>
    <mergeCell ref="IJD499:IJG499"/>
    <mergeCell ref="IJJ499:IJS499"/>
    <mergeCell ref="IJT499:IJW499"/>
    <mergeCell ref="IGH499:IGQ499"/>
    <mergeCell ref="IGR499:IGU499"/>
    <mergeCell ref="IGX499:IHG499"/>
    <mergeCell ref="IHH499:IHK499"/>
    <mergeCell ref="IHN499:IHW499"/>
    <mergeCell ref="IHX499:IIA499"/>
    <mergeCell ref="IPN499:IPW499"/>
    <mergeCell ref="IPX499:IQA499"/>
    <mergeCell ref="IQD499:IQM499"/>
    <mergeCell ref="IQN499:IQQ499"/>
    <mergeCell ref="IQT499:IRC499"/>
    <mergeCell ref="IRD499:IRG499"/>
    <mergeCell ref="INR499:IOA499"/>
    <mergeCell ref="IOB499:IOE499"/>
    <mergeCell ref="IOH499:IOQ499"/>
    <mergeCell ref="IOR499:IOU499"/>
    <mergeCell ref="IOX499:IPG499"/>
    <mergeCell ref="IPH499:IPK499"/>
    <mergeCell ref="ILV499:IME499"/>
    <mergeCell ref="IMF499:IMI499"/>
    <mergeCell ref="IML499:IMU499"/>
    <mergeCell ref="IMV499:IMY499"/>
    <mergeCell ref="INB499:INK499"/>
    <mergeCell ref="INL499:INO499"/>
    <mergeCell ref="IVB499:IVK499"/>
    <mergeCell ref="IVL499:IVO499"/>
    <mergeCell ref="IVR499:IWA499"/>
    <mergeCell ref="IWB499:IWE499"/>
    <mergeCell ref="IWH499:IWQ499"/>
    <mergeCell ref="IWR499:IWU499"/>
    <mergeCell ref="ITF499:ITO499"/>
    <mergeCell ref="ITP499:ITS499"/>
    <mergeCell ref="ITV499:IUE499"/>
    <mergeCell ref="IUF499:IUI499"/>
    <mergeCell ref="IUL499:IUU499"/>
    <mergeCell ref="IUV499:IUY499"/>
    <mergeCell ref="IRJ499:IRS499"/>
    <mergeCell ref="IRT499:IRW499"/>
    <mergeCell ref="IRZ499:ISI499"/>
    <mergeCell ref="ISJ499:ISM499"/>
    <mergeCell ref="ISP499:ISY499"/>
    <mergeCell ref="ISZ499:ITC499"/>
    <mergeCell ref="JAP499:JAY499"/>
    <mergeCell ref="JAZ499:JBC499"/>
    <mergeCell ref="JBF499:JBO499"/>
    <mergeCell ref="JBP499:JBS499"/>
    <mergeCell ref="JBV499:JCE499"/>
    <mergeCell ref="JCF499:JCI499"/>
    <mergeCell ref="IYT499:IZC499"/>
    <mergeCell ref="IZD499:IZG499"/>
    <mergeCell ref="IZJ499:IZS499"/>
    <mergeCell ref="IZT499:IZW499"/>
    <mergeCell ref="IZZ499:JAI499"/>
    <mergeCell ref="JAJ499:JAM499"/>
    <mergeCell ref="IWX499:IXG499"/>
    <mergeCell ref="IXH499:IXK499"/>
    <mergeCell ref="IXN499:IXW499"/>
    <mergeCell ref="IXX499:IYA499"/>
    <mergeCell ref="IYD499:IYM499"/>
    <mergeCell ref="IYN499:IYQ499"/>
    <mergeCell ref="JGD499:JGM499"/>
    <mergeCell ref="JGN499:JGQ499"/>
    <mergeCell ref="JGT499:JHC499"/>
    <mergeCell ref="JHD499:JHG499"/>
    <mergeCell ref="JHJ499:JHS499"/>
    <mergeCell ref="JHT499:JHW499"/>
    <mergeCell ref="JEH499:JEQ499"/>
    <mergeCell ref="JER499:JEU499"/>
    <mergeCell ref="JEX499:JFG499"/>
    <mergeCell ref="JFH499:JFK499"/>
    <mergeCell ref="JFN499:JFW499"/>
    <mergeCell ref="JFX499:JGA499"/>
    <mergeCell ref="JCL499:JCU499"/>
    <mergeCell ref="JCV499:JCY499"/>
    <mergeCell ref="JDB499:JDK499"/>
    <mergeCell ref="JDL499:JDO499"/>
    <mergeCell ref="JDR499:JEA499"/>
    <mergeCell ref="JEB499:JEE499"/>
    <mergeCell ref="JLR499:JMA499"/>
    <mergeCell ref="JMB499:JME499"/>
    <mergeCell ref="JMH499:JMQ499"/>
    <mergeCell ref="JMR499:JMU499"/>
    <mergeCell ref="JMX499:JNG499"/>
    <mergeCell ref="JNH499:JNK499"/>
    <mergeCell ref="JJV499:JKE499"/>
    <mergeCell ref="JKF499:JKI499"/>
    <mergeCell ref="JKL499:JKU499"/>
    <mergeCell ref="JKV499:JKY499"/>
    <mergeCell ref="JLB499:JLK499"/>
    <mergeCell ref="JLL499:JLO499"/>
    <mergeCell ref="JHZ499:JII499"/>
    <mergeCell ref="JIJ499:JIM499"/>
    <mergeCell ref="JIP499:JIY499"/>
    <mergeCell ref="JIZ499:JJC499"/>
    <mergeCell ref="JJF499:JJO499"/>
    <mergeCell ref="JJP499:JJS499"/>
    <mergeCell ref="JRF499:JRO499"/>
    <mergeCell ref="JRP499:JRS499"/>
    <mergeCell ref="JRV499:JSE499"/>
    <mergeCell ref="JSF499:JSI499"/>
    <mergeCell ref="JSL499:JSU499"/>
    <mergeCell ref="JSV499:JSY499"/>
    <mergeCell ref="JPJ499:JPS499"/>
    <mergeCell ref="JPT499:JPW499"/>
    <mergeCell ref="JPZ499:JQI499"/>
    <mergeCell ref="JQJ499:JQM499"/>
    <mergeCell ref="JQP499:JQY499"/>
    <mergeCell ref="JQZ499:JRC499"/>
    <mergeCell ref="JNN499:JNW499"/>
    <mergeCell ref="JNX499:JOA499"/>
    <mergeCell ref="JOD499:JOM499"/>
    <mergeCell ref="JON499:JOQ499"/>
    <mergeCell ref="JOT499:JPC499"/>
    <mergeCell ref="JPD499:JPG499"/>
    <mergeCell ref="JWT499:JXC499"/>
    <mergeCell ref="JXD499:JXG499"/>
    <mergeCell ref="JXJ499:JXS499"/>
    <mergeCell ref="JXT499:JXW499"/>
    <mergeCell ref="JXZ499:JYI499"/>
    <mergeCell ref="JYJ499:JYM499"/>
    <mergeCell ref="JUX499:JVG499"/>
    <mergeCell ref="JVH499:JVK499"/>
    <mergeCell ref="JVN499:JVW499"/>
    <mergeCell ref="JVX499:JWA499"/>
    <mergeCell ref="JWD499:JWM499"/>
    <mergeCell ref="JWN499:JWQ499"/>
    <mergeCell ref="JTB499:JTK499"/>
    <mergeCell ref="JTL499:JTO499"/>
    <mergeCell ref="JTR499:JUA499"/>
    <mergeCell ref="JUB499:JUE499"/>
    <mergeCell ref="JUH499:JUQ499"/>
    <mergeCell ref="JUR499:JUU499"/>
    <mergeCell ref="KCH499:KCQ499"/>
    <mergeCell ref="KCR499:KCU499"/>
    <mergeCell ref="KCX499:KDG499"/>
    <mergeCell ref="KDH499:KDK499"/>
    <mergeCell ref="KDN499:KDW499"/>
    <mergeCell ref="KDX499:KEA499"/>
    <mergeCell ref="KAL499:KAU499"/>
    <mergeCell ref="KAV499:KAY499"/>
    <mergeCell ref="KBB499:KBK499"/>
    <mergeCell ref="KBL499:KBO499"/>
    <mergeCell ref="KBR499:KCA499"/>
    <mergeCell ref="KCB499:KCE499"/>
    <mergeCell ref="JYP499:JYY499"/>
    <mergeCell ref="JYZ499:JZC499"/>
    <mergeCell ref="JZF499:JZO499"/>
    <mergeCell ref="JZP499:JZS499"/>
    <mergeCell ref="JZV499:KAE499"/>
    <mergeCell ref="KAF499:KAI499"/>
    <mergeCell ref="KHV499:KIE499"/>
    <mergeCell ref="KIF499:KII499"/>
    <mergeCell ref="KIL499:KIU499"/>
    <mergeCell ref="KIV499:KIY499"/>
    <mergeCell ref="KJB499:KJK499"/>
    <mergeCell ref="KJL499:KJO499"/>
    <mergeCell ref="KFZ499:KGI499"/>
    <mergeCell ref="KGJ499:KGM499"/>
    <mergeCell ref="KGP499:KGY499"/>
    <mergeCell ref="KGZ499:KHC499"/>
    <mergeCell ref="KHF499:KHO499"/>
    <mergeCell ref="KHP499:KHS499"/>
    <mergeCell ref="KED499:KEM499"/>
    <mergeCell ref="KEN499:KEQ499"/>
    <mergeCell ref="KET499:KFC499"/>
    <mergeCell ref="KFD499:KFG499"/>
    <mergeCell ref="KFJ499:KFS499"/>
    <mergeCell ref="KFT499:KFW499"/>
    <mergeCell ref="KNJ499:KNS499"/>
    <mergeCell ref="KNT499:KNW499"/>
    <mergeCell ref="KNZ499:KOI499"/>
    <mergeCell ref="KOJ499:KOM499"/>
    <mergeCell ref="KOP499:KOY499"/>
    <mergeCell ref="KOZ499:KPC499"/>
    <mergeCell ref="KLN499:KLW499"/>
    <mergeCell ref="KLX499:KMA499"/>
    <mergeCell ref="KMD499:KMM499"/>
    <mergeCell ref="KMN499:KMQ499"/>
    <mergeCell ref="KMT499:KNC499"/>
    <mergeCell ref="KND499:KNG499"/>
    <mergeCell ref="KJR499:KKA499"/>
    <mergeCell ref="KKB499:KKE499"/>
    <mergeCell ref="KKH499:KKQ499"/>
    <mergeCell ref="KKR499:KKU499"/>
    <mergeCell ref="KKX499:KLG499"/>
    <mergeCell ref="KLH499:KLK499"/>
    <mergeCell ref="KSX499:KTG499"/>
    <mergeCell ref="KTH499:KTK499"/>
    <mergeCell ref="KTN499:KTW499"/>
    <mergeCell ref="KTX499:KUA499"/>
    <mergeCell ref="KUD499:KUM499"/>
    <mergeCell ref="KUN499:KUQ499"/>
    <mergeCell ref="KRB499:KRK499"/>
    <mergeCell ref="KRL499:KRO499"/>
    <mergeCell ref="KRR499:KSA499"/>
    <mergeCell ref="KSB499:KSE499"/>
    <mergeCell ref="KSH499:KSQ499"/>
    <mergeCell ref="KSR499:KSU499"/>
    <mergeCell ref="KPF499:KPO499"/>
    <mergeCell ref="KPP499:KPS499"/>
    <mergeCell ref="KPV499:KQE499"/>
    <mergeCell ref="KQF499:KQI499"/>
    <mergeCell ref="KQL499:KQU499"/>
    <mergeCell ref="KQV499:KQY499"/>
    <mergeCell ref="KYL499:KYU499"/>
    <mergeCell ref="KYV499:KYY499"/>
    <mergeCell ref="KZB499:KZK499"/>
    <mergeCell ref="KZL499:KZO499"/>
    <mergeCell ref="KZR499:LAA499"/>
    <mergeCell ref="LAB499:LAE499"/>
    <mergeCell ref="KWP499:KWY499"/>
    <mergeCell ref="KWZ499:KXC499"/>
    <mergeCell ref="KXF499:KXO499"/>
    <mergeCell ref="KXP499:KXS499"/>
    <mergeCell ref="KXV499:KYE499"/>
    <mergeCell ref="KYF499:KYI499"/>
    <mergeCell ref="KUT499:KVC499"/>
    <mergeCell ref="KVD499:KVG499"/>
    <mergeCell ref="KVJ499:KVS499"/>
    <mergeCell ref="KVT499:KVW499"/>
    <mergeCell ref="KVZ499:KWI499"/>
    <mergeCell ref="KWJ499:KWM499"/>
    <mergeCell ref="LDZ499:LEI499"/>
    <mergeCell ref="LEJ499:LEM499"/>
    <mergeCell ref="LEP499:LEY499"/>
    <mergeCell ref="LEZ499:LFC499"/>
    <mergeCell ref="LFF499:LFO499"/>
    <mergeCell ref="LFP499:LFS499"/>
    <mergeCell ref="LCD499:LCM499"/>
    <mergeCell ref="LCN499:LCQ499"/>
    <mergeCell ref="LCT499:LDC499"/>
    <mergeCell ref="LDD499:LDG499"/>
    <mergeCell ref="LDJ499:LDS499"/>
    <mergeCell ref="LDT499:LDW499"/>
    <mergeCell ref="LAH499:LAQ499"/>
    <mergeCell ref="LAR499:LAU499"/>
    <mergeCell ref="LAX499:LBG499"/>
    <mergeCell ref="LBH499:LBK499"/>
    <mergeCell ref="LBN499:LBW499"/>
    <mergeCell ref="LBX499:LCA499"/>
    <mergeCell ref="LJN499:LJW499"/>
    <mergeCell ref="LJX499:LKA499"/>
    <mergeCell ref="LKD499:LKM499"/>
    <mergeCell ref="LKN499:LKQ499"/>
    <mergeCell ref="LKT499:LLC499"/>
    <mergeCell ref="LLD499:LLG499"/>
    <mergeCell ref="LHR499:LIA499"/>
    <mergeCell ref="LIB499:LIE499"/>
    <mergeCell ref="LIH499:LIQ499"/>
    <mergeCell ref="LIR499:LIU499"/>
    <mergeCell ref="LIX499:LJG499"/>
    <mergeCell ref="LJH499:LJK499"/>
    <mergeCell ref="LFV499:LGE499"/>
    <mergeCell ref="LGF499:LGI499"/>
    <mergeCell ref="LGL499:LGU499"/>
    <mergeCell ref="LGV499:LGY499"/>
    <mergeCell ref="LHB499:LHK499"/>
    <mergeCell ref="LHL499:LHO499"/>
    <mergeCell ref="LPB499:LPK499"/>
    <mergeCell ref="LPL499:LPO499"/>
    <mergeCell ref="LPR499:LQA499"/>
    <mergeCell ref="LQB499:LQE499"/>
    <mergeCell ref="LQH499:LQQ499"/>
    <mergeCell ref="LQR499:LQU499"/>
    <mergeCell ref="LNF499:LNO499"/>
    <mergeCell ref="LNP499:LNS499"/>
    <mergeCell ref="LNV499:LOE499"/>
    <mergeCell ref="LOF499:LOI499"/>
    <mergeCell ref="LOL499:LOU499"/>
    <mergeCell ref="LOV499:LOY499"/>
    <mergeCell ref="LLJ499:LLS499"/>
    <mergeCell ref="LLT499:LLW499"/>
    <mergeCell ref="LLZ499:LMI499"/>
    <mergeCell ref="LMJ499:LMM499"/>
    <mergeCell ref="LMP499:LMY499"/>
    <mergeCell ref="LMZ499:LNC499"/>
    <mergeCell ref="LUP499:LUY499"/>
    <mergeCell ref="LUZ499:LVC499"/>
    <mergeCell ref="LVF499:LVO499"/>
    <mergeCell ref="LVP499:LVS499"/>
    <mergeCell ref="LVV499:LWE499"/>
    <mergeCell ref="LWF499:LWI499"/>
    <mergeCell ref="LST499:LTC499"/>
    <mergeCell ref="LTD499:LTG499"/>
    <mergeCell ref="LTJ499:LTS499"/>
    <mergeCell ref="LTT499:LTW499"/>
    <mergeCell ref="LTZ499:LUI499"/>
    <mergeCell ref="LUJ499:LUM499"/>
    <mergeCell ref="LQX499:LRG499"/>
    <mergeCell ref="LRH499:LRK499"/>
    <mergeCell ref="LRN499:LRW499"/>
    <mergeCell ref="LRX499:LSA499"/>
    <mergeCell ref="LSD499:LSM499"/>
    <mergeCell ref="LSN499:LSQ499"/>
    <mergeCell ref="MAD499:MAM499"/>
    <mergeCell ref="MAN499:MAQ499"/>
    <mergeCell ref="MAT499:MBC499"/>
    <mergeCell ref="MBD499:MBG499"/>
    <mergeCell ref="MBJ499:MBS499"/>
    <mergeCell ref="MBT499:MBW499"/>
    <mergeCell ref="LYH499:LYQ499"/>
    <mergeCell ref="LYR499:LYU499"/>
    <mergeCell ref="LYX499:LZG499"/>
    <mergeCell ref="LZH499:LZK499"/>
    <mergeCell ref="LZN499:LZW499"/>
    <mergeCell ref="LZX499:MAA499"/>
    <mergeCell ref="LWL499:LWU499"/>
    <mergeCell ref="LWV499:LWY499"/>
    <mergeCell ref="LXB499:LXK499"/>
    <mergeCell ref="LXL499:LXO499"/>
    <mergeCell ref="LXR499:LYA499"/>
    <mergeCell ref="LYB499:LYE499"/>
    <mergeCell ref="MFR499:MGA499"/>
    <mergeCell ref="MGB499:MGE499"/>
    <mergeCell ref="MGH499:MGQ499"/>
    <mergeCell ref="MGR499:MGU499"/>
    <mergeCell ref="MGX499:MHG499"/>
    <mergeCell ref="MHH499:MHK499"/>
    <mergeCell ref="MDV499:MEE499"/>
    <mergeCell ref="MEF499:MEI499"/>
    <mergeCell ref="MEL499:MEU499"/>
    <mergeCell ref="MEV499:MEY499"/>
    <mergeCell ref="MFB499:MFK499"/>
    <mergeCell ref="MFL499:MFO499"/>
    <mergeCell ref="MBZ499:MCI499"/>
    <mergeCell ref="MCJ499:MCM499"/>
    <mergeCell ref="MCP499:MCY499"/>
    <mergeCell ref="MCZ499:MDC499"/>
    <mergeCell ref="MDF499:MDO499"/>
    <mergeCell ref="MDP499:MDS499"/>
    <mergeCell ref="MLF499:MLO499"/>
    <mergeCell ref="MLP499:MLS499"/>
    <mergeCell ref="MLV499:MME499"/>
    <mergeCell ref="MMF499:MMI499"/>
    <mergeCell ref="MML499:MMU499"/>
    <mergeCell ref="MMV499:MMY499"/>
    <mergeCell ref="MJJ499:MJS499"/>
    <mergeCell ref="MJT499:MJW499"/>
    <mergeCell ref="MJZ499:MKI499"/>
    <mergeCell ref="MKJ499:MKM499"/>
    <mergeCell ref="MKP499:MKY499"/>
    <mergeCell ref="MKZ499:MLC499"/>
    <mergeCell ref="MHN499:MHW499"/>
    <mergeCell ref="MHX499:MIA499"/>
    <mergeCell ref="MID499:MIM499"/>
    <mergeCell ref="MIN499:MIQ499"/>
    <mergeCell ref="MIT499:MJC499"/>
    <mergeCell ref="MJD499:MJG499"/>
    <mergeCell ref="MQT499:MRC499"/>
    <mergeCell ref="MRD499:MRG499"/>
    <mergeCell ref="MRJ499:MRS499"/>
    <mergeCell ref="MRT499:MRW499"/>
    <mergeCell ref="MRZ499:MSI499"/>
    <mergeCell ref="MSJ499:MSM499"/>
    <mergeCell ref="MOX499:MPG499"/>
    <mergeCell ref="MPH499:MPK499"/>
    <mergeCell ref="MPN499:MPW499"/>
    <mergeCell ref="MPX499:MQA499"/>
    <mergeCell ref="MQD499:MQM499"/>
    <mergeCell ref="MQN499:MQQ499"/>
    <mergeCell ref="MNB499:MNK499"/>
    <mergeCell ref="MNL499:MNO499"/>
    <mergeCell ref="MNR499:MOA499"/>
    <mergeCell ref="MOB499:MOE499"/>
    <mergeCell ref="MOH499:MOQ499"/>
    <mergeCell ref="MOR499:MOU499"/>
    <mergeCell ref="MWH499:MWQ499"/>
    <mergeCell ref="MWR499:MWU499"/>
    <mergeCell ref="MWX499:MXG499"/>
    <mergeCell ref="MXH499:MXK499"/>
    <mergeCell ref="MXN499:MXW499"/>
    <mergeCell ref="MXX499:MYA499"/>
    <mergeCell ref="MUL499:MUU499"/>
    <mergeCell ref="MUV499:MUY499"/>
    <mergeCell ref="MVB499:MVK499"/>
    <mergeCell ref="MVL499:MVO499"/>
    <mergeCell ref="MVR499:MWA499"/>
    <mergeCell ref="MWB499:MWE499"/>
    <mergeCell ref="MSP499:MSY499"/>
    <mergeCell ref="MSZ499:MTC499"/>
    <mergeCell ref="MTF499:MTO499"/>
    <mergeCell ref="MTP499:MTS499"/>
    <mergeCell ref="MTV499:MUE499"/>
    <mergeCell ref="MUF499:MUI499"/>
    <mergeCell ref="NBV499:NCE499"/>
    <mergeCell ref="NCF499:NCI499"/>
    <mergeCell ref="NCL499:NCU499"/>
    <mergeCell ref="NCV499:NCY499"/>
    <mergeCell ref="NDB499:NDK499"/>
    <mergeCell ref="NDL499:NDO499"/>
    <mergeCell ref="MZZ499:NAI499"/>
    <mergeCell ref="NAJ499:NAM499"/>
    <mergeCell ref="NAP499:NAY499"/>
    <mergeCell ref="NAZ499:NBC499"/>
    <mergeCell ref="NBF499:NBO499"/>
    <mergeCell ref="NBP499:NBS499"/>
    <mergeCell ref="MYD499:MYM499"/>
    <mergeCell ref="MYN499:MYQ499"/>
    <mergeCell ref="MYT499:MZC499"/>
    <mergeCell ref="MZD499:MZG499"/>
    <mergeCell ref="MZJ499:MZS499"/>
    <mergeCell ref="MZT499:MZW499"/>
    <mergeCell ref="NHJ499:NHS499"/>
    <mergeCell ref="NHT499:NHW499"/>
    <mergeCell ref="NHZ499:NII499"/>
    <mergeCell ref="NIJ499:NIM499"/>
    <mergeCell ref="NIP499:NIY499"/>
    <mergeCell ref="NIZ499:NJC499"/>
    <mergeCell ref="NFN499:NFW499"/>
    <mergeCell ref="NFX499:NGA499"/>
    <mergeCell ref="NGD499:NGM499"/>
    <mergeCell ref="NGN499:NGQ499"/>
    <mergeCell ref="NGT499:NHC499"/>
    <mergeCell ref="NHD499:NHG499"/>
    <mergeCell ref="NDR499:NEA499"/>
    <mergeCell ref="NEB499:NEE499"/>
    <mergeCell ref="NEH499:NEQ499"/>
    <mergeCell ref="NER499:NEU499"/>
    <mergeCell ref="NEX499:NFG499"/>
    <mergeCell ref="NFH499:NFK499"/>
    <mergeCell ref="NMX499:NNG499"/>
    <mergeCell ref="NNH499:NNK499"/>
    <mergeCell ref="NNN499:NNW499"/>
    <mergeCell ref="NNX499:NOA499"/>
    <mergeCell ref="NOD499:NOM499"/>
    <mergeCell ref="NON499:NOQ499"/>
    <mergeCell ref="NLB499:NLK499"/>
    <mergeCell ref="NLL499:NLO499"/>
    <mergeCell ref="NLR499:NMA499"/>
    <mergeCell ref="NMB499:NME499"/>
    <mergeCell ref="NMH499:NMQ499"/>
    <mergeCell ref="NMR499:NMU499"/>
    <mergeCell ref="NJF499:NJO499"/>
    <mergeCell ref="NJP499:NJS499"/>
    <mergeCell ref="NJV499:NKE499"/>
    <mergeCell ref="NKF499:NKI499"/>
    <mergeCell ref="NKL499:NKU499"/>
    <mergeCell ref="NKV499:NKY499"/>
    <mergeCell ref="NSL499:NSU499"/>
    <mergeCell ref="NSV499:NSY499"/>
    <mergeCell ref="NTB499:NTK499"/>
    <mergeCell ref="NTL499:NTO499"/>
    <mergeCell ref="NTR499:NUA499"/>
    <mergeCell ref="NUB499:NUE499"/>
    <mergeCell ref="NQP499:NQY499"/>
    <mergeCell ref="NQZ499:NRC499"/>
    <mergeCell ref="NRF499:NRO499"/>
    <mergeCell ref="NRP499:NRS499"/>
    <mergeCell ref="NRV499:NSE499"/>
    <mergeCell ref="NSF499:NSI499"/>
    <mergeCell ref="NOT499:NPC499"/>
    <mergeCell ref="NPD499:NPG499"/>
    <mergeCell ref="NPJ499:NPS499"/>
    <mergeCell ref="NPT499:NPW499"/>
    <mergeCell ref="NPZ499:NQI499"/>
    <mergeCell ref="NQJ499:NQM499"/>
    <mergeCell ref="NXZ499:NYI499"/>
    <mergeCell ref="NYJ499:NYM499"/>
    <mergeCell ref="NYP499:NYY499"/>
    <mergeCell ref="NYZ499:NZC499"/>
    <mergeCell ref="NZF499:NZO499"/>
    <mergeCell ref="NZP499:NZS499"/>
    <mergeCell ref="NWD499:NWM499"/>
    <mergeCell ref="NWN499:NWQ499"/>
    <mergeCell ref="NWT499:NXC499"/>
    <mergeCell ref="NXD499:NXG499"/>
    <mergeCell ref="NXJ499:NXS499"/>
    <mergeCell ref="NXT499:NXW499"/>
    <mergeCell ref="NUH499:NUQ499"/>
    <mergeCell ref="NUR499:NUU499"/>
    <mergeCell ref="NUX499:NVG499"/>
    <mergeCell ref="NVH499:NVK499"/>
    <mergeCell ref="NVN499:NVW499"/>
    <mergeCell ref="NVX499:NWA499"/>
    <mergeCell ref="ODN499:ODW499"/>
    <mergeCell ref="ODX499:OEA499"/>
    <mergeCell ref="OED499:OEM499"/>
    <mergeCell ref="OEN499:OEQ499"/>
    <mergeCell ref="OET499:OFC499"/>
    <mergeCell ref="OFD499:OFG499"/>
    <mergeCell ref="OBR499:OCA499"/>
    <mergeCell ref="OCB499:OCE499"/>
    <mergeCell ref="OCH499:OCQ499"/>
    <mergeCell ref="OCR499:OCU499"/>
    <mergeCell ref="OCX499:ODG499"/>
    <mergeCell ref="ODH499:ODK499"/>
    <mergeCell ref="NZV499:OAE499"/>
    <mergeCell ref="OAF499:OAI499"/>
    <mergeCell ref="OAL499:OAU499"/>
    <mergeCell ref="OAV499:OAY499"/>
    <mergeCell ref="OBB499:OBK499"/>
    <mergeCell ref="OBL499:OBO499"/>
    <mergeCell ref="OJB499:OJK499"/>
    <mergeCell ref="OJL499:OJO499"/>
    <mergeCell ref="OJR499:OKA499"/>
    <mergeCell ref="OKB499:OKE499"/>
    <mergeCell ref="OKH499:OKQ499"/>
    <mergeCell ref="OKR499:OKU499"/>
    <mergeCell ref="OHF499:OHO499"/>
    <mergeCell ref="OHP499:OHS499"/>
    <mergeCell ref="OHV499:OIE499"/>
    <mergeCell ref="OIF499:OII499"/>
    <mergeCell ref="OIL499:OIU499"/>
    <mergeCell ref="OIV499:OIY499"/>
    <mergeCell ref="OFJ499:OFS499"/>
    <mergeCell ref="OFT499:OFW499"/>
    <mergeCell ref="OFZ499:OGI499"/>
    <mergeCell ref="OGJ499:OGM499"/>
    <mergeCell ref="OGP499:OGY499"/>
    <mergeCell ref="OGZ499:OHC499"/>
    <mergeCell ref="OOP499:OOY499"/>
    <mergeCell ref="OOZ499:OPC499"/>
    <mergeCell ref="OPF499:OPO499"/>
    <mergeCell ref="OPP499:OPS499"/>
    <mergeCell ref="OPV499:OQE499"/>
    <mergeCell ref="OQF499:OQI499"/>
    <mergeCell ref="OMT499:ONC499"/>
    <mergeCell ref="OND499:ONG499"/>
    <mergeCell ref="ONJ499:ONS499"/>
    <mergeCell ref="ONT499:ONW499"/>
    <mergeCell ref="ONZ499:OOI499"/>
    <mergeCell ref="OOJ499:OOM499"/>
    <mergeCell ref="OKX499:OLG499"/>
    <mergeCell ref="OLH499:OLK499"/>
    <mergeCell ref="OLN499:OLW499"/>
    <mergeCell ref="OLX499:OMA499"/>
    <mergeCell ref="OMD499:OMM499"/>
    <mergeCell ref="OMN499:OMQ499"/>
    <mergeCell ref="OUD499:OUM499"/>
    <mergeCell ref="OUN499:OUQ499"/>
    <mergeCell ref="OUT499:OVC499"/>
    <mergeCell ref="OVD499:OVG499"/>
    <mergeCell ref="OVJ499:OVS499"/>
    <mergeCell ref="OVT499:OVW499"/>
    <mergeCell ref="OSH499:OSQ499"/>
    <mergeCell ref="OSR499:OSU499"/>
    <mergeCell ref="OSX499:OTG499"/>
    <mergeCell ref="OTH499:OTK499"/>
    <mergeCell ref="OTN499:OTW499"/>
    <mergeCell ref="OTX499:OUA499"/>
    <mergeCell ref="OQL499:OQU499"/>
    <mergeCell ref="OQV499:OQY499"/>
    <mergeCell ref="ORB499:ORK499"/>
    <mergeCell ref="ORL499:ORO499"/>
    <mergeCell ref="ORR499:OSA499"/>
    <mergeCell ref="OSB499:OSE499"/>
    <mergeCell ref="OZR499:PAA499"/>
    <mergeCell ref="PAB499:PAE499"/>
    <mergeCell ref="PAH499:PAQ499"/>
    <mergeCell ref="PAR499:PAU499"/>
    <mergeCell ref="PAX499:PBG499"/>
    <mergeCell ref="PBH499:PBK499"/>
    <mergeCell ref="OXV499:OYE499"/>
    <mergeCell ref="OYF499:OYI499"/>
    <mergeCell ref="OYL499:OYU499"/>
    <mergeCell ref="OYV499:OYY499"/>
    <mergeCell ref="OZB499:OZK499"/>
    <mergeCell ref="OZL499:OZO499"/>
    <mergeCell ref="OVZ499:OWI499"/>
    <mergeCell ref="OWJ499:OWM499"/>
    <mergeCell ref="OWP499:OWY499"/>
    <mergeCell ref="OWZ499:OXC499"/>
    <mergeCell ref="OXF499:OXO499"/>
    <mergeCell ref="OXP499:OXS499"/>
    <mergeCell ref="PFF499:PFO499"/>
    <mergeCell ref="PFP499:PFS499"/>
    <mergeCell ref="PFV499:PGE499"/>
    <mergeCell ref="PGF499:PGI499"/>
    <mergeCell ref="PGL499:PGU499"/>
    <mergeCell ref="PGV499:PGY499"/>
    <mergeCell ref="PDJ499:PDS499"/>
    <mergeCell ref="PDT499:PDW499"/>
    <mergeCell ref="PDZ499:PEI499"/>
    <mergeCell ref="PEJ499:PEM499"/>
    <mergeCell ref="PEP499:PEY499"/>
    <mergeCell ref="PEZ499:PFC499"/>
    <mergeCell ref="PBN499:PBW499"/>
    <mergeCell ref="PBX499:PCA499"/>
    <mergeCell ref="PCD499:PCM499"/>
    <mergeCell ref="PCN499:PCQ499"/>
    <mergeCell ref="PCT499:PDC499"/>
    <mergeCell ref="PDD499:PDG499"/>
    <mergeCell ref="PKT499:PLC499"/>
    <mergeCell ref="PLD499:PLG499"/>
    <mergeCell ref="PLJ499:PLS499"/>
    <mergeCell ref="PLT499:PLW499"/>
    <mergeCell ref="PLZ499:PMI499"/>
    <mergeCell ref="PMJ499:PMM499"/>
    <mergeCell ref="PIX499:PJG499"/>
    <mergeCell ref="PJH499:PJK499"/>
    <mergeCell ref="PJN499:PJW499"/>
    <mergeCell ref="PJX499:PKA499"/>
    <mergeCell ref="PKD499:PKM499"/>
    <mergeCell ref="PKN499:PKQ499"/>
    <mergeCell ref="PHB499:PHK499"/>
    <mergeCell ref="PHL499:PHO499"/>
    <mergeCell ref="PHR499:PIA499"/>
    <mergeCell ref="PIB499:PIE499"/>
    <mergeCell ref="PIH499:PIQ499"/>
    <mergeCell ref="PIR499:PIU499"/>
    <mergeCell ref="PQH499:PQQ499"/>
    <mergeCell ref="PQR499:PQU499"/>
    <mergeCell ref="PQX499:PRG499"/>
    <mergeCell ref="PRH499:PRK499"/>
    <mergeCell ref="PRN499:PRW499"/>
    <mergeCell ref="PRX499:PSA499"/>
    <mergeCell ref="POL499:POU499"/>
    <mergeCell ref="POV499:POY499"/>
    <mergeCell ref="PPB499:PPK499"/>
    <mergeCell ref="PPL499:PPO499"/>
    <mergeCell ref="PPR499:PQA499"/>
    <mergeCell ref="PQB499:PQE499"/>
    <mergeCell ref="PMP499:PMY499"/>
    <mergeCell ref="PMZ499:PNC499"/>
    <mergeCell ref="PNF499:PNO499"/>
    <mergeCell ref="PNP499:PNS499"/>
    <mergeCell ref="PNV499:POE499"/>
    <mergeCell ref="POF499:POI499"/>
    <mergeCell ref="PVV499:PWE499"/>
    <mergeCell ref="PWF499:PWI499"/>
    <mergeCell ref="PWL499:PWU499"/>
    <mergeCell ref="PWV499:PWY499"/>
    <mergeCell ref="PXB499:PXK499"/>
    <mergeCell ref="PXL499:PXO499"/>
    <mergeCell ref="PTZ499:PUI499"/>
    <mergeCell ref="PUJ499:PUM499"/>
    <mergeCell ref="PUP499:PUY499"/>
    <mergeCell ref="PUZ499:PVC499"/>
    <mergeCell ref="PVF499:PVO499"/>
    <mergeCell ref="PVP499:PVS499"/>
    <mergeCell ref="PSD499:PSM499"/>
    <mergeCell ref="PSN499:PSQ499"/>
    <mergeCell ref="PST499:PTC499"/>
    <mergeCell ref="PTD499:PTG499"/>
    <mergeCell ref="PTJ499:PTS499"/>
    <mergeCell ref="PTT499:PTW499"/>
    <mergeCell ref="QBJ499:QBS499"/>
    <mergeCell ref="QBT499:QBW499"/>
    <mergeCell ref="QBZ499:QCI499"/>
    <mergeCell ref="QCJ499:QCM499"/>
    <mergeCell ref="QCP499:QCY499"/>
    <mergeCell ref="QCZ499:QDC499"/>
    <mergeCell ref="PZN499:PZW499"/>
    <mergeCell ref="PZX499:QAA499"/>
    <mergeCell ref="QAD499:QAM499"/>
    <mergeCell ref="QAN499:QAQ499"/>
    <mergeCell ref="QAT499:QBC499"/>
    <mergeCell ref="QBD499:QBG499"/>
    <mergeCell ref="PXR499:PYA499"/>
    <mergeCell ref="PYB499:PYE499"/>
    <mergeCell ref="PYH499:PYQ499"/>
    <mergeCell ref="PYR499:PYU499"/>
    <mergeCell ref="PYX499:PZG499"/>
    <mergeCell ref="PZH499:PZK499"/>
    <mergeCell ref="QGX499:QHG499"/>
    <mergeCell ref="QHH499:QHK499"/>
    <mergeCell ref="QHN499:QHW499"/>
    <mergeCell ref="QHX499:QIA499"/>
    <mergeCell ref="QID499:QIM499"/>
    <mergeCell ref="QIN499:QIQ499"/>
    <mergeCell ref="QFB499:QFK499"/>
    <mergeCell ref="QFL499:QFO499"/>
    <mergeCell ref="QFR499:QGA499"/>
    <mergeCell ref="QGB499:QGE499"/>
    <mergeCell ref="QGH499:QGQ499"/>
    <mergeCell ref="QGR499:QGU499"/>
    <mergeCell ref="QDF499:QDO499"/>
    <mergeCell ref="QDP499:QDS499"/>
    <mergeCell ref="QDV499:QEE499"/>
    <mergeCell ref="QEF499:QEI499"/>
    <mergeCell ref="QEL499:QEU499"/>
    <mergeCell ref="QEV499:QEY499"/>
    <mergeCell ref="QML499:QMU499"/>
    <mergeCell ref="QMV499:QMY499"/>
    <mergeCell ref="QNB499:QNK499"/>
    <mergeCell ref="QNL499:QNO499"/>
    <mergeCell ref="QNR499:QOA499"/>
    <mergeCell ref="QOB499:QOE499"/>
    <mergeCell ref="QKP499:QKY499"/>
    <mergeCell ref="QKZ499:QLC499"/>
    <mergeCell ref="QLF499:QLO499"/>
    <mergeCell ref="QLP499:QLS499"/>
    <mergeCell ref="QLV499:QME499"/>
    <mergeCell ref="QMF499:QMI499"/>
    <mergeCell ref="QIT499:QJC499"/>
    <mergeCell ref="QJD499:QJG499"/>
    <mergeCell ref="QJJ499:QJS499"/>
    <mergeCell ref="QJT499:QJW499"/>
    <mergeCell ref="QJZ499:QKI499"/>
    <mergeCell ref="QKJ499:QKM499"/>
    <mergeCell ref="QRZ499:QSI499"/>
    <mergeCell ref="QSJ499:QSM499"/>
    <mergeCell ref="QSP499:QSY499"/>
    <mergeCell ref="QSZ499:QTC499"/>
    <mergeCell ref="QTF499:QTO499"/>
    <mergeCell ref="QTP499:QTS499"/>
    <mergeCell ref="QQD499:QQM499"/>
    <mergeCell ref="QQN499:QQQ499"/>
    <mergeCell ref="QQT499:QRC499"/>
    <mergeCell ref="QRD499:QRG499"/>
    <mergeCell ref="QRJ499:QRS499"/>
    <mergeCell ref="QRT499:QRW499"/>
    <mergeCell ref="QOH499:QOQ499"/>
    <mergeCell ref="QOR499:QOU499"/>
    <mergeCell ref="QOX499:QPG499"/>
    <mergeCell ref="QPH499:QPK499"/>
    <mergeCell ref="QPN499:QPW499"/>
    <mergeCell ref="QPX499:QQA499"/>
    <mergeCell ref="QXN499:QXW499"/>
    <mergeCell ref="QXX499:QYA499"/>
    <mergeCell ref="QYD499:QYM499"/>
    <mergeCell ref="QYN499:QYQ499"/>
    <mergeCell ref="QYT499:QZC499"/>
    <mergeCell ref="QZD499:QZG499"/>
    <mergeCell ref="QVR499:QWA499"/>
    <mergeCell ref="QWB499:QWE499"/>
    <mergeCell ref="QWH499:QWQ499"/>
    <mergeCell ref="QWR499:QWU499"/>
    <mergeCell ref="QWX499:QXG499"/>
    <mergeCell ref="QXH499:QXK499"/>
    <mergeCell ref="QTV499:QUE499"/>
    <mergeCell ref="QUF499:QUI499"/>
    <mergeCell ref="QUL499:QUU499"/>
    <mergeCell ref="QUV499:QUY499"/>
    <mergeCell ref="QVB499:QVK499"/>
    <mergeCell ref="QVL499:QVO499"/>
    <mergeCell ref="RDB499:RDK499"/>
    <mergeCell ref="RDL499:RDO499"/>
    <mergeCell ref="RDR499:REA499"/>
    <mergeCell ref="REB499:REE499"/>
    <mergeCell ref="REH499:REQ499"/>
    <mergeCell ref="RER499:REU499"/>
    <mergeCell ref="RBF499:RBO499"/>
    <mergeCell ref="RBP499:RBS499"/>
    <mergeCell ref="RBV499:RCE499"/>
    <mergeCell ref="RCF499:RCI499"/>
    <mergeCell ref="RCL499:RCU499"/>
    <mergeCell ref="RCV499:RCY499"/>
    <mergeCell ref="QZJ499:QZS499"/>
    <mergeCell ref="QZT499:QZW499"/>
    <mergeCell ref="QZZ499:RAI499"/>
    <mergeCell ref="RAJ499:RAM499"/>
    <mergeCell ref="RAP499:RAY499"/>
    <mergeCell ref="RAZ499:RBC499"/>
    <mergeCell ref="RIP499:RIY499"/>
    <mergeCell ref="RIZ499:RJC499"/>
    <mergeCell ref="RJF499:RJO499"/>
    <mergeCell ref="RJP499:RJS499"/>
    <mergeCell ref="RJV499:RKE499"/>
    <mergeCell ref="RKF499:RKI499"/>
    <mergeCell ref="RGT499:RHC499"/>
    <mergeCell ref="RHD499:RHG499"/>
    <mergeCell ref="RHJ499:RHS499"/>
    <mergeCell ref="RHT499:RHW499"/>
    <mergeCell ref="RHZ499:RII499"/>
    <mergeCell ref="RIJ499:RIM499"/>
    <mergeCell ref="REX499:RFG499"/>
    <mergeCell ref="RFH499:RFK499"/>
    <mergeCell ref="RFN499:RFW499"/>
    <mergeCell ref="RFX499:RGA499"/>
    <mergeCell ref="RGD499:RGM499"/>
    <mergeCell ref="RGN499:RGQ499"/>
    <mergeCell ref="ROD499:ROM499"/>
    <mergeCell ref="RON499:ROQ499"/>
    <mergeCell ref="ROT499:RPC499"/>
    <mergeCell ref="RPD499:RPG499"/>
    <mergeCell ref="RPJ499:RPS499"/>
    <mergeCell ref="RPT499:RPW499"/>
    <mergeCell ref="RMH499:RMQ499"/>
    <mergeCell ref="RMR499:RMU499"/>
    <mergeCell ref="RMX499:RNG499"/>
    <mergeCell ref="RNH499:RNK499"/>
    <mergeCell ref="RNN499:RNW499"/>
    <mergeCell ref="RNX499:ROA499"/>
    <mergeCell ref="RKL499:RKU499"/>
    <mergeCell ref="RKV499:RKY499"/>
    <mergeCell ref="RLB499:RLK499"/>
    <mergeCell ref="RLL499:RLO499"/>
    <mergeCell ref="RLR499:RMA499"/>
    <mergeCell ref="RMB499:RME499"/>
    <mergeCell ref="RTR499:RUA499"/>
    <mergeCell ref="RUB499:RUE499"/>
    <mergeCell ref="RUH499:RUQ499"/>
    <mergeCell ref="RUR499:RUU499"/>
    <mergeCell ref="RUX499:RVG499"/>
    <mergeCell ref="RVH499:RVK499"/>
    <mergeCell ref="RRV499:RSE499"/>
    <mergeCell ref="RSF499:RSI499"/>
    <mergeCell ref="RSL499:RSU499"/>
    <mergeCell ref="RSV499:RSY499"/>
    <mergeCell ref="RTB499:RTK499"/>
    <mergeCell ref="RTL499:RTO499"/>
    <mergeCell ref="RPZ499:RQI499"/>
    <mergeCell ref="RQJ499:RQM499"/>
    <mergeCell ref="RQP499:RQY499"/>
    <mergeCell ref="RQZ499:RRC499"/>
    <mergeCell ref="RRF499:RRO499"/>
    <mergeCell ref="RRP499:RRS499"/>
    <mergeCell ref="RZF499:RZO499"/>
    <mergeCell ref="RZP499:RZS499"/>
    <mergeCell ref="RZV499:SAE499"/>
    <mergeCell ref="SAF499:SAI499"/>
    <mergeCell ref="SAL499:SAU499"/>
    <mergeCell ref="SAV499:SAY499"/>
    <mergeCell ref="RXJ499:RXS499"/>
    <mergeCell ref="RXT499:RXW499"/>
    <mergeCell ref="RXZ499:RYI499"/>
    <mergeCell ref="RYJ499:RYM499"/>
    <mergeCell ref="RYP499:RYY499"/>
    <mergeCell ref="RYZ499:RZC499"/>
    <mergeCell ref="RVN499:RVW499"/>
    <mergeCell ref="RVX499:RWA499"/>
    <mergeCell ref="RWD499:RWM499"/>
    <mergeCell ref="RWN499:RWQ499"/>
    <mergeCell ref="RWT499:RXC499"/>
    <mergeCell ref="RXD499:RXG499"/>
    <mergeCell ref="SET499:SFC499"/>
    <mergeCell ref="SFD499:SFG499"/>
    <mergeCell ref="SFJ499:SFS499"/>
    <mergeCell ref="SFT499:SFW499"/>
    <mergeCell ref="SFZ499:SGI499"/>
    <mergeCell ref="SGJ499:SGM499"/>
    <mergeCell ref="SCX499:SDG499"/>
    <mergeCell ref="SDH499:SDK499"/>
    <mergeCell ref="SDN499:SDW499"/>
    <mergeCell ref="SDX499:SEA499"/>
    <mergeCell ref="SED499:SEM499"/>
    <mergeCell ref="SEN499:SEQ499"/>
    <mergeCell ref="SBB499:SBK499"/>
    <mergeCell ref="SBL499:SBO499"/>
    <mergeCell ref="SBR499:SCA499"/>
    <mergeCell ref="SCB499:SCE499"/>
    <mergeCell ref="SCH499:SCQ499"/>
    <mergeCell ref="SCR499:SCU499"/>
    <mergeCell ref="SKH499:SKQ499"/>
    <mergeCell ref="SKR499:SKU499"/>
    <mergeCell ref="SKX499:SLG499"/>
    <mergeCell ref="SLH499:SLK499"/>
    <mergeCell ref="SLN499:SLW499"/>
    <mergeCell ref="SLX499:SMA499"/>
    <mergeCell ref="SIL499:SIU499"/>
    <mergeCell ref="SIV499:SIY499"/>
    <mergeCell ref="SJB499:SJK499"/>
    <mergeCell ref="SJL499:SJO499"/>
    <mergeCell ref="SJR499:SKA499"/>
    <mergeCell ref="SKB499:SKE499"/>
    <mergeCell ref="SGP499:SGY499"/>
    <mergeCell ref="SGZ499:SHC499"/>
    <mergeCell ref="SHF499:SHO499"/>
    <mergeCell ref="SHP499:SHS499"/>
    <mergeCell ref="SHV499:SIE499"/>
    <mergeCell ref="SIF499:SII499"/>
    <mergeCell ref="SPV499:SQE499"/>
    <mergeCell ref="SQF499:SQI499"/>
    <mergeCell ref="SQL499:SQU499"/>
    <mergeCell ref="SQV499:SQY499"/>
    <mergeCell ref="SRB499:SRK499"/>
    <mergeCell ref="SRL499:SRO499"/>
    <mergeCell ref="SNZ499:SOI499"/>
    <mergeCell ref="SOJ499:SOM499"/>
    <mergeCell ref="SOP499:SOY499"/>
    <mergeCell ref="SOZ499:SPC499"/>
    <mergeCell ref="SPF499:SPO499"/>
    <mergeCell ref="SPP499:SPS499"/>
    <mergeCell ref="SMD499:SMM499"/>
    <mergeCell ref="SMN499:SMQ499"/>
    <mergeCell ref="SMT499:SNC499"/>
    <mergeCell ref="SND499:SNG499"/>
    <mergeCell ref="SNJ499:SNS499"/>
    <mergeCell ref="SNT499:SNW499"/>
    <mergeCell ref="SVJ499:SVS499"/>
    <mergeCell ref="SVT499:SVW499"/>
    <mergeCell ref="SVZ499:SWI499"/>
    <mergeCell ref="SWJ499:SWM499"/>
    <mergeCell ref="SWP499:SWY499"/>
    <mergeCell ref="SWZ499:SXC499"/>
    <mergeCell ref="STN499:STW499"/>
    <mergeCell ref="STX499:SUA499"/>
    <mergeCell ref="SUD499:SUM499"/>
    <mergeCell ref="SUN499:SUQ499"/>
    <mergeCell ref="SUT499:SVC499"/>
    <mergeCell ref="SVD499:SVG499"/>
    <mergeCell ref="SRR499:SSA499"/>
    <mergeCell ref="SSB499:SSE499"/>
    <mergeCell ref="SSH499:SSQ499"/>
    <mergeCell ref="SSR499:SSU499"/>
    <mergeCell ref="SSX499:STG499"/>
    <mergeCell ref="STH499:STK499"/>
    <mergeCell ref="TAX499:TBG499"/>
    <mergeCell ref="TBH499:TBK499"/>
    <mergeCell ref="TBN499:TBW499"/>
    <mergeCell ref="TBX499:TCA499"/>
    <mergeCell ref="TCD499:TCM499"/>
    <mergeCell ref="TCN499:TCQ499"/>
    <mergeCell ref="SZB499:SZK499"/>
    <mergeCell ref="SZL499:SZO499"/>
    <mergeCell ref="SZR499:TAA499"/>
    <mergeCell ref="TAB499:TAE499"/>
    <mergeCell ref="TAH499:TAQ499"/>
    <mergeCell ref="TAR499:TAU499"/>
    <mergeCell ref="SXF499:SXO499"/>
    <mergeCell ref="SXP499:SXS499"/>
    <mergeCell ref="SXV499:SYE499"/>
    <mergeCell ref="SYF499:SYI499"/>
    <mergeCell ref="SYL499:SYU499"/>
    <mergeCell ref="SYV499:SYY499"/>
    <mergeCell ref="TGL499:TGU499"/>
    <mergeCell ref="TGV499:TGY499"/>
    <mergeCell ref="THB499:THK499"/>
    <mergeCell ref="THL499:THO499"/>
    <mergeCell ref="THR499:TIA499"/>
    <mergeCell ref="TIB499:TIE499"/>
    <mergeCell ref="TEP499:TEY499"/>
    <mergeCell ref="TEZ499:TFC499"/>
    <mergeCell ref="TFF499:TFO499"/>
    <mergeCell ref="TFP499:TFS499"/>
    <mergeCell ref="TFV499:TGE499"/>
    <mergeCell ref="TGF499:TGI499"/>
    <mergeCell ref="TCT499:TDC499"/>
    <mergeCell ref="TDD499:TDG499"/>
    <mergeCell ref="TDJ499:TDS499"/>
    <mergeCell ref="TDT499:TDW499"/>
    <mergeCell ref="TDZ499:TEI499"/>
    <mergeCell ref="TEJ499:TEM499"/>
    <mergeCell ref="TLZ499:TMI499"/>
    <mergeCell ref="TMJ499:TMM499"/>
    <mergeCell ref="TMP499:TMY499"/>
    <mergeCell ref="TMZ499:TNC499"/>
    <mergeCell ref="TNF499:TNO499"/>
    <mergeCell ref="TNP499:TNS499"/>
    <mergeCell ref="TKD499:TKM499"/>
    <mergeCell ref="TKN499:TKQ499"/>
    <mergeCell ref="TKT499:TLC499"/>
    <mergeCell ref="TLD499:TLG499"/>
    <mergeCell ref="TLJ499:TLS499"/>
    <mergeCell ref="TLT499:TLW499"/>
    <mergeCell ref="TIH499:TIQ499"/>
    <mergeCell ref="TIR499:TIU499"/>
    <mergeCell ref="TIX499:TJG499"/>
    <mergeCell ref="TJH499:TJK499"/>
    <mergeCell ref="TJN499:TJW499"/>
    <mergeCell ref="TJX499:TKA499"/>
    <mergeCell ref="TRN499:TRW499"/>
    <mergeCell ref="TRX499:TSA499"/>
    <mergeCell ref="TSD499:TSM499"/>
    <mergeCell ref="TSN499:TSQ499"/>
    <mergeCell ref="TST499:TTC499"/>
    <mergeCell ref="TTD499:TTG499"/>
    <mergeCell ref="TPR499:TQA499"/>
    <mergeCell ref="TQB499:TQE499"/>
    <mergeCell ref="TQH499:TQQ499"/>
    <mergeCell ref="TQR499:TQU499"/>
    <mergeCell ref="TQX499:TRG499"/>
    <mergeCell ref="TRH499:TRK499"/>
    <mergeCell ref="TNV499:TOE499"/>
    <mergeCell ref="TOF499:TOI499"/>
    <mergeCell ref="TOL499:TOU499"/>
    <mergeCell ref="TOV499:TOY499"/>
    <mergeCell ref="TPB499:TPK499"/>
    <mergeCell ref="TPL499:TPO499"/>
    <mergeCell ref="TXB499:TXK499"/>
    <mergeCell ref="TXL499:TXO499"/>
    <mergeCell ref="TXR499:TYA499"/>
    <mergeCell ref="TYB499:TYE499"/>
    <mergeCell ref="TYH499:TYQ499"/>
    <mergeCell ref="TYR499:TYU499"/>
    <mergeCell ref="TVF499:TVO499"/>
    <mergeCell ref="TVP499:TVS499"/>
    <mergeCell ref="TVV499:TWE499"/>
    <mergeCell ref="TWF499:TWI499"/>
    <mergeCell ref="TWL499:TWU499"/>
    <mergeCell ref="TWV499:TWY499"/>
    <mergeCell ref="TTJ499:TTS499"/>
    <mergeCell ref="TTT499:TTW499"/>
    <mergeCell ref="TTZ499:TUI499"/>
    <mergeCell ref="TUJ499:TUM499"/>
    <mergeCell ref="TUP499:TUY499"/>
    <mergeCell ref="TUZ499:TVC499"/>
    <mergeCell ref="UCP499:UCY499"/>
    <mergeCell ref="UCZ499:UDC499"/>
    <mergeCell ref="UDF499:UDO499"/>
    <mergeCell ref="UDP499:UDS499"/>
    <mergeCell ref="UDV499:UEE499"/>
    <mergeCell ref="UEF499:UEI499"/>
    <mergeCell ref="UAT499:UBC499"/>
    <mergeCell ref="UBD499:UBG499"/>
    <mergeCell ref="UBJ499:UBS499"/>
    <mergeCell ref="UBT499:UBW499"/>
    <mergeCell ref="UBZ499:UCI499"/>
    <mergeCell ref="UCJ499:UCM499"/>
    <mergeCell ref="TYX499:TZG499"/>
    <mergeCell ref="TZH499:TZK499"/>
    <mergeCell ref="TZN499:TZW499"/>
    <mergeCell ref="TZX499:UAA499"/>
    <mergeCell ref="UAD499:UAM499"/>
    <mergeCell ref="UAN499:UAQ499"/>
    <mergeCell ref="UID499:UIM499"/>
    <mergeCell ref="UIN499:UIQ499"/>
    <mergeCell ref="UIT499:UJC499"/>
    <mergeCell ref="UJD499:UJG499"/>
    <mergeCell ref="UJJ499:UJS499"/>
    <mergeCell ref="UJT499:UJW499"/>
    <mergeCell ref="UGH499:UGQ499"/>
    <mergeCell ref="UGR499:UGU499"/>
    <mergeCell ref="UGX499:UHG499"/>
    <mergeCell ref="UHH499:UHK499"/>
    <mergeCell ref="UHN499:UHW499"/>
    <mergeCell ref="UHX499:UIA499"/>
    <mergeCell ref="UEL499:UEU499"/>
    <mergeCell ref="UEV499:UEY499"/>
    <mergeCell ref="UFB499:UFK499"/>
    <mergeCell ref="UFL499:UFO499"/>
    <mergeCell ref="UFR499:UGA499"/>
    <mergeCell ref="UGB499:UGE499"/>
    <mergeCell ref="UNR499:UOA499"/>
    <mergeCell ref="UOB499:UOE499"/>
    <mergeCell ref="UOH499:UOQ499"/>
    <mergeCell ref="UOR499:UOU499"/>
    <mergeCell ref="UOX499:UPG499"/>
    <mergeCell ref="UPH499:UPK499"/>
    <mergeCell ref="ULV499:UME499"/>
    <mergeCell ref="UMF499:UMI499"/>
    <mergeCell ref="UML499:UMU499"/>
    <mergeCell ref="UMV499:UMY499"/>
    <mergeCell ref="UNB499:UNK499"/>
    <mergeCell ref="UNL499:UNO499"/>
    <mergeCell ref="UJZ499:UKI499"/>
    <mergeCell ref="UKJ499:UKM499"/>
    <mergeCell ref="UKP499:UKY499"/>
    <mergeCell ref="UKZ499:ULC499"/>
    <mergeCell ref="ULF499:ULO499"/>
    <mergeCell ref="ULP499:ULS499"/>
    <mergeCell ref="UTF499:UTO499"/>
    <mergeCell ref="UTP499:UTS499"/>
    <mergeCell ref="UTV499:UUE499"/>
    <mergeCell ref="UUF499:UUI499"/>
    <mergeCell ref="UUL499:UUU499"/>
    <mergeCell ref="UUV499:UUY499"/>
    <mergeCell ref="URJ499:URS499"/>
    <mergeCell ref="URT499:URW499"/>
    <mergeCell ref="URZ499:USI499"/>
    <mergeCell ref="USJ499:USM499"/>
    <mergeCell ref="USP499:USY499"/>
    <mergeCell ref="USZ499:UTC499"/>
    <mergeCell ref="UPN499:UPW499"/>
    <mergeCell ref="UPX499:UQA499"/>
    <mergeCell ref="UQD499:UQM499"/>
    <mergeCell ref="UQN499:UQQ499"/>
    <mergeCell ref="UQT499:URC499"/>
    <mergeCell ref="URD499:URG499"/>
    <mergeCell ref="UYT499:UZC499"/>
    <mergeCell ref="UZD499:UZG499"/>
    <mergeCell ref="UZJ499:UZS499"/>
    <mergeCell ref="UZT499:UZW499"/>
    <mergeCell ref="UZZ499:VAI499"/>
    <mergeCell ref="VAJ499:VAM499"/>
    <mergeCell ref="UWX499:UXG499"/>
    <mergeCell ref="UXH499:UXK499"/>
    <mergeCell ref="UXN499:UXW499"/>
    <mergeCell ref="UXX499:UYA499"/>
    <mergeCell ref="UYD499:UYM499"/>
    <mergeCell ref="UYN499:UYQ499"/>
    <mergeCell ref="UVB499:UVK499"/>
    <mergeCell ref="UVL499:UVO499"/>
    <mergeCell ref="UVR499:UWA499"/>
    <mergeCell ref="UWB499:UWE499"/>
    <mergeCell ref="UWH499:UWQ499"/>
    <mergeCell ref="UWR499:UWU499"/>
    <mergeCell ref="VEH499:VEQ499"/>
    <mergeCell ref="VER499:VEU499"/>
    <mergeCell ref="VEX499:VFG499"/>
    <mergeCell ref="VFH499:VFK499"/>
    <mergeCell ref="VFN499:VFW499"/>
    <mergeCell ref="VFX499:VGA499"/>
    <mergeCell ref="VCL499:VCU499"/>
    <mergeCell ref="VCV499:VCY499"/>
    <mergeCell ref="VDB499:VDK499"/>
    <mergeCell ref="VDL499:VDO499"/>
    <mergeCell ref="VDR499:VEA499"/>
    <mergeCell ref="VEB499:VEE499"/>
    <mergeCell ref="VAP499:VAY499"/>
    <mergeCell ref="VAZ499:VBC499"/>
    <mergeCell ref="VBF499:VBO499"/>
    <mergeCell ref="VBP499:VBS499"/>
    <mergeCell ref="VBV499:VCE499"/>
    <mergeCell ref="VCF499:VCI499"/>
    <mergeCell ref="VJV499:VKE499"/>
    <mergeCell ref="VKF499:VKI499"/>
    <mergeCell ref="VKL499:VKU499"/>
    <mergeCell ref="VKV499:VKY499"/>
    <mergeCell ref="VLB499:VLK499"/>
    <mergeCell ref="VLL499:VLO499"/>
    <mergeCell ref="VHZ499:VII499"/>
    <mergeCell ref="VIJ499:VIM499"/>
    <mergeCell ref="VIP499:VIY499"/>
    <mergeCell ref="VIZ499:VJC499"/>
    <mergeCell ref="VJF499:VJO499"/>
    <mergeCell ref="VJP499:VJS499"/>
    <mergeCell ref="VGD499:VGM499"/>
    <mergeCell ref="VGN499:VGQ499"/>
    <mergeCell ref="VGT499:VHC499"/>
    <mergeCell ref="VHD499:VHG499"/>
    <mergeCell ref="VHJ499:VHS499"/>
    <mergeCell ref="VHT499:VHW499"/>
    <mergeCell ref="VPJ499:VPS499"/>
    <mergeCell ref="VPT499:VPW499"/>
    <mergeCell ref="VPZ499:VQI499"/>
    <mergeCell ref="VQJ499:VQM499"/>
    <mergeCell ref="VQP499:VQY499"/>
    <mergeCell ref="VQZ499:VRC499"/>
    <mergeCell ref="VNN499:VNW499"/>
    <mergeCell ref="VNX499:VOA499"/>
    <mergeCell ref="VOD499:VOM499"/>
    <mergeCell ref="VON499:VOQ499"/>
    <mergeCell ref="VOT499:VPC499"/>
    <mergeCell ref="VPD499:VPG499"/>
    <mergeCell ref="VLR499:VMA499"/>
    <mergeCell ref="VMB499:VME499"/>
    <mergeCell ref="VMH499:VMQ499"/>
    <mergeCell ref="VMR499:VMU499"/>
    <mergeCell ref="VMX499:VNG499"/>
    <mergeCell ref="VNH499:VNK499"/>
    <mergeCell ref="VUX499:VVG499"/>
    <mergeCell ref="VVH499:VVK499"/>
    <mergeCell ref="VVN499:VVW499"/>
    <mergeCell ref="VVX499:VWA499"/>
    <mergeCell ref="VWD499:VWM499"/>
    <mergeCell ref="VWN499:VWQ499"/>
    <mergeCell ref="VTB499:VTK499"/>
    <mergeCell ref="VTL499:VTO499"/>
    <mergeCell ref="VTR499:VUA499"/>
    <mergeCell ref="VUB499:VUE499"/>
    <mergeCell ref="VUH499:VUQ499"/>
    <mergeCell ref="VUR499:VUU499"/>
    <mergeCell ref="VRF499:VRO499"/>
    <mergeCell ref="VRP499:VRS499"/>
    <mergeCell ref="VRV499:VSE499"/>
    <mergeCell ref="VSF499:VSI499"/>
    <mergeCell ref="VSL499:VSU499"/>
    <mergeCell ref="VSV499:VSY499"/>
    <mergeCell ref="WAL499:WAU499"/>
    <mergeCell ref="WAV499:WAY499"/>
    <mergeCell ref="WBB499:WBK499"/>
    <mergeCell ref="WBL499:WBO499"/>
    <mergeCell ref="WBR499:WCA499"/>
    <mergeCell ref="WCB499:WCE499"/>
    <mergeCell ref="VYP499:VYY499"/>
    <mergeCell ref="VYZ499:VZC499"/>
    <mergeCell ref="VZF499:VZO499"/>
    <mergeCell ref="VZP499:VZS499"/>
    <mergeCell ref="VZV499:WAE499"/>
    <mergeCell ref="WAF499:WAI499"/>
    <mergeCell ref="VWT499:VXC499"/>
    <mergeCell ref="VXD499:VXG499"/>
    <mergeCell ref="VXJ499:VXS499"/>
    <mergeCell ref="VXT499:VXW499"/>
    <mergeCell ref="VXZ499:VYI499"/>
    <mergeCell ref="VYJ499:VYM499"/>
    <mergeCell ref="WFZ499:WGI499"/>
    <mergeCell ref="WGJ499:WGM499"/>
    <mergeCell ref="WGP499:WGY499"/>
    <mergeCell ref="WGZ499:WHC499"/>
    <mergeCell ref="WHF499:WHO499"/>
    <mergeCell ref="WHP499:WHS499"/>
    <mergeCell ref="WED499:WEM499"/>
    <mergeCell ref="WEN499:WEQ499"/>
    <mergeCell ref="WET499:WFC499"/>
    <mergeCell ref="WFD499:WFG499"/>
    <mergeCell ref="WFJ499:WFS499"/>
    <mergeCell ref="WFT499:WFW499"/>
    <mergeCell ref="WCH499:WCQ499"/>
    <mergeCell ref="WCR499:WCU499"/>
    <mergeCell ref="WCX499:WDG499"/>
    <mergeCell ref="WDH499:WDK499"/>
    <mergeCell ref="WDN499:WDW499"/>
    <mergeCell ref="WDX499:WEA499"/>
    <mergeCell ref="WLN499:WLW499"/>
    <mergeCell ref="WLX499:WMA499"/>
    <mergeCell ref="WMD499:WMM499"/>
    <mergeCell ref="WMN499:WMQ499"/>
    <mergeCell ref="WMT499:WNC499"/>
    <mergeCell ref="WND499:WNG499"/>
    <mergeCell ref="WJR499:WKA499"/>
    <mergeCell ref="WKB499:WKE499"/>
    <mergeCell ref="WKH499:WKQ499"/>
    <mergeCell ref="WKR499:WKU499"/>
    <mergeCell ref="WKX499:WLG499"/>
    <mergeCell ref="WLH499:WLK499"/>
    <mergeCell ref="WHV499:WIE499"/>
    <mergeCell ref="WIF499:WII499"/>
    <mergeCell ref="WIL499:WIU499"/>
    <mergeCell ref="WIV499:WIY499"/>
    <mergeCell ref="WJB499:WJK499"/>
    <mergeCell ref="WJL499:WJO499"/>
    <mergeCell ref="WRB499:WRK499"/>
    <mergeCell ref="WRL499:WRO499"/>
    <mergeCell ref="WRR499:WSA499"/>
    <mergeCell ref="WSB499:WSE499"/>
    <mergeCell ref="WSH499:WSQ499"/>
    <mergeCell ref="WSR499:WSU499"/>
    <mergeCell ref="WPF499:WPO499"/>
    <mergeCell ref="WPP499:WPS499"/>
    <mergeCell ref="WPV499:WQE499"/>
    <mergeCell ref="WQF499:WQI499"/>
    <mergeCell ref="WQL499:WQU499"/>
    <mergeCell ref="WQV499:WQY499"/>
    <mergeCell ref="WNJ499:WNS499"/>
    <mergeCell ref="WNT499:WNW499"/>
    <mergeCell ref="WNZ499:WOI499"/>
    <mergeCell ref="WOJ499:WOM499"/>
    <mergeCell ref="WOP499:WOY499"/>
    <mergeCell ref="WOZ499:WPC499"/>
    <mergeCell ref="WWZ499:WXC499"/>
    <mergeCell ref="WXF499:WXO499"/>
    <mergeCell ref="WXP499:WXS499"/>
    <mergeCell ref="WXV499:WYE499"/>
    <mergeCell ref="WYF499:WYI499"/>
    <mergeCell ref="WUT499:WVC499"/>
    <mergeCell ref="WVD499:WVG499"/>
    <mergeCell ref="WVJ499:WVS499"/>
    <mergeCell ref="WVT499:WVW499"/>
    <mergeCell ref="WVZ499:WWI499"/>
    <mergeCell ref="WWJ499:WWM499"/>
    <mergeCell ref="WSX499:WTG499"/>
    <mergeCell ref="WTH499:WTK499"/>
    <mergeCell ref="WTN499:WTW499"/>
    <mergeCell ref="WTX499:WUA499"/>
    <mergeCell ref="WUD499:WUM499"/>
    <mergeCell ref="WUN499:WUQ499"/>
    <mergeCell ref="B502:P502"/>
    <mergeCell ref="B503:P503"/>
    <mergeCell ref="B504:P504"/>
    <mergeCell ref="B506:K506"/>
    <mergeCell ref="L506:O506"/>
    <mergeCell ref="B507:F507"/>
    <mergeCell ref="H507:P507"/>
    <mergeCell ref="XDZ499:XEI499"/>
    <mergeCell ref="XEJ499:XEM499"/>
    <mergeCell ref="XEP499:XEY499"/>
    <mergeCell ref="XEZ499:XFC499"/>
    <mergeCell ref="B500:P500"/>
    <mergeCell ref="B501:P501"/>
    <mergeCell ref="XCD499:XCM499"/>
    <mergeCell ref="XCN499:XCQ499"/>
    <mergeCell ref="XCT499:XDC499"/>
    <mergeCell ref="XDD499:XDG499"/>
    <mergeCell ref="XDJ499:XDS499"/>
    <mergeCell ref="XDT499:XDW499"/>
    <mergeCell ref="XAH499:XAQ499"/>
    <mergeCell ref="XAR499:XAU499"/>
    <mergeCell ref="XAX499:XBG499"/>
    <mergeCell ref="XBH499:XBK499"/>
    <mergeCell ref="XBN499:XBW499"/>
    <mergeCell ref="XBX499:XCA499"/>
    <mergeCell ref="WYL499:WYU499"/>
    <mergeCell ref="WYV499:WYY499"/>
    <mergeCell ref="WZB499:WZK499"/>
    <mergeCell ref="WZL499:WZO499"/>
    <mergeCell ref="WZR499:XAA499"/>
    <mergeCell ref="XAB499:XAE499"/>
    <mergeCell ref="WWP499:WWY499"/>
    <mergeCell ref="M512:O512"/>
    <mergeCell ref="F513:I513"/>
    <mergeCell ref="M513:O513"/>
    <mergeCell ref="F514:I514"/>
    <mergeCell ref="M514:O514"/>
    <mergeCell ref="F515:I515"/>
    <mergeCell ref="M515:O515"/>
    <mergeCell ref="B508:F508"/>
    <mergeCell ref="H508:P508"/>
    <mergeCell ref="B509:P509"/>
    <mergeCell ref="A510:D519"/>
    <mergeCell ref="F510:I511"/>
    <mergeCell ref="J510:J511"/>
    <mergeCell ref="K510:L519"/>
    <mergeCell ref="M510:O511"/>
    <mergeCell ref="P510:P511"/>
    <mergeCell ref="F512:I512"/>
    <mergeCell ref="G522:H522"/>
    <mergeCell ref="I522:J522"/>
    <mergeCell ref="L522:M522"/>
    <mergeCell ref="N522:P522"/>
    <mergeCell ref="A523:B523"/>
    <mergeCell ref="C523:P523"/>
    <mergeCell ref="F519:I519"/>
    <mergeCell ref="M519:O519"/>
    <mergeCell ref="G521:H521"/>
    <mergeCell ref="I521:J521"/>
    <mergeCell ref="L521:M521"/>
    <mergeCell ref="N521:P521"/>
    <mergeCell ref="F516:I516"/>
    <mergeCell ref="M516:O516"/>
    <mergeCell ref="F517:I517"/>
    <mergeCell ref="M517:O517"/>
    <mergeCell ref="F518:I518"/>
    <mergeCell ref="M518:O518"/>
    <mergeCell ref="A535:A536"/>
    <mergeCell ref="B535:B536"/>
    <mergeCell ref="O535:P535"/>
    <mergeCell ref="O536:P536"/>
    <mergeCell ref="A537:A538"/>
    <mergeCell ref="B537:B538"/>
    <mergeCell ref="O537:P537"/>
    <mergeCell ref="O538:P538"/>
    <mergeCell ref="A531:A532"/>
    <mergeCell ref="B531:B532"/>
    <mergeCell ref="O531:P531"/>
    <mergeCell ref="O532:P532"/>
    <mergeCell ref="A533:A534"/>
    <mergeCell ref="B533:B534"/>
    <mergeCell ref="O533:P533"/>
    <mergeCell ref="O534:P534"/>
    <mergeCell ref="A524:G524"/>
    <mergeCell ref="H524:P524"/>
    <mergeCell ref="A525:G526"/>
    <mergeCell ref="H525:P526"/>
    <mergeCell ref="O528:P528"/>
    <mergeCell ref="A529:A530"/>
    <mergeCell ref="B529:B530"/>
    <mergeCell ref="O529:P529"/>
    <mergeCell ref="O530:P530"/>
    <mergeCell ref="B550:P550"/>
    <mergeCell ref="B551:P551"/>
    <mergeCell ref="B552:P552"/>
    <mergeCell ref="B553:K553"/>
    <mergeCell ref="L553:O553"/>
    <mergeCell ref="B554:F554"/>
    <mergeCell ref="H554:P554"/>
    <mergeCell ref="B544:P544"/>
    <mergeCell ref="B545:P545"/>
    <mergeCell ref="B546:P546"/>
    <mergeCell ref="B547:P547"/>
    <mergeCell ref="B548:P548"/>
    <mergeCell ref="B549:P549"/>
    <mergeCell ref="A539:A540"/>
    <mergeCell ref="B539:B540"/>
    <mergeCell ref="O539:P539"/>
    <mergeCell ref="O540:P540"/>
    <mergeCell ref="A542:P542"/>
    <mergeCell ref="B543:P543"/>
    <mergeCell ref="M559:O559"/>
    <mergeCell ref="F560:I560"/>
    <mergeCell ref="M560:O560"/>
    <mergeCell ref="F561:I561"/>
    <mergeCell ref="M561:O561"/>
    <mergeCell ref="F562:I562"/>
    <mergeCell ref="M562:O562"/>
    <mergeCell ref="B555:F555"/>
    <mergeCell ref="H555:P555"/>
    <mergeCell ref="B556:P556"/>
    <mergeCell ref="A557:D566"/>
    <mergeCell ref="F557:I558"/>
    <mergeCell ref="J557:J558"/>
    <mergeCell ref="K557:L566"/>
    <mergeCell ref="M557:O558"/>
    <mergeCell ref="P557:P558"/>
    <mergeCell ref="F559:I559"/>
    <mergeCell ref="B581:P581"/>
    <mergeCell ref="A58:P58"/>
    <mergeCell ref="A576:C576"/>
    <mergeCell ref="O576:P576"/>
    <mergeCell ref="A577:C577"/>
    <mergeCell ref="O577:P577"/>
    <mergeCell ref="A579:P579"/>
    <mergeCell ref="B580:P580"/>
    <mergeCell ref="A571:G571"/>
    <mergeCell ref="H571:P571"/>
    <mergeCell ref="A572:G573"/>
    <mergeCell ref="H572:P573"/>
    <mergeCell ref="D574:P574"/>
    <mergeCell ref="O575:P575"/>
    <mergeCell ref="G569:H569"/>
    <mergeCell ref="I569:J569"/>
    <mergeCell ref="L569:M569"/>
    <mergeCell ref="N569:P569"/>
    <mergeCell ref="A570:B570"/>
    <mergeCell ref="C570:P570"/>
    <mergeCell ref="F566:I566"/>
    <mergeCell ref="M566:O566"/>
    <mergeCell ref="G568:H568"/>
    <mergeCell ref="I568:J568"/>
    <mergeCell ref="L568:M568"/>
    <mergeCell ref="N568:P568"/>
    <mergeCell ref="F563:I563"/>
    <mergeCell ref="M563:O563"/>
    <mergeCell ref="F564:I564"/>
    <mergeCell ref="M564:O564"/>
    <mergeCell ref="F565:I565"/>
    <mergeCell ref="M565:O565"/>
  </mergeCells>
  <dataValidations count="1">
    <dataValidation errorStyle="warning" allowBlank="1" showInputMessage="1" showErrorMessage="1" errorTitle="Área" error="Solo puede seleccionar una de las opciones de la lista desplegable" sqref="B8:B11"/>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77"/>
  <sheetViews>
    <sheetView showGridLines="0" zoomScale="80" zoomScaleNormal="80" workbookViewId="0">
      <selection activeCell="A395" sqref="A395"/>
    </sheetView>
  </sheetViews>
  <sheetFormatPr baseColWidth="10" defaultColWidth="11.42578125" defaultRowHeight="11.25" x14ac:dyDescent="0.2"/>
  <cols>
    <col min="1" max="1" width="48.7109375" style="163" customWidth="1"/>
    <col min="2" max="2" width="11.42578125" style="163" customWidth="1"/>
    <col min="3" max="3" width="16.5703125" style="163" customWidth="1"/>
    <col min="4" max="4" width="12.7109375" style="163" customWidth="1"/>
    <col min="5" max="5" width="16.140625" style="163" customWidth="1"/>
    <col min="6" max="6" width="15.28515625" style="163" customWidth="1"/>
    <col min="7" max="7" width="15.42578125" style="163" customWidth="1"/>
    <col min="8" max="8" width="16.140625" style="163" customWidth="1"/>
    <col min="9" max="9" width="15.85546875" style="163" customWidth="1"/>
    <col min="10" max="10" width="14.7109375" style="163" customWidth="1"/>
    <col min="11" max="11" width="15.28515625" style="163" customWidth="1"/>
    <col min="12" max="12" width="14.5703125" style="163" customWidth="1"/>
    <col min="13" max="13" width="14.7109375" style="163" customWidth="1"/>
    <col min="14" max="14" width="17.28515625" style="163" customWidth="1"/>
    <col min="15" max="15" width="12.7109375" style="163" customWidth="1"/>
    <col min="16" max="16" width="10.85546875" style="163" customWidth="1"/>
    <col min="17" max="16384" width="11.42578125" style="163"/>
  </cols>
  <sheetData>
    <row r="1" spans="1:16" x14ac:dyDescent="0.2">
      <c r="A1" s="161"/>
      <c r="B1" s="162"/>
      <c r="C1" s="161"/>
      <c r="D1" s="161"/>
      <c r="E1" s="161"/>
      <c r="F1" s="161"/>
      <c r="G1" s="161"/>
      <c r="H1" s="161"/>
      <c r="I1" s="161"/>
      <c r="J1" s="162"/>
      <c r="K1" s="161"/>
      <c r="L1" s="161"/>
      <c r="M1" s="161"/>
      <c r="N1" s="162"/>
      <c r="O1" s="162"/>
      <c r="P1" s="161"/>
    </row>
    <row r="2" spans="1:16" x14ac:dyDescent="0.2">
      <c r="A2" s="161"/>
      <c r="B2" s="162"/>
      <c r="C2" s="1614" t="s">
        <v>0</v>
      </c>
      <c r="D2" s="1614"/>
      <c r="E2" s="1614"/>
      <c r="F2" s="1614"/>
      <c r="G2" s="1614"/>
      <c r="H2" s="1614"/>
      <c r="I2" s="1614"/>
      <c r="J2" s="1614"/>
      <c r="K2" s="1614"/>
      <c r="L2" s="1614"/>
      <c r="M2" s="1614"/>
      <c r="N2" s="1614"/>
      <c r="O2" s="162"/>
      <c r="P2" s="161"/>
    </row>
    <row r="3" spans="1:16" x14ac:dyDescent="0.2">
      <c r="A3" s="161"/>
      <c r="B3" s="162"/>
      <c r="C3" s="1614" t="s">
        <v>1</v>
      </c>
      <c r="D3" s="1614"/>
      <c r="E3" s="1614"/>
      <c r="F3" s="1614"/>
      <c r="G3" s="1614"/>
      <c r="H3" s="1614"/>
      <c r="I3" s="1614"/>
      <c r="J3" s="1614"/>
      <c r="K3" s="1614"/>
      <c r="L3" s="1614"/>
      <c r="M3" s="1614"/>
      <c r="N3" s="1614"/>
      <c r="O3" s="162"/>
      <c r="P3" s="161"/>
    </row>
    <row r="4" spans="1:16" x14ac:dyDescent="0.2">
      <c r="A4" s="161"/>
      <c r="B4" s="162"/>
      <c r="C4" s="1615" t="s">
        <v>2</v>
      </c>
      <c r="D4" s="1615"/>
      <c r="E4" s="1615"/>
      <c r="F4" s="1615"/>
      <c r="G4" s="1615"/>
      <c r="H4" s="1615"/>
      <c r="I4" s="1615"/>
      <c r="J4" s="1615"/>
      <c r="K4" s="1615"/>
      <c r="L4" s="1615"/>
      <c r="M4" s="1615"/>
      <c r="N4" s="1615"/>
      <c r="O4" s="1614"/>
      <c r="P4" s="1614"/>
    </row>
    <row r="5" spans="1:16" x14ac:dyDescent="0.2">
      <c r="A5" s="161"/>
      <c r="B5" s="162"/>
      <c r="C5" s="1616" t="s">
        <v>3</v>
      </c>
      <c r="D5" s="1614"/>
      <c r="E5" s="1614"/>
      <c r="F5" s="1614"/>
      <c r="G5" s="1614"/>
      <c r="H5" s="1614"/>
      <c r="I5" s="1614"/>
      <c r="J5" s="1614"/>
      <c r="K5" s="1614"/>
      <c r="L5" s="1614"/>
      <c r="M5" s="1614"/>
      <c r="N5" s="1614"/>
      <c r="O5" s="162"/>
      <c r="P5" s="161"/>
    </row>
    <row r="6" spans="1:16" x14ac:dyDescent="0.2">
      <c r="A6" s="161"/>
      <c r="B6" s="162"/>
      <c r="C6" s="1617" t="s">
        <v>4</v>
      </c>
      <c r="D6" s="1617"/>
      <c r="E6" s="1617"/>
      <c r="F6" s="1617"/>
      <c r="G6" s="1617"/>
      <c r="H6" s="1617"/>
      <c r="I6" s="1617"/>
      <c r="J6" s="1617"/>
      <c r="K6" s="1617"/>
      <c r="L6" s="1617"/>
      <c r="M6" s="1617"/>
      <c r="N6" s="1617"/>
      <c r="O6" s="162"/>
      <c r="P6" s="161"/>
    </row>
    <row r="7" spans="1:16" x14ac:dyDescent="0.2">
      <c r="A7" s="161"/>
      <c r="B7" s="162"/>
      <c r="C7" s="161"/>
      <c r="D7" s="161"/>
      <c r="E7" s="161"/>
      <c r="F7" s="161"/>
      <c r="G7" s="161"/>
      <c r="H7" s="161"/>
      <c r="I7" s="161"/>
      <c r="J7" s="162"/>
      <c r="K7" s="161"/>
      <c r="L7" s="161"/>
      <c r="M7" s="161"/>
      <c r="N7" s="162"/>
      <c r="O7" s="162"/>
      <c r="P7" s="161"/>
    </row>
    <row r="8" spans="1:16" x14ac:dyDescent="0.2">
      <c r="A8" s="164" t="s">
        <v>5</v>
      </c>
      <c r="B8" s="1605" t="s">
        <v>481</v>
      </c>
      <c r="C8" s="1606"/>
      <c r="D8" s="1606"/>
      <c r="E8" s="1606"/>
      <c r="F8" s="1606"/>
      <c r="G8" s="1606"/>
      <c r="H8" s="1606"/>
      <c r="I8" s="1606"/>
      <c r="J8" s="1606"/>
      <c r="K8" s="1606"/>
      <c r="L8" s="1606"/>
      <c r="M8" s="1606"/>
      <c r="N8" s="1606"/>
      <c r="O8" s="1606"/>
      <c r="P8" s="1607"/>
    </row>
    <row r="9" spans="1:16" x14ac:dyDescent="0.2">
      <c r="A9" s="165" t="s">
        <v>7</v>
      </c>
      <c r="B9" s="1605" t="s">
        <v>482</v>
      </c>
      <c r="C9" s="1606"/>
      <c r="D9" s="1606"/>
      <c r="E9" s="1606"/>
      <c r="F9" s="1606"/>
      <c r="G9" s="1606"/>
      <c r="H9" s="1606"/>
      <c r="I9" s="1606"/>
      <c r="J9" s="1606"/>
      <c r="K9" s="1606"/>
      <c r="L9" s="1606"/>
      <c r="M9" s="1606"/>
      <c r="N9" s="1606"/>
      <c r="O9" s="1606"/>
      <c r="P9" s="1607"/>
    </row>
    <row r="10" spans="1:16" x14ac:dyDescent="0.2">
      <c r="A10" s="166"/>
      <c r="B10" s="167"/>
      <c r="C10" s="168"/>
      <c r="D10" s="168"/>
      <c r="E10" s="168"/>
      <c r="F10" s="168"/>
      <c r="G10" s="168"/>
      <c r="H10" s="168"/>
      <c r="I10" s="168"/>
      <c r="J10" s="168"/>
      <c r="K10" s="168"/>
      <c r="L10" s="168"/>
      <c r="M10" s="169"/>
      <c r="N10" s="169"/>
      <c r="O10" s="169"/>
      <c r="P10" s="166"/>
    </row>
    <row r="11" spans="1:16" ht="11.25" customHeight="1" x14ac:dyDescent="0.2">
      <c r="A11" s="170" t="s">
        <v>9</v>
      </c>
      <c r="B11" s="1608" t="s">
        <v>861</v>
      </c>
      <c r="C11" s="1609"/>
      <c r="D11" s="1609"/>
      <c r="E11" s="1609"/>
      <c r="F11" s="1609"/>
      <c r="G11" s="1609"/>
      <c r="H11" s="1609"/>
      <c r="I11" s="1609"/>
      <c r="J11" s="1609"/>
      <c r="K11" s="1610"/>
      <c r="L11" s="1611" t="s">
        <v>11</v>
      </c>
      <c r="M11" s="1611"/>
      <c r="N11" s="1611"/>
      <c r="O11" s="1611"/>
      <c r="P11" s="171">
        <v>0.33</v>
      </c>
    </row>
    <row r="12" spans="1:16" ht="11.25" customHeight="1" x14ac:dyDescent="0.2">
      <c r="B12" s="172"/>
      <c r="C12" s="172"/>
      <c r="D12" s="172"/>
      <c r="E12" s="172"/>
      <c r="F12" s="172"/>
      <c r="G12" s="172"/>
      <c r="H12" s="172"/>
      <c r="I12" s="172"/>
      <c r="J12" s="172"/>
      <c r="K12" s="172"/>
    </row>
    <row r="13" spans="1:16" x14ac:dyDescent="0.2">
      <c r="A13" s="173" t="s">
        <v>12</v>
      </c>
      <c r="B13" s="1612" t="s">
        <v>483</v>
      </c>
      <c r="C13" s="1613"/>
      <c r="D13" s="1613"/>
      <c r="E13" s="1613"/>
      <c r="F13" s="1613"/>
      <c r="G13" s="1613"/>
      <c r="H13" s="1613"/>
      <c r="I13" s="1613"/>
      <c r="J13" s="1613"/>
      <c r="K13" s="1613"/>
      <c r="L13" s="1612" t="s">
        <v>14</v>
      </c>
      <c r="M13" s="1612"/>
      <c r="N13" s="1612"/>
      <c r="O13" s="1612"/>
      <c r="P13" s="174">
        <v>0.3</v>
      </c>
    </row>
    <row r="15" spans="1:16" x14ac:dyDescent="0.2">
      <c r="A15" s="175" t="s">
        <v>15</v>
      </c>
      <c r="B15" s="1618"/>
      <c r="C15" s="1619"/>
      <c r="D15" s="1619"/>
      <c r="E15" s="1619"/>
      <c r="F15" s="1620"/>
      <c r="G15" s="176" t="s">
        <v>17</v>
      </c>
      <c r="H15" s="1618"/>
      <c r="I15" s="1619"/>
      <c r="J15" s="1619"/>
      <c r="K15" s="1619"/>
      <c r="L15" s="1619"/>
      <c r="M15" s="1619"/>
      <c r="N15" s="1619"/>
      <c r="O15" s="1619"/>
      <c r="P15" s="1620"/>
    </row>
    <row r="16" spans="1:16" x14ac:dyDescent="0.2">
      <c r="A16" s="175" t="s">
        <v>15</v>
      </c>
      <c r="B16" s="1618"/>
      <c r="C16" s="1619"/>
      <c r="D16" s="1619"/>
      <c r="E16" s="1619"/>
      <c r="F16" s="1620"/>
      <c r="G16" s="176" t="s">
        <v>17</v>
      </c>
      <c r="H16" s="1618"/>
      <c r="I16" s="1619"/>
      <c r="J16" s="1619"/>
      <c r="K16" s="1619"/>
      <c r="L16" s="1619"/>
      <c r="M16" s="1619"/>
      <c r="N16" s="1619"/>
      <c r="O16" s="1619"/>
      <c r="P16" s="1620"/>
    </row>
    <row r="17" spans="1:16" x14ac:dyDescent="0.2">
      <c r="A17" s="177"/>
      <c r="B17" s="178"/>
      <c r="C17" s="178"/>
      <c r="D17" s="179"/>
      <c r="E17" s="179"/>
      <c r="F17" s="179"/>
      <c r="G17" s="179"/>
      <c r="H17" s="179"/>
      <c r="I17" s="179"/>
      <c r="J17" s="179"/>
      <c r="K17" s="179"/>
      <c r="L17" s="180"/>
      <c r="M17" s="180"/>
      <c r="N17" s="180"/>
      <c r="O17" s="180"/>
      <c r="P17" s="181"/>
    </row>
    <row r="18" spans="1:16" x14ac:dyDescent="0.2">
      <c r="A18" s="173" t="s">
        <v>20</v>
      </c>
      <c r="B18" s="1621"/>
      <c r="C18" s="1621"/>
      <c r="D18" s="1621"/>
      <c r="E18" s="1621"/>
      <c r="F18" s="1621"/>
      <c r="G18" s="1621"/>
      <c r="H18" s="1621"/>
      <c r="I18" s="1621"/>
      <c r="J18" s="1621"/>
      <c r="K18" s="1621"/>
      <c r="L18" s="1621"/>
      <c r="M18" s="1621"/>
      <c r="N18" s="1621"/>
      <c r="O18" s="1621"/>
      <c r="P18" s="1621"/>
    </row>
    <row r="20" spans="1:16" x14ac:dyDescent="0.2">
      <c r="A20" s="182" t="s">
        <v>22</v>
      </c>
      <c r="B20" s="183"/>
      <c r="C20" s="183"/>
      <c r="D20" s="183"/>
      <c r="E20" s="183"/>
      <c r="F20" s="183"/>
      <c r="G20" s="183"/>
      <c r="H20" s="183"/>
      <c r="I20" s="183"/>
      <c r="J20" s="183"/>
      <c r="K20" s="183"/>
      <c r="L20" s="183"/>
      <c r="M20" s="183"/>
      <c r="N20" s="183"/>
      <c r="O20" s="183"/>
    </row>
    <row r="21" spans="1:16" x14ac:dyDescent="0.2">
      <c r="A21" s="182"/>
      <c r="B21" s="183"/>
      <c r="C21" s="183"/>
      <c r="D21" s="183"/>
      <c r="E21" s="183"/>
      <c r="F21" s="183"/>
      <c r="G21" s="183"/>
      <c r="H21" s="183"/>
      <c r="I21" s="183"/>
      <c r="J21" s="183"/>
      <c r="K21" s="183"/>
      <c r="L21" s="183"/>
      <c r="M21" s="183"/>
      <c r="N21" s="183"/>
      <c r="O21" s="183"/>
    </row>
    <row r="22" spans="1:16" x14ac:dyDescent="0.2">
      <c r="A22" s="1622" t="s">
        <v>23</v>
      </c>
      <c r="B22" s="1623"/>
      <c r="C22" s="1623"/>
      <c r="D22" s="1623"/>
      <c r="E22" s="1624"/>
      <c r="F22" s="1631" t="s">
        <v>24</v>
      </c>
      <c r="G22" s="1631"/>
      <c r="H22" s="1631"/>
      <c r="I22" s="1631"/>
      <c r="J22" s="1631" t="s">
        <v>25</v>
      </c>
      <c r="K22" s="1632" t="s">
        <v>26</v>
      </c>
      <c r="L22" s="1624"/>
      <c r="M22" s="1631" t="s">
        <v>27</v>
      </c>
      <c r="N22" s="1631"/>
      <c r="O22" s="1631"/>
      <c r="P22" s="1636" t="s">
        <v>25</v>
      </c>
    </row>
    <row r="23" spans="1:16" x14ac:dyDescent="0.2">
      <c r="A23" s="1625"/>
      <c r="B23" s="1626"/>
      <c r="C23" s="1626"/>
      <c r="D23" s="1626"/>
      <c r="E23" s="1627"/>
      <c r="F23" s="1631"/>
      <c r="G23" s="1631"/>
      <c r="H23" s="1631"/>
      <c r="I23" s="1631"/>
      <c r="J23" s="1631"/>
      <c r="K23" s="1633"/>
      <c r="L23" s="1627"/>
      <c r="M23" s="1631"/>
      <c r="N23" s="1631"/>
      <c r="O23" s="1631"/>
      <c r="P23" s="1636"/>
    </row>
    <row r="24" spans="1:16" x14ac:dyDescent="0.2">
      <c r="A24" s="1625"/>
      <c r="B24" s="1626"/>
      <c r="C24" s="1626"/>
      <c r="D24" s="1626"/>
      <c r="E24" s="1627"/>
      <c r="F24" s="1635" t="s">
        <v>862</v>
      </c>
      <c r="G24" s="1635"/>
      <c r="H24" s="1635"/>
      <c r="I24" s="1635"/>
      <c r="J24" s="184">
        <v>30</v>
      </c>
      <c r="K24" s="1633"/>
      <c r="L24" s="1627"/>
      <c r="M24" s="1637"/>
      <c r="N24" s="1638"/>
      <c r="O24" s="1639"/>
      <c r="P24" s="185"/>
    </row>
    <row r="25" spans="1:16" x14ac:dyDescent="0.2">
      <c r="A25" s="1625"/>
      <c r="B25" s="1626"/>
      <c r="C25" s="1626"/>
      <c r="D25" s="1626"/>
      <c r="E25" s="1627"/>
      <c r="F25" s="1635" t="s">
        <v>863</v>
      </c>
      <c r="G25" s="1635"/>
      <c r="H25" s="1635"/>
      <c r="I25" s="1635"/>
      <c r="J25" s="184">
        <v>50</v>
      </c>
      <c r="K25" s="1633"/>
      <c r="L25" s="1627"/>
      <c r="M25" s="1637"/>
      <c r="N25" s="1638"/>
      <c r="O25" s="1639"/>
      <c r="P25" s="185"/>
    </row>
    <row r="26" spans="1:16" x14ac:dyDescent="0.2">
      <c r="A26" s="1625"/>
      <c r="B26" s="1626"/>
      <c r="C26" s="1626"/>
      <c r="D26" s="1626"/>
      <c r="E26" s="1627"/>
      <c r="F26" s="1635" t="s">
        <v>864</v>
      </c>
      <c r="G26" s="1635"/>
      <c r="H26" s="1635"/>
      <c r="I26" s="1635"/>
      <c r="J26" s="184">
        <v>50</v>
      </c>
      <c r="K26" s="1633"/>
      <c r="L26" s="1627"/>
      <c r="M26" s="1635"/>
      <c r="N26" s="1640"/>
      <c r="O26" s="1640"/>
      <c r="P26" s="186"/>
    </row>
    <row r="27" spans="1:16" x14ac:dyDescent="0.2">
      <c r="A27" s="1625"/>
      <c r="B27" s="1626"/>
      <c r="C27" s="1626"/>
      <c r="D27" s="1626"/>
      <c r="E27" s="1627"/>
      <c r="F27" s="1635" t="s">
        <v>865</v>
      </c>
      <c r="G27" s="1635"/>
      <c r="H27" s="1635"/>
      <c r="I27" s="1635"/>
      <c r="J27" s="184">
        <v>50</v>
      </c>
      <c r="K27" s="1633"/>
      <c r="L27" s="1627"/>
      <c r="M27" s="1635"/>
      <c r="N27" s="1635"/>
      <c r="O27" s="1635"/>
      <c r="P27" s="186"/>
    </row>
    <row r="28" spans="1:16" x14ac:dyDescent="0.2">
      <c r="A28" s="1625"/>
      <c r="B28" s="1626"/>
      <c r="C28" s="1626"/>
      <c r="D28" s="1626"/>
      <c r="E28" s="1627"/>
      <c r="F28" s="1635"/>
      <c r="G28" s="1635"/>
      <c r="H28" s="1635"/>
      <c r="I28" s="1635"/>
      <c r="J28" s="184"/>
      <c r="K28" s="1633"/>
      <c r="L28" s="1627"/>
      <c r="M28" s="1635"/>
      <c r="N28" s="1635"/>
      <c r="O28" s="1635"/>
      <c r="P28" s="186"/>
    </row>
    <row r="29" spans="1:16" x14ac:dyDescent="0.2">
      <c r="A29" s="1625"/>
      <c r="B29" s="1626"/>
      <c r="C29" s="1626"/>
      <c r="D29" s="1626"/>
      <c r="E29" s="1627"/>
      <c r="F29" s="1635"/>
      <c r="G29" s="1635"/>
      <c r="H29" s="1635"/>
      <c r="I29" s="1635"/>
      <c r="J29" s="184"/>
      <c r="K29" s="1633"/>
      <c r="L29" s="1627"/>
      <c r="M29" s="1635"/>
      <c r="N29" s="1635"/>
      <c r="O29" s="1635"/>
      <c r="P29" s="186"/>
    </row>
    <row r="30" spans="1:16" x14ac:dyDescent="0.2">
      <c r="A30" s="1625"/>
      <c r="B30" s="1626"/>
      <c r="C30" s="1626"/>
      <c r="D30" s="1626"/>
      <c r="E30" s="1627"/>
      <c r="F30" s="1635"/>
      <c r="G30" s="1635"/>
      <c r="H30" s="1635"/>
      <c r="I30" s="1635"/>
      <c r="J30" s="184"/>
      <c r="K30" s="1633"/>
      <c r="L30" s="1627"/>
      <c r="M30" s="1635"/>
      <c r="N30" s="1635"/>
      <c r="O30" s="1635"/>
      <c r="P30" s="186"/>
    </row>
    <row r="31" spans="1:16" x14ac:dyDescent="0.2">
      <c r="A31" s="1628"/>
      <c r="B31" s="1629"/>
      <c r="C31" s="1629"/>
      <c r="D31" s="1629"/>
      <c r="E31" s="1630"/>
      <c r="F31" s="1635"/>
      <c r="G31" s="1635"/>
      <c r="H31" s="1635"/>
      <c r="I31" s="1635"/>
      <c r="J31" s="184"/>
      <c r="K31" s="1634"/>
      <c r="L31" s="1630"/>
      <c r="M31" s="1635"/>
      <c r="N31" s="1635"/>
      <c r="O31" s="1635"/>
      <c r="P31" s="187"/>
    </row>
    <row r="32" spans="1:16" x14ac:dyDescent="0.2">
      <c r="A32" s="188"/>
      <c r="B32" s="189"/>
      <c r="C32" s="180"/>
      <c r="D32" s="180"/>
      <c r="E32" s="180"/>
      <c r="F32" s="180"/>
      <c r="G32" s="180"/>
      <c r="H32" s="180"/>
      <c r="I32" s="180"/>
      <c r="J32" s="180"/>
      <c r="K32" s="180"/>
      <c r="L32" s="180"/>
      <c r="M32" s="180"/>
      <c r="N32" s="180"/>
      <c r="O32" s="180"/>
    </row>
    <row r="33" spans="1:16" s="191" customFormat="1" ht="22.5" x14ac:dyDescent="0.2">
      <c r="A33" s="190" t="s">
        <v>32</v>
      </c>
      <c r="B33" s="269" t="s">
        <v>33</v>
      </c>
      <c r="C33" s="269" t="s">
        <v>34</v>
      </c>
      <c r="D33" s="269" t="s">
        <v>35</v>
      </c>
      <c r="E33" s="269" t="s">
        <v>36</v>
      </c>
      <c r="F33" s="269" t="s">
        <v>37</v>
      </c>
      <c r="G33" s="1652" t="s">
        <v>38</v>
      </c>
      <c r="H33" s="1652"/>
      <c r="I33" s="1653" t="s">
        <v>39</v>
      </c>
      <c r="J33" s="1648"/>
      <c r="K33" s="269" t="s">
        <v>40</v>
      </c>
      <c r="L33" s="1652" t="s">
        <v>41</v>
      </c>
      <c r="M33" s="1652"/>
      <c r="N33" s="1654" t="s">
        <v>42</v>
      </c>
      <c r="O33" s="1655"/>
      <c r="P33" s="1656"/>
    </row>
    <row r="34" spans="1:16" ht="45" x14ac:dyDescent="0.2">
      <c r="A34" s="192" t="s">
        <v>485</v>
      </c>
      <c r="B34" s="193">
        <v>0.2</v>
      </c>
      <c r="C34" s="267" t="s">
        <v>486</v>
      </c>
      <c r="D34" s="267" t="s">
        <v>177</v>
      </c>
      <c r="E34" s="267" t="s">
        <v>487</v>
      </c>
      <c r="F34" s="267" t="s">
        <v>488</v>
      </c>
      <c r="G34" s="1641" t="s">
        <v>489</v>
      </c>
      <c r="H34" s="1641"/>
      <c r="I34" s="1642" t="s">
        <v>180</v>
      </c>
      <c r="J34" s="1643"/>
      <c r="K34" s="268">
        <v>16</v>
      </c>
      <c r="L34" s="1644" t="s">
        <v>181</v>
      </c>
      <c r="M34" s="1644"/>
      <c r="N34" s="1645" t="s">
        <v>484</v>
      </c>
      <c r="O34" s="1645"/>
      <c r="P34" s="1646"/>
    </row>
    <row r="35" spans="1:16" x14ac:dyDescent="0.2">
      <c r="A35" s="1647"/>
      <c r="B35" s="1648"/>
      <c r="C35" s="1649" t="s">
        <v>490</v>
      </c>
      <c r="D35" s="1650"/>
      <c r="E35" s="1650"/>
      <c r="F35" s="1650"/>
      <c r="G35" s="1650"/>
      <c r="H35" s="1650"/>
      <c r="I35" s="1650"/>
      <c r="J35" s="1650"/>
      <c r="K35" s="1650"/>
      <c r="L35" s="1650"/>
      <c r="M35" s="1650"/>
      <c r="N35" s="1650"/>
      <c r="O35" s="1650"/>
      <c r="P35" s="1651"/>
    </row>
    <row r="36" spans="1:16" x14ac:dyDescent="0.2">
      <c r="A36" s="1664" t="s">
        <v>53</v>
      </c>
      <c r="B36" s="1665"/>
      <c r="C36" s="1665"/>
      <c r="D36" s="1665"/>
      <c r="E36" s="1665"/>
      <c r="F36" s="1665"/>
      <c r="G36" s="1666"/>
      <c r="H36" s="1667" t="s">
        <v>54</v>
      </c>
      <c r="I36" s="1665"/>
      <c r="J36" s="1665"/>
      <c r="K36" s="1665"/>
      <c r="L36" s="1665"/>
      <c r="M36" s="1665"/>
      <c r="N36" s="1665"/>
      <c r="O36" s="1665"/>
      <c r="P36" s="1668"/>
    </row>
    <row r="37" spans="1:16" x14ac:dyDescent="0.2">
      <c r="A37" s="1669" t="s">
        <v>491</v>
      </c>
      <c r="B37" s="1670"/>
      <c r="C37" s="1670"/>
      <c r="D37" s="1670"/>
      <c r="E37" s="1670"/>
      <c r="F37" s="1670"/>
      <c r="G37" s="1670"/>
      <c r="H37" s="1673" t="s">
        <v>492</v>
      </c>
      <c r="I37" s="1674"/>
      <c r="J37" s="1674"/>
      <c r="K37" s="1674"/>
      <c r="L37" s="1674"/>
      <c r="M37" s="1674"/>
      <c r="N37" s="1674"/>
      <c r="O37" s="1674"/>
      <c r="P37" s="1675"/>
    </row>
    <row r="38" spans="1:16" x14ac:dyDescent="0.2">
      <c r="A38" s="1671"/>
      <c r="B38" s="1672"/>
      <c r="C38" s="1672"/>
      <c r="D38" s="1672"/>
      <c r="E38" s="1672"/>
      <c r="F38" s="1672"/>
      <c r="G38" s="1672"/>
      <c r="H38" s="1676"/>
      <c r="I38" s="1677"/>
      <c r="J38" s="1677"/>
      <c r="K38" s="1677"/>
      <c r="L38" s="1677"/>
      <c r="M38" s="1677"/>
      <c r="N38" s="1677"/>
      <c r="O38" s="1677"/>
      <c r="P38" s="1678"/>
    </row>
    <row r="39" spans="1:16" x14ac:dyDescent="0.2">
      <c r="A39" s="188"/>
      <c r="B39" s="189"/>
      <c r="C39" s="189"/>
      <c r="D39" s="189"/>
      <c r="E39" s="189"/>
      <c r="F39" s="189"/>
      <c r="G39" s="189"/>
      <c r="H39" s="189"/>
      <c r="I39" s="189"/>
      <c r="J39" s="189"/>
      <c r="K39" s="189"/>
      <c r="L39" s="189"/>
      <c r="M39" s="189"/>
      <c r="N39" s="189"/>
      <c r="O39" s="189"/>
      <c r="P39" s="194"/>
    </row>
    <row r="40" spans="1:16" ht="45" x14ac:dyDescent="0.2">
      <c r="A40" s="195"/>
      <c r="B40" s="189"/>
      <c r="C40" s="181"/>
      <c r="D40" s="270" t="s">
        <v>57</v>
      </c>
      <c r="E40" s="273"/>
      <c r="F40" s="273"/>
      <c r="G40" s="273"/>
      <c r="H40" s="273"/>
      <c r="I40" s="273"/>
      <c r="J40" s="273"/>
      <c r="K40" s="273"/>
      <c r="L40" s="273"/>
      <c r="M40" s="273"/>
      <c r="N40" s="273"/>
      <c r="O40" s="273"/>
      <c r="P40" s="278"/>
    </row>
    <row r="41" spans="1:16" x14ac:dyDescent="0.2">
      <c r="A41" s="188"/>
      <c r="B41" s="189"/>
      <c r="C41" s="189"/>
      <c r="D41" s="269" t="s">
        <v>58</v>
      </c>
      <c r="E41" s="269" t="s">
        <v>59</v>
      </c>
      <c r="F41" s="269" t="s">
        <v>60</v>
      </c>
      <c r="G41" s="269" t="s">
        <v>61</v>
      </c>
      <c r="H41" s="269" t="s">
        <v>62</v>
      </c>
      <c r="I41" s="269" t="s">
        <v>63</v>
      </c>
      <c r="J41" s="269" t="s">
        <v>64</v>
      </c>
      <c r="K41" s="269" t="s">
        <v>65</v>
      </c>
      <c r="L41" s="269" t="s">
        <v>66</v>
      </c>
      <c r="M41" s="269" t="s">
        <v>67</v>
      </c>
      <c r="N41" s="269" t="s">
        <v>68</v>
      </c>
      <c r="O41" s="270" t="s">
        <v>69</v>
      </c>
      <c r="P41" s="278"/>
    </row>
    <row r="42" spans="1:16" x14ac:dyDescent="0.2">
      <c r="A42" s="196" t="s">
        <v>70</v>
      </c>
      <c r="B42" s="197"/>
      <c r="C42" s="198"/>
      <c r="D42" s="199">
        <v>1</v>
      </c>
      <c r="E42" s="199">
        <v>4</v>
      </c>
      <c r="F42" s="199">
        <v>2</v>
      </c>
      <c r="G42" s="199">
        <v>3</v>
      </c>
      <c r="H42" s="199">
        <v>0</v>
      </c>
      <c r="I42" s="199">
        <v>1</v>
      </c>
      <c r="J42" s="199">
        <v>2</v>
      </c>
      <c r="K42" s="199">
        <v>0</v>
      </c>
      <c r="L42" s="199">
        <v>0</v>
      </c>
      <c r="M42" s="199">
        <v>2</v>
      </c>
      <c r="N42" s="199">
        <v>0</v>
      </c>
      <c r="O42" s="200">
        <v>1</v>
      </c>
      <c r="P42" s="201"/>
    </row>
    <row r="43" spans="1:16" x14ac:dyDescent="0.2">
      <c r="A43" s="196" t="s">
        <v>71</v>
      </c>
      <c r="B43" s="197"/>
      <c r="C43" s="198"/>
      <c r="D43" s="199"/>
      <c r="E43" s="199"/>
      <c r="F43" s="199"/>
      <c r="G43" s="199"/>
      <c r="H43" s="199"/>
      <c r="I43" s="199"/>
      <c r="J43" s="199"/>
      <c r="K43" s="199"/>
      <c r="L43" s="199"/>
      <c r="M43" s="199"/>
      <c r="N43" s="199"/>
      <c r="O43" s="200"/>
      <c r="P43" s="201"/>
    </row>
    <row r="44" spans="1:16" x14ac:dyDescent="0.2">
      <c r="A44" s="188"/>
      <c r="B44" s="189"/>
      <c r="C44" s="189"/>
      <c r="D44" s="189"/>
      <c r="E44" s="189"/>
      <c r="F44" s="189"/>
      <c r="G44" s="189"/>
      <c r="H44" s="189"/>
      <c r="I44" s="189"/>
      <c r="J44" s="189"/>
      <c r="K44" s="189"/>
      <c r="L44" s="189"/>
      <c r="M44" s="189"/>
      <c r="N44" s="189"/>
      <c r="O44" s="189"/>
      <c r="P44" s="194"/>
    </row>
    <row r="45" spans="1:16" x14ac:dyDescent="0.2">
      <c r="A45" s="202" t="s">
        <v>72</v>
      </c>
      <c r="B45" s="202" t="s">
        <v>33</v>
      </c>
      <c r="C45" s="203"/>
      <c r="D45" s="204" t="s">
        <v>58</v>
      </c>
      <c r="E45" s="204" t="s">
        <v>59</v>
      </c>
      <c r="F45" s="204" t="s">
        <v>60</v>
      </c>
      <c r="G45" s="204" t="s">
        <v>61</v>
      </c>
      <c r="H45" s="204" t="s">
        <v>62</v>
      </c>
      <c r="I45" s="204" t="s">
        <v>63</v>
      </c>
      <c r="J45" s="204" t="s">
        <v>64</v>
      </c>
      <c r="K45" s="204" t="s">
        <v>65</v>
      </c>
      <c r="L45" s="204" t="s">
        <v>66</v>
      </c>
      <c r="M45" s="204" t="s">
        <v>67</v>
      </c>
      <c r="N45" s="204" t="s">
        <v>68</v>
      </c>
      <c r="O45" s="1679" t="s">
        <v>69</v>
      </c>
      <c r="P45" s="1680"/>
    </row>
    <row r="46" spans="1:16" x14ac:dyDescent="0.2">
      <c r="A46" s="1657"/>
      <c r="B46" s="1659"/>
      <c r="C46" s="205" t="s">
        <v>70</v>
      </c>
      <c r="D46" s="205"/>
      <c r="E46" s="205"/>
      <c r="F46" s="205"/>
      <c r="G46" s="205"/>
      <c r="H46" s="205"/>
      <c r="I46" s="205"/>
      <c r="J46" s="205"/>
      <c r="K46" s="205"/>
      <c r="L46" s="205"/>
      <c r="M46" s="205"/>
      <c r="N46" s="205"/>
      <c r="O46" s="1660"/>
      <c r="P46" s="1661"/>
    </row>
    <row r="47" spans="1:16" x14ac:dyDescent="0.2">
      <c r="A47" s="1658"/>
      <c r="B47" s="1659"/>
      <c r="C47" s="206" t="s">
        <v>71</v>
      </c>
      <c r="D47" s="206"/>
      <c r="E47" s="206"/>
      <c r="F47" s="207"/>
      <c r="G47" s="207"/>
      <c r="H47" s="207"/>
      <c r="I47" s="207"/>
      <c r="J47" s="207"/>
      <c r="K47" s="207"/>
      <c r="L47" s="207"/>
      <c r="M47" s="207"/>
      <c r="N47" s="206"/>
      <c r="O47" s="1662"/>
      <c r="P47" s="1663"/>
    </row>
    <row r="48" spans="1:16" x14ac:dyDescent="0.2">
      <c r="A48" s="1657"/>
      <c r="B48" s="1659"/>
      <c r="C48" s="205" t="s">
        <v>70</v>
      </c>
      <c r="D48" s="205"/>
      <c r="E48" s="205"/>
      <c r="F48" s="205"/>
      <c r="G48" s="205"/>
      <c r="H48" s="205"/>
      <c r="I48" s="205"/>
      <c r="J48" s="205"/>
      <c r="K48" s="205"/>
      <c r="L48" s="205"/>
      <c r="M48" s="205"/>
      <c r="N48" s="205"/>
      <c r="O48" s="1660"/>
      <c r="P48" s="1661"/>
    </row>
    <row r="49" spans="1:16" x14ac:dyDescent="0.2">
      <c r="A49" s="1658"/>
      <c r="B49" s="1659"/>
      <c r="C49" s="206" t="s">
        <v>71</v>
      </c>
      <c r="D49" s="206"/>
      <c r="E49" s="206"/>
      <c r="F49" s="207"/>
      <c r="G49" s="207"/>
      <c r="H49" s="207"/>
      <c r="I49" s="207"/>
      <c r="J49" s="207"/>
      <c r="K49" s="207"/>
      <c r="L49" s="207"/>
      <c r="M49" s="207"/>
      <c r="N49" s="206"/>
      <c r="O49" s="1662"/>
      <c r="P49" s="1663"/>
    </row>
    <row r="50" spans="1:16" x14ac:dyDescent="0.2">
      <c r="A50" s="1657"/>
      <c r="B50" s="1659"/>
      <c r="C50" s="205" t="s">
        <v>70</v>
      </c>
      <c r="D50" s="205"/>
      <c r="E50" s="205"/>
      <c r="F50" s="205"/>
      <c r="G50" s="205"/>
      <c r="H50" s="205"/>
      <c r="I50" s="205"/>
      <c r="J50" s="205"/>
      <c r="K50" s="205"/>
      <c r="L50" s="205"/>
      <c r="M50" s="205"/>
      <c r="N50" s="205"/>
      <c r="O50" s="1660"/>
      <c r="P50" s="1661"/>
    </row>
    <row r="51" spans="1:16" x14ac:dyDescent="0.2">
      <c r="A51" s="1658"/>
      <c r="B51" s="1659"/>
      <c r="C51" s="206" t="s">
        <v>71</v>
      </c>
      <c r="D51" s="206"/>
      <c r="E51" s="206"/>
      <c r="F51" s="207"/>
      <c r="G51" s="207"/>
      <c r="H51" s="207"/>
      <c r="I51" s="207"/>
      <c r="J51" s="207"/>
      <c r="K51" s="207"/>
      <c r="L51" s="207"/>
      <c r="M51" s="207"/>
      <c r="N51" s="206"/>
      <c r="O51" s="1662"/>
      <c r="P51" s="1663"/>
    </row>
    <row r="52" spans="1:16" x14ac:dyDescent="0.2">
      <c r="A52" s="1657"/>
      <c r="B52" s="1659"/>
      <c r="C52" s="205" t="s">
        <v>70</v>
      </c>
      <c r="D52" s="205"/>
      <c r="E52" s="205"/>
      <c r="F52" s="205"/>
      <c r="G52" s="205"/>
      <c r="H52" s="205"/>
      <c r="I52" s="205"/>
      <c r="J52" s="205"/>
      <c r="K52" s="205"/>
      <c r="L52" s="205"/>
      <c r="M52" s="205"/>
      <c r="N52" s="205"/>
      <c r="O52" s="1660"/>
      <c r="P52" s="1661"/>
    </row>
    <row r="53" spans="1:16" x14ac:dyDescent="0.2">
      <c r="A53" s="1658"/>
      <c r="B53" s="1659"/>
      <c r="C53" s="206" t="s">
        <v>71</v>
      </c>
      <c r="D53" s="206"/>
      <c r="E53" s="206"/>
      <c r="F53" s="207"/>
      <c r="G53" s="207"/>
      <c r="H53" s="207"/>
      <c r="I53" s="207"/>
      <c r="J53" s="207"/>
      <c r="K53" s="207"/>
      <c r="L53" s="207"/>
      <c r="M53" s="207"/>
      <c r="N53" s="206"/>
      <c r="O53" s="1662"/>
      <c r="P53" s="1663"/>
    </row>
    <row r="54" spans="1:16" x14ac:dyDescent="0.2">
      <c r="A54" s="1657"/>
      <c r="B54" s="1659"/>
      <c r="C54" s="205" t="s">
        <v>70</v>
      </c>
      <c r="D54" s="205"/>
      <c r="E54" s="205"/>
      <c r="F54" s="205"/>
      <c r="G54" s="205"/>
      <c r="H54" s="205"/>
      <c r="I54" s="205"/>
      <c r="J54" s="205"/>
      <c r="K54" s="205"/>
      <c r="L54" s="205"/>
      <c r="M54" s="205"/>
      <c r="N54" s="205"/>
      <c r="O54" s="1660"/>
      <c r="P54" s="1661"/>
    </row>
    <row r="55" spans="1:16" x14ac:dyDescent="0.2">
      <c r="A55" s="1658"/>
      <c r="B55" s="1659"/>
      <c r="C55" s="206" t="s">
        <v>71</v>
      </c>
      <c r="D55" s="206"/>
      <c r="E55" s="206"/>
      <c r="F55" s="207"/>
      <c r="G55" s="207"/>
      <c r="H55" s="207"/>
      <c r="I55" s="207"/>
      <c r="J55" s="207"/>
      <c r="K55" s="207"/>
      <c r="L55" s="207"/>
      <c r="M55" s="207"/>
      <c r="N55" s="206"/>
      <c r="O55" s="1662"/>
      <c r="P55" s="1663"/>
    </row>
    <row r="56" spans="1:16" x14ac:dyDescent="0.2">
      <c r="A56" s="1657"/>
      <c r="B56" s="1659"/>
      <c r="C56" s="205" t="s">
        <v>70</v>
      </c>
      <c r="D56" s="205"/>
      <c r="E56" s="205"/>
      <c r="F56" s="205"/>
      <c r="G56" s="205"/>
      <c r="H56" s="205"/>
      <c r="I56" s="205"/>
      <c r="J56" s="205"/>
      <c r="K56" s="205"/>
      <c r="L56" s="205"/>
      <c r="M56" s="205"/>
      <c r="N56" s="205"/>
      <c r="O56" s="1660"/>
      <c r="P56" s="1661"/>
    </row>
    <row r="57" spans="1:16" x14ac:dyDescent="0.2">
      <c r="A57" s="1658"/>
      <c r="B57" s="1659"/>
      <c r="C57" s="206" t="s">
        <v>71</v>
      </c>
      <c r="D57" s="206"/>
      <c r="E57" s="206"/>
      <c r="F57" s="207"/>
      <c r="G57" s="207"/>
      <c r="H57" s="207"/>
      <c r="I57" s="207"/>
      <c r="J57" s="207"/>
      <c r="K57" s="207"/>
      <c r="L57" s="207"/>
      <c r="M57" s="207"/>
      <c r="N57" s="206"/>
      <c r="O57" s="1662"/>
      <c r="P57" s="1663"/>
    </row>
    <row r="58" spans="1:16" x14ac:dyDescent="0.2">
      <c r="A58" s="1657"/>
      <c r="B58" s="1681"/>
      <c r="C58" s="205" t="s">
        <v>70</v>
      </c>
      <c r="D58" s="205"/>
      <c r="E58" s="205"/>
      <c r="F58" s="205"/>
      <c r="G58" s="205"/>
      <c r="H58" s="205"/>
      <c r="I58" s="205"/>
      <c r="J58" s="205"/>
      <c r="K58" s="205"/>
      <c r="L58" s="205"/>
      <c r="M58" s="205"/>
      <c r="N58" s="205"/>
      <c r="O58" s="1660"/>
      <c r="P58" s="1661"/>
    </row>
    <row r="59" spans="1:16" x14ac:dyDescent="0.2">
      <c r="A59" s="1658"/>
      <c r="B59" s="1682"/>
      <c r="C59" s="206" t="s">
        <v>71</v>
      </c>
      <c r="D59" s="206"/>
      <c r="E59" s="206"/>
      <c r="F59" s="207"/>
      <c r="G59" s="207"/>
      <c r="H59" s="207"/>
      <c r="I59" s="207"/>
      <c r="J59" s="207"/>
      <c r="K59" s="207"/>
      <c r="L59" s="207"/>
      <c r="M59" s="207"/>
      <c r="N59" s="206"/>
      <c r="O59" s="1662"/>
      <c r="P59" s="1663"/>
    </row>
    <row r="60" spans="1:16" x14ac:dyDescent="0.2">
      <c r="A60" s="1657"/>
      <c r="B60" s="1659"/>
      <c r="C60" s="205" t="s">
        <v>70</v>
      </c>
      <c r="D60" s="205"/>
      <c r="E60" s="205"/>
      <c r="F60" s="205"/>
      <c r="G60" s="205"/>
      <c r="H60" s="205"/>
      <c r="I60" s="205"/>
      <c r="J60" s="205"/>
      <c r="K60" s="205"/>
      <c r="L60" s="205"/>
      <c r="M60" s="205"/>
      <c r="N60" s="205"/>
      <c r="O60" s="1660"/>
      <c r="P60" s="1661"/>
    </row>
    <row r="61" spans="1:16" x14ac:dyDescent="0.2">
      <c r="A61" s="1658"/>
      <c r="B61" s="1659"/>
      <c r="C61" s="206" t="s">
        <v>71</v>
      </c>
      <c r="D61" s="206"/>
      <c r="E61" s="206"/>
      <c r="F61" s="207"/>
      <c r="G61" s="207"/>
      <c r="H61" s="207"/>
      <c r="I61" s="207"/>
      <c r="J61" s="207"/>
      <c r="K61" s="207"/>
      <c r="L61" s="207"/>
      <c r="M61" s="207"/>
      <c r="N61" s="206"/>
      <c r="O61" s="1662"/>
      <c r="P61" s="1663"/>
    </row>
    <row r="62" spans="1:16" x14ac:dyDescent="0.2">
      <c r="A62" s="1683"/>
      <c r="B62" s="1659"/>
      <c r="C62" s="205" t="s">
        <v>70</v>
      </c>
      <c r="D62" s="205"/>
      <c r="E62" s="205"/>
      <c r="F62" s="205"/>
      <c r="G62" s="205"/>
      <c r="H62" s="205"/>
      <c r="I62" s="205"/>
      <c r="J62" s="205"/>
      <c r="K62" s="205"/>
      <c r="L62" s="205"/>
      <c r="M62" s="205"/>
      <c r="N62" s="205"/>
      <c r="O62" s="1660"/>
      <c r="P62" s="1661"/>
    </row>
    <row r="63" spans="1:16" x14ac:dyDescent="0.2">
      <c r="A63" s="1683"/>
      <c r="B63" s="1659"/>
      <c r="C63" s="206" t="s">
        <v>71</v>
      </c>
      <c r="D63" s="206"/>
      <c r="E63" s="206"/>
      <c r="F63" s="207"/>
      <c r="G63" s="207"/>
      <c r="H63" s="207"/>
      <c r="I63" s="207"/>
      <c r="J63" s="207"/>
      <c r="K63" s="207"/>
      <c r="L63" s="207"/>
      <c r="M63" s="207"/>
      <c r="N63" s="206"/>
      <c r="O63" s="1662"/>
      <c r="P63" s="1663"/>
    </row>
    <row r="64" spans="1:16" x14ac:dyDescent="0.2">
      <c r="A64" s="1683"/>
      <c r="B64" s="1681"/>
      <c r="C64" s="205" t="s">
        <v>70</v>
      </c>
      <c r="D64" s="205"/>
      <c r="E64" s="205"/>
      <c r="F64" s="205"/>
      <c r="G64" s="205"/>
      <c r="H64" s="205"/>
      <c r="I64" s="205"/>
      <c r="J64" s="205"/>
      <c r="K64" s="205"/>
      <c r="L64" s="205"/>
      <c r="M64" s="205"/>
      <c r="N64" s="205"/>
      <c r="O64" s="1660"/>
      <c r="P64" s="1661"/>
    </row>
    <row r="65" spans="1:16" x14ac:dyDescent="0.2">
      <c r="A65" s="1683"/>
      <c r="B65" s="1682"/>
      <c r="C65" s="206" t="s">
        <v>71</v>
      </c>
      <c r="D65" s="206"/>
      <c r="E65" s="206"/>
      <c r="F65" s="207"/>
      <c r="G65" s="207"/>
      <c r="H65" s="207"/>
      <c r="I65" s="207"/>
      <c r="J65" s="207"/>
      <c r="K65" s="207"/>
      <c r="L65" s="207"/>
      <c r="M65" s="207"/>
      <c r="N65" s="206"/>
      <c r="O65" s="1662"/>
      <c r="P65" s="1663"/>
    </row>
    <row r="66" spans="1:16" ht="12" thickBot="1" x14ac:dyDescent="0.25">
      <c r="A66" s="208"/>
      <c r="B66" s="183"/>
      <c r="C66" s="183"/>
      <c r="D66" s="183"/>
      <c r="E66" s="183"/>
      <c r="F66" s="183"/>
      <c r="G66" s="183"/>
      <c r="H66" s="183"/>
      <c r="I66" s="183"/>
      <c r="J66" s="183"/>
      <c r="K66" s="183"/>
      <c r="L66" s="183"/>
      <c r="M66" s="183"/>
      <c r="N66" s="183"/>
      <c r="O66" s="183"/>
      <c r="P66" s="209"/>
    </row>
    <row r="67" spans="1:16" x14ac:dyDescent="0.2">
      <c r="A67" s="1684" t="s">
        <v>82</v>
      </c>
      <c r="B67" s="1685"/>
      <c r="C67" s="1685"/>
      <c r="D67" s="1685"/>
      <c r="E67" s="1685"/>
      <c r="F67" s="1685"/>
      <c r="G67" s="1685"/>
      <c r="H67" s="1685"/>
      <c r="I67" s="1685"/>
      <c r="J67" s="1685"/>
      <c r="K67" s="1685"/>
      <c r="L67" s="1685"/>
      <c r="M67" s="1685"/>
      <c r="N67" s="1685"/>
      <c r="O67" s="1685"/>
      <c r="P67" s="1686"/>
    </row>
    <row r="68" spans="1:16" x14ac:dyDescent="0.2">
      <c r="A68" s="210" t="s">
        <v>83</v>
      </c>
      <c r="B68" s="1687"/>
      <c r="C68" s="1688"/>
      <c r="D68" s="1688"/>
      <c r="E68" s="1688"/>
      <c r="F68" s="1688"/>
      <c r="G68" s="1688"/>
      <c r="H68" s="1688"/>
      <c r="I68" s="1688"/>
      <c r="J68" s="1688"/>
      <c r="K68" s="1688"/>
      <c r="L68" s="1688"/>
      <c r="M68" s="1688"/>
      <c r="N68" s="1688"/>
      <c r="O68" s="1688"/>
      <c r="P68" s="1689"/>
    </row>
    <row r="69" spans="1:16" x14ac:dyDescent="0.2">
      <c r="A69" s="210" t="s">
        <v>84</v>
      </c>
      <c r="B69" s="1687"/>
      <c r="C69" s="1688"/>
      <c r="D69" s="1688"/>
      <c r="E69" s="1688"/>
      <c r="F69" s="1688"/>
      <c r="G69" s="1688"/>
      <c r="H69" s="1688"/>
      <c r="I69" s="1688"/>
      <c r="J69" s="1688"/>
      <c r="K69" s="1688"/>
      <c r="L69" s="1688"/>
      <c r="M69" s="1688"/>
      <c r="N69" s="1688"/>
      <c r="O69" s="1688"/>
      <c r="P69" s="1689"/>
    </row>
    <row r="70" spans="1:16" x14ac:dyDescent="0.2">
      <c r="A70" s="210" t="s">
        <v>85</v>
      </c>
      <c r="B70" s="1687"/>
      <c r="C70" s="1688"/>
      <c r="D70" s="1688"/>
      <c r="E70" s="1688"/>
      <c r="F70" s="1688"/>
      <c r="G70" s="1688"/>
      <c r="H70" s="1688"/>
      <c r="I70" s="1688"/>
      <c r="J70" s="1688"/>
      <c r="K70" s="1688"/>
      <c r="L70" s="1688"/>
      <c r="M70" s="1688"/>
      <c r="N70" s="1688"/>
      <c r="O70" s="1688"/>
      <c r="P70" s="1689"/>
    </row>
    <row r="71" spans="1:16" x14ac:dyDescent="0.2">
      <c r="A71" s="210" t="s">
        <v>86</v>
      </c>
      <c r="B71" s="1687"/>
      <c r="C71" s="1688"/>
      <c r="D71" s="1688"/>
      <c r="E71" s="1688"/>
      <c r="F71" s="1688"/>
      <c r="G71" s="1688"/>
      <c r="H71" s="1688"/>
      <c r="I71" s="1688"/>
      <c r="J71" s="1688"/>
      <c r="K71" s="1688"/>
      <c r="L71" s="1688"/>
      <c r="M71" s="1688"/>
      <c r="N71" s="1688"/>
      <c r="O71" s="1688"/>
      <c r="P71" s="1689"/>
    </row>
    <row r="72" spans="1:16" x14ac:dyDescent="0.2">
      <c r="A72" s="210" t="s">
        <v>87</v>
      </c>
      <c r="B72" s="1687"/>
      <c r="C72" s="1688"/>
      <c r="D72" s="1688"/>
      <c r="E72" s="1688"/>
      <c r="F72" s="1688"/>
      <c r="G72" s="1688"/>
      <c r="H72" s="1688"/>
      <c r="I72" s="1688"/>
      <c r="J72" s="1688"/>
      <c r="K72" s="1688"/>
      <c r="L72" s="1688"/>
      <c r="M72" s="1688"/>
      <c r="N72" s="1688"/>
      <c r="O72" s="1688"/>
      <c r="P72" s="1689"/>
    </row>
    <row r="73" spans="1:16" x14ac:dyDescent="0.2">
      <c r="A73" s="210" t="s">
        <v>88</v>
      </c>
      <c r="B73" s="1687"/>
      <c r="C73" s="1688"/>
      <c r="D73" s="1688"/>
      <c r="E73" s="1688"/>
      <c r="F73" s="1688"/>
      <c r="G73" s="1688"/>
      <c r="H73" s="1688"/>
      <c r="I73" s="1688"/>
      <c r="J73" s="1688"/>
      <c r="K73" s="1688"/>
      <c r="L73" s="1688"/>
      <c r="M73" s="1688"/>
      <c r="N73" s="1688"/>
      <c r="O73" s="1688"/>
      <c r="P73" s="1689"/>
    </row>
    <row r="74" spans="1:16" x14ac:dyDescent="0.2">
      <c r="A74" s="210" t="s">
        <v>89</v>
      </c>
      <c r="B74" s="1687"/>
      <c r="C74" s="1688"/>
      <c r="D74" s="1688"/>
      <c r="E74" s="1688"/>
      <c r="F74" s="1688"/>
      <c r="G74" s="1688"/>
      <c r="H74" s="1688"/>
      <c r="I74" s="1688"/>
      <c r="J74" s="1688"/>
      <c r="K74" s="1688"/>
      <c r="L74" s="1688"/>
      <c r="M74" s="1688"/>
      <c r="N74" s="1688"/>
      <c r="O74" s="1688"/>
      <c r="P74" s="1689"/>
    </row>
    <row r="75" spans="1:16" x14ac:dyDescent="0.2">
      <c r="A75" s="210" t="s">
        <v>90</v>
      </c>
      <c r="B75" s="1687"/>
      <c r="C75" s="1688"/>
      <c r="D75" s="1688"/>
      <c r="E75" s="1688"/>
      <c r="F75" s="1688"/>
      <c r="G75" s="1688"/>
      <c r="H75" s="1688"/>
      <c r="I75" s="1688"/>
      <c r="J75" s="1688"/>
      <c r="K75" s="1688"/>
      <c r="L75" s="1688"/>
      <c r="M75" s="1688"/>
      <c r="N75" s="1688"/>
      <c r="O75" s="1688"/>
      <c r="P75" s="1689"/>
    </row>
    <row r="76" spans="1:16" x14ac:dyDescent="0.2">
      <c r="A76" s="210" t="s">
        <v>91</v>
      </c>
      <c r="B76" s="1687"/>
      <c r="C76" s="1688"/>
      <c r="D76" s="1688"/>
      <c r="E76" s="1688"/>
      <c r="F76" s="1688"/>
      <c r="G76" s="1688"/>
      <c r="H76" s="1688"/>
      <c r="I76" s="1688"/>
      <c r="J76" s="1688"/>
      <c r="K76" s="1688"/>
      <c r="L76" s="1688"/>
      <c r="M76" s="1688"/>
      <c r="N76" s="1688"/>
      <c r="O76" s="1688"/>
      <c r="P76" s="1689"/>
    </row>
    <row r="77" spans="1:16" ht="12" thickBot="1" x14ac:dyDescent="0.25">
      <c r="A77" s="211" t="s">
        <v>92</v>
      </c>
      <c r="B77" s="1690"/>
      <c r="C77" s="1691"/>
      <c r="D77" s="1691"/>
      <c r="E77" s="1691"/>
      <c r="F77" s="1691"/>
      <c r="G77" s="1691"/>
      <c r="H77" s="1691"/>
      <c r="I77" s="1691"/>
      <c r="J77" s="1691"/>
      <c r="K77" s="1691"/>
      <c r="L77" s="1691"/>
      <c r="M77" s="1691"/>
      <c r="N77" s="1691"/>
      <c r="O77" s="1691"/>
      <c r="P77" s="1692"/>
    </row>
    <row r="78" spans="1:16" x14ac:dyDescent="0.2">
      <c r="A78" s="212"/>
      <c r="B78" s="213"/>
      <c r="C78" s="213"/>
      <c r="D78" s="213"/>
      <c r="E78" s="213"/>
      <c r="F78" s="213"/>
      <c r="G78" s="213"/>
      <c r="H78" s="213"/>
      <c r="I78" s="213"/>
      <c r="J78" s="213"/>
      <c r="K78" s="213"/>
      <c r="L78" s="213"/>
      <c r="M78" s="213"/>
      <c r="N78" s="213"/>
      <c r="O78" s="213"/>
      <c r="P78" s="213"/>
    </row>
    <row r="79" spans="1:16" x14ac:dyDescent="0.2">
      <c r="A79" s="214"/>
      <c r="B79" s="214"/>
      <c r="C79" s="214"/>
      <c r="D79" s="214"/>
      <c r="E79" s="214"/>
      <c r="F79" s="214"/>
      <c r="G79" s="214"/>
      <c r="H79" s="214"/>
      <c r="I79" s="214"/>
      <c r="J79" s="214"/>
      <c r="K79" s="214"/>
      <c r="L79" s="214"/>
      <c r="M79" s="214"/>
      <c r="N79" s="214"/>
      <c r="O79" s="214"/>
      <c r="P79" s="214"/>
    </row>
    <row r="80" spans="1:16" x14ac:dyDescent="0.2">
      <c r="A80" s="170" t="s">
        <v>9</v>
      </c>
      <c r="B80" s="1693" t="s">
        <v>866</v>
      </c>
      <c r="C80" s="1694"/>
      <c r="D80" s="1694"/>
      <c r="E80" s="1694"/>
      <c r="F80" s="1694"/>
      <c r="G80" s="1694"/>
      <c r="H80" s="1694"/>
      <c r="I80" s="1694"/>
      <c r="J80" s="1694"/>
      <c r="K80" s="1695"/>
      <c r="L80" s="1608" t="s">
        <v>11</v>
      </c>
      <c r="M80" s="1609"/>
      <c r="N80" s="1609"/>
      <c r="O80" s="1610"/>
      <c r="P80" s="171">
        <v>0.34</v>
      </c>
    </row>
    <row r="81" spans="1:16" x14ac:dyDescent="0.2">
      <c r="B81" s="215"/>
      <c r="C81" s="215"/>
      <c r="D81" s="215"/>
      <c r="E81" s="215"/>
      <c r="F81" s="215"/>
      <c r="G81" s="215"/>
      <c r="H81" s="215"/>
      <c r="I81" s="215"/>
      <c r="J81" s="215"/>
      <c r="K81" s="215"/>
    </row>
    <row r="82" spans="1:16" x14ac:dyDescent="0.2">
      <c r="A82" s="173" t="s">
        <v>94</v>
      </c>
      <c r="B82" s="1696" t="s">
        <v>493</v>
      </c>
      <c r="C82" s="1697"/>
      <c r="D82" s="1697"/>
      <c r="E82" s="1697"/>
      <c r="F82" s="1697"/>
      <c r="G82" s="1697"/>
      <c r="H82" s="1697"/>
      <c r="I82" s="1697"/>
      <c r="J82" s="1697"/>
      <c r="K82" s="1698"/>
      <c r="L82" s="1699" t="s">
        <v>14</v>
      </c>
      <c r="M82" s="1700"/>
      <c r="N82" s="1700"/>
      <c r="O82" s="1701"/>
      <c r="P82" s="174">
        <v>0.2</v>
      </c>
    </row>
    <row r="83" spans="1:16" x14ac:dyDescent="0.2">
      <c r="B83" s="189"/>
      <c r="C83" s="180"/>
      <c r="D83" s="180"/>
      <c r="E83" s="180"/>
      <c r="F83" s="180"/>
      <c r="G83" s="180"/>
      <c r="H83" s="180"/>
      <c r="I83" s="180"/>
      <c r="J83" s="180"/>
      <c r="K83" s="180"/>
      <c r="L83" s="180"/>
      <c r="M83" s="180"/>
      <c r="N83" s="180"/>
      <c r="O83" s="180"/>
      <c r="P83" s="181"/>
    </row>
    <row r="84" spans="1:16" x14ac:dyDescent="0.2">
      <c r="A84" s="175" t="s">
        <v>15</v>
      </c>
      <c r="B84" s="1618"/>
      <c r="C84" s="1619"/>
      <c r="D84" s="1619"/>
      <c r="E84" s="1619"/>
      <c r="F84" s="1620"/>
      <c r="G84" s="176" t="s">
        <v>17</v>
      </c>
      <c r="H84" s="1618"/>
      <c r="I84" s="1619"/>
      <c r="J84" s="1619"/>
      <c r="K84" s="1619"/>
      <c r="L84" s="1619"/>
      <c r="M84" s="1619"/>
      <c r="N84" s="1619"/>
      <c r="O84" s="1619"/>
      <c r="P84" s="1620"/>
    </row>
    <row r="85" spans="1:16" x14ac:dyDescent="0.2">
      <c r="A85" s="175" t="s">
        <v>15</v>
      </c>
      <c r="B85" s="1618"/>
      <c r="C85" s="1619"/>
      <c r="D85" s="1619"/>
      <c r="E85" s="1619"/>
      <c r="F85" s="1620"/>
      <c r="G85" s="176" t="s">
        <v>17</v>
      </c>
      <c r="H85" s="1618"/>
      <c r="I85" s="1619"/>
      <c r="J85" s="1619"/>
      <c r="K85" s="1619"/>
      <c r="L85" s="1619"/>
      <c r="M85" s="1619"/>
      <c r="N85" s="1619"/>
      <c r="O85" s="1619"/>
      <c r="P85" s="1620"/>
    </row>
    <row r="86" spans="1:16" x14ac:dyDescent="0.2">
      <c r="A86" s="182" t="s">
        <v>22</v>
      </c>
      <c r="B86" s="183"/>
      <c r="C86" s="183"/>
      <c r="D86" s="183"/>
      <c r="E86" s="183"/>
      <c r="F86" s="183"/>
      <c r="G86" s="183"/>
      <c r="H86" s="183"/>
      <c r="I86" s="183"/>
      <c r="J86" s="183"/>
      <c r="K86" s="183"/>
      <c r="L86" s="183"/>
      <c r="M86" s="183"/>
      <c r="N86" s="183"/>
      <c r="O86" s="183"/>
    </row>
    <row r="87" spans="1:16" x14ac:dyDescent="0.2">
      <c r="A87" s="182"/>
      <c r="B87" s="183"/>
      <c r="C87" s="183"/>
      <c r="D87" s="183"/>
      <c r="E87" s="183"/>
      <c r="F87" s="183"/>
      <c r="G87" s="183"/>
      <c r="H87" s="183"/>
      <c r="I87" s="183"/>
      <c r="J87" s="183"/>
      <c r="K87" s="183"/>
      <c r="L87" s="183"/>
      <c r="M87" s="183"/>
      <c r="N87" s="183"/>
      <c r="O87" s="183"/>
    </row>
    <row r="88" spans="1:16" x14ac:dyDescent="0.2">
      <c r="A88" s="1622" t="s">
        <v>23</v>
      </c>
      <c r="B88" s="1623"/>
      <c r="C88" s="1623"/>
      <c r="D88" s="1624"/>
      <c r="E88" s="275"/>
      <c r="F88" s="1702" t="s">
        <v>24</v>
      </c>
      <c r="G88" s="1703"/>
      <c r="H88" s="1703"/>
      <c r="I88" s="1704"/>
      <c r="J88" s="1708" t="s">
        <v>25</v>
      </c>
      <c r="K88" s="1632" t="s">
        <v>26</v>
      </c>
      <c r="L88" s="1624"/>
      <c r="M88" s="1702" t="s">
        <v>27</v>
      </c>
      <c r="N88" s="1703"/>
      <c r="O88" s="1704"/>
      <c r="P88" s="1710" t="s">
        <v>25</v>
      </c>
    </row>
    <row r="89" spans="1:16" x14ac:dyDescent="0.2">
      <c r="A89" s="1625"/>
      <c r="B89" s="1626"/>
      <c r="C89" s="1626"/>
      <c r="D89" s="1627"/>
      <c r="E89" s="275"/>
      <c r="F89" s="1705"/>
      <c r="G89" s="1706"/>
      <c r="H89" s="1706"/>
      <c r="I89" s="1707"/>
      <c r="J89" s="1709"/>
      <c r="K89" s="1633"/>
      <c r="L89" s="1627"/>
      <c r="M89" s="1705"/>
      <c r="N89" s="1706"/>
      <c r="O89" s="1707"/>
      <c r="P89" s="1711"/>
    </row>
    <row r="90" spans="1:16" x14ac:dyDescent="0.2">
      <c r="A90" s="1625"/>
      <c r="B90" s="1626"/>
      <c r="C90" s="1626"/>
      <c r="D90" s="1627"/>
      <c r="E90" s="275"/>
      <c r="F90" s="1637" t="s">
        <v>867</v>
      </c>
      <c r="G90" s="1638"/>
      <c r="H90" s="1638"/>
      <c r="I90" s="1639"/>
      <c r="J90" s="184">
        <v>5</v>
      </c>
      <c r="K90" s="1633"/>
      <c r="L90" s="1627"/>
      <c r="M90" s="1637"/>
      <c r="N90" s="1638"/>
      <c r="O90" s="1639"/>
      <c r="P90" s="187"/>
    </row>
    <row r="91" spans="1:16" x14ac:dyDescent="0.2">
      <c r="A91" s="1625"/>
      <c r="B91" s="1626"/>
      <c r="C91" s="1626"/>
      <c r="D91" s="1627"/>
      <c r="E91" s="275"/>
      <c r="F91" s="1637" t="s">
        <v>868</v>
      </c>
      <c r="G91" s="1638"/>
      <c r="H91" s="1638"/>
      <c r="I91" s="1639"/>
      <c r="J91" s="184">
        <v>100</v>
      </c>
      <c r="K91" s="1633"/>
      <c r="L91" s="1627"/>
      <c r="M91" s="1637"/>
      <c r="N91" s="1638"/>
      <c r="O91" s="1639"/>
      <c r="P91" s="187"/>
    </row>
    <row r="92" spans="1:16" x14ac:dyDescent="0.2">
      <c r="A92" s="1625"/>
      <c r="B92" s="1626"/>
      <c r="C92" s="1626"/>
      <c r="D92" s="1627"/>
      <c r="E92" s="275"/>
      <c r="F92" s="1637" t="s">
        <v>869</v>
      </c>
      <c r="G92" s="1638"/>
      <c r="H92" s="1638"/>
      <c r="I92" s="1639"/>
      <c r="J92" s="184">
        <v>40</v>
      </c>
      <c r="K92" s="1633"/>
      <c r="L92" s="1627"/>
      <c r="M92" s="1637"/>
      <c r="N92" s="1638"/>
      <c r="O92" s="1639"/>
      <c r="P92" s="187"/>
    </row>
    <row r="93" spans="1:16" x14ac:dyDescent="0.2">
      <c r="A93" s="1625"/>
      <c r="B93" s="1626"/>
      <c r="C93" s="1626"/>
      <c r="D93" s="1627"/>
      <c r="E93" s="275"/>
      <c r="F93" s="1637" t="s">
        <v>870</v>
      </c>
      <c r="G93" s="1638"/>
      <c r="H93" s="1638"/>
      <c r="I93" s="1639"/>
      <c r="J93" s="184">
        <v>50</v>
      </c>
      <c r="K93" s="1633"/>
      <c r="L93" s="1627"/>
      <c r="M93" s="1637"/>
      <c r="N93" s="1638"/>
      <c r="O93" s="1639"/>
      <c r="P93" s="187"/>
    </row>
    <row r="94" spans="1:16" x14ac:dyDescent="0.2">
      <c r="A94" s="1625"/>
      <c r="B94" s="1626"/>
      <c r="C94" s="1626"/>
      <c r="D94" s="1627"/>
      <c r="E94" s="275"/>
      <c r="F94" s="1637"/>
      <c r="G94" s="1638"/>
      <c r="H94" s="1638"/>
      <c r="I94" s="1639"/>
      <c r="J94" s="184"/>
      <c r="K94" s="1633"/>
      <c r="L94" s="1627"/>
      <c r="M94" s="1637"/>
      <c r="N94" s="1638"/>
      <c r="O94" s="1639"/>
      <c r="P94" s="187"/>
    </row>
    <row r="95" spans="1:16" x14ac:dyDescent="0.2">
      <c r="A95" s="1625"/>
      <c r="B95" s="1626"/>
      <c r="C95" s="1626"/>
      <c r="D95" s="1627"/>
      <c r="E95" s="275"/>
      <c r="F95" s="1637"/>
      <c r="G95" s="1638"/>
      <c r="H95" s="1638"/>
      <c r="I95" s="1639"/>
      <c r="J95" s="184"/>
      <c r="K95" s="1633"/>
      <c r="L95" s="1627"/>
      <c r="M95" s="1637"/>
      <c r="N95" s="1638"/>
      <c r="O95" s="1639"/>
      <c r="P95" s="187"/>
    </row>
    <row r="96" spans="1:16" x14ac:dyDescent="0.2">
      <c r="A96" s="1625"/>
      <c r="B96" s="1626"/>
      <c r="C96" s="1626"/>
      <c r="D96" s="1627"/>
      <c r="E96" s="275"/>
      <c r="F96" s="1637"/>
      <c r="G96" s="1638"/>
      <c r="H96" s="1638"/>
      <c r="I96" s="1639"/>
      <c r="J96" s="184"/>
      <c r="K96" s="1633"/>
      <c r="L96" s="1627"/>
      <c r="M96" s="1637"/>
      <c r="N96" s="1638"/>
      <c r="O96" s="1639"/>
      <c r="P96" s="187"/>
    </row>
    <row r="97" spans="1:16" x14ac:dyDescent="0.2">
      <c r="A97" s="1628"/>
      <c r="B97" s="1629"/>
      <c r="C97" s="1629"/>
      <c r="D97" s="1630"/>
      <c r="E97" s="275"/>
      <c r="F97" s="1637"/>
      <c r="G97" s="1638"/>
      <c r="H97" s="1638"/>
      <c r="I97" s="1639"/>
      <c r="J97" s="184"/>
      <c r="K97" s="1634"/>
      <c r="L97" s="1630"/>
      <c r="M97" s="1637"/>
      <c r="N97" s="1638"/>
      <c r="O97" s="1639"/>
      <c r="P97" s="187"/>
    </row>
    <row r="98" spans="1:16" x14ac:dyDescent="0.2">
      <c r="A98" s="188"/>
      <c r="B98" s="189"/>
      <c r="C98" s="180"/>
      <c r="D98" s="180"/>
      <c r="E98" s="180"/>
      <c r="F98" s="180"/>
      <c r="G98" s="180"/>
      <c r="H98" s="180"/>
      <c r="I98" s="180"/>
      <c r="J98" s="180"/>
      <c r="K98" s="180"/>
      <c r="L98" s="180"/>
      <c r="M98" s="180"/>
      <c r="N98" s="180"/>
      <c r="O98" s="180"/>
    </row>
    <row r="99" spans="1:16" ht="22.5" x14ac:dyDescent="0.2">
      <c r="A99" s="190" t="s">
        <v>32</v>
      </c>
      <c r="B99" s="269" t="s">
        <v>33</v>
      </c>
      <c r="C99" s="269" t="s">
        <v>34</v>
      </c>
      <c r="D99" s="269" t="s">
        <v>35</v>
      </c>
      <c r="E99" s="269" t="s">
        <v>36</v>
      </c>
      <c r="F99" s="269" t="s">
        <v>37</v>
      </c>
      <c r="G99" s="1653" t="s">
        <v>38</v>
      </c>
      <c r="H99" s="1648"/>
      <c r="I99" s="1653" t="s">
        <v>39</v>
      </c>
      <c r="J99" s="1648"/>
      <c r="K99" s="269" t="s">
        <v>40</v>
      </c>
      <c r="L99" s="1653" t="s">
        <v>41</v>
      </c>
      <c r="M99" s="1648"/>
      <c r="N99" s="1712" t="s">
        <v>42</v>
      </c>
      <c r="O99" s="1713"/>
      <c r="P99" s="1714"/>
    </row>
    <row r="100" spans="1:16" ht="33.75" x14ac:dyDescent="0.2">
      <c r="A100" s="216" t="s">
        <v>495</v>
      </c>
      <c r="B100" s="193">
        <v>0.1</v>
      </c>
      <c r="C100" s="274" t="s">
        <v>496</v>
      </c>
      <c r="D100" s="274" t="s">
        <v>177</v>
      </c>
      <c r="E100" s="274" t="s">
        <v>487</v>
      </c>
      <c r="F100" s="274" t="s">
        <v>488</v>
      </c>
      <c r="G100" s="1729" t="s">
        <v>497</v>
      </c>
      <c r="H100" s="1730"/>
      <c r="I100" s="1637" t="s">
        <v>49</v>
      </c>
      <c r="J100" s="1639"/>
      <c r="K100" s="217">
        <v>1</v>
      </c>
      <c r="L100" s="1731" t="s">
        <v>181</v>
      </c>
      <c r="M100" s="1732"/>
      <c r="N100" s="1637" t="s">
        <v>494</v>
      </c>
      <c r="O100" s="1638"/>
      <c r="P100" s="1733"/>
    </row>
    <row r="101" spans="1:16" ht="27" customHeight="1" x14ac:dyDescent="0.2">
      <c r="A101" s="1653" t="s">
        <v>51</v>
      </c>
      <c r="B101" s="1648"/>
      <c r="C101" s="1734" t="s">
        <v>498</v>
      </c>
      <c r="D101" s="1735"/>
      <c r="E101" s="1735"/>
      <c r="F101" s="1735"/>
      <c r="G101" s="1735"/>
      <c r="H101" s="1735"/>
      <c r="I101" s="1735"/>
      <c r="J101" s="1735"/>
      <c r="K101" s="1735"/>
      <c r="L101" s="1735"/>
      <c r="M101" s="1735"/>
      <c r="N101" s="1735"/>
      <c r="O101" s="1735"/>
      <c r="P101" s="1736"/>
    </row>
    <row r="102" spans="1:16" x14ac:dyDescent="0.2">
      <c r="A102" s="1664" t="s">
        <v>53</v>
      </c>
      <c r="B102" s="1665"/>
      <c r="C102" s="1665"/>
      <c r="D102" s="1665"/>
      <c r="E102" s="1665"/>
      <c r="F102" s="1665"/>
      <c r="G102" s="1666"/>
      <c r="H102" s="1667" t="s">
        <v>54</v>
      </c>
      <c r="I102" s="1665"/>
      <c r="J102" s="1665"/>
      <c r="K102" s="1665"/>
      <c r="L102" s="1665"/>
      <c r="M102" s="1665"/>
      <c r="N102" s="1665"/>
      <c r="O102" s="1665"/>
      <c r="P102" s="1668"/>
    </row>
    <row r="103" spans="1:16" x14ac:dyDescent="0.2">
      <c r="A103" s="1715" t="s">
        <v>499</v>
      </c>
      <c r="B103" s="1716"/>
      <c r="C103" s="1716"/>
      <c r="D103" s="1716"/>
      <c r="E103" s="1716"/>
      <c r="F103" s="1716"/>
      <c r="G103" s="1717"/>
      <c r="H103" s="1721" t="s">
        <v>494</v>
      </c>
      <c r="I103" s="1722"/>
      <c r="J103" s="1722"/>
      <c r="K103" s="1722"/>
      <c r="L103" s="1722"/>
      <c r="M103" s="1722"/>
      <c r="N103" s="1722"/>
      <c r="O103" s="1722"/>
      <c r="P103" s="1723"/>
    </row>
    <row r="104" spans="1:16" x14ac:dyDescent="0.2">
      <c r="A104" s="1718"/>
      <c r="B104" s="1719"/>
      <c r="C104" s="1719"/>
      <c r="D104" s="1719"/>
      <c r="E104" s="1719"/>
      <c r="F104" s="1719"/>
      <c r="G104" s="1720"/>
      <c r="H104" s="1724"/>
      <c r="I104" s="1725"/>
      <c r="J104" s="1725"/>
      <c r="K104" s="1725"/>
      <c r="L104" s="1725"/>
      <c r="M104" s="1725"/>
      <c r="N104" s="1725"/>
      <c r="O104" s="1725"/>
      <c r="P104" s="1726"/>
    </row>
    <row r="105" spans="1:16" x14ac:dyDescent="0.2">
      <c r="A105" s="188"/>
      <c r="B105" s="189"/>
      <c r="C105" s="189"/>
      <c r="D105" s="189"/>
      <c r="E105" s="189"/>
      <c r="F105" s="189"/>
      <c r="G105" s="189"/>
      <c r="H105" s="189"/>
      <c r="I105" s="189"/>
      <c r="J105" s="189"/>
      <c r="K105" s="189"/>
      <c r="L105" s="189"/>
      <c r="M105" s="189"/>
      <c r="N105" s="189"/>
      <c r="O105" s="189"/>
      <c r="P105" s="194"/>
    </row>
    <row r="106" spans="1:16" x14ac:dyDescent="0.2">
      <c r="A106" s="195"/>
      <c r="B106" s="189"/>
      <c r="C106" s="181"/>
      <c r="D106" s="1653" t="s">
        <v>57</v>
      </c>
      <c r="E106" s="1727"/>
      <c r="F106" s="1727"/>
      <c r="G106" s="1727"/>
      <c r="H106" s="1727"/>
      <c r="I106" s="1727"/>
      <c r="J106" s="1727"/>
      <c r="K106" s="1727"/>
      <c r="L106" s="1727"/>
      <c r="M106" s="1727"/>
      <c r="N106" s="1727"/>
      <c r="O106" s="1727"/>
      <c r="P106" s="1728"/>
    </row>
    <row r="107" spans="1:16" x14ac:dyDescent="0.2">
      <c r="A107" s="188"/>
      <c r="B107" s="189"/>
      <c r="C107" s="189"/>
      <c r="D107" s="269" t="s">
        <v>58</v>
      </c>
      <c r="E107" s="269" t="s">
        <v>59</v>
      </c>
      <c r="F107" s="269" t="s">
        <v>60</v>
      </c>
      <c r="G107" s="269" t="s">
        <v>61</v>
      </c>
      <c r="H107" s="269" t="s">
        <v>62</v>
      </c>
      <c r="I107" s="269" t="s">
        <v>63</v>
      </c>
      <c r="J107" s="269" t="s">
        <v>64</v>
      </c>
      <c r="K107" s="269" t="s">
        <v>65</v>
      </c>
      <c r="L107" s="269" t="s">
        <v>66</v>
      </c>
      <c r="M107" s="269" t="s">
        <v>67</v>
      </c>
      <c r="N107" s="269" t="s">
        <v>68</v>
      </c>
      <c r="O107" s="1653" t="s">
        <v>69</v>
      </c>
      <c r="P107" s="1728"/>
    </row>
    <row r="108" spans="1:16" x14ac:dyDescent="0.2">
      <c r="A108" s="218" t="s">
        <v>70</v>
      </c>
      <c r="B108" s="219"/>
      <c r="C108" s="220"/>
      <c r="D108" s="221"/>
      <c r="E108" s="221"/>
      <c r="F108" s="221"/>
      <c r="G108" s="221"/>
      <c r="H108" s="221"/>
      <c r="I108" s="221"/>
      <c r="J108" s="221"/>
      <c r="K108" s="221"/>
      <c r="L108" s="221"/>
      <c r="M108" s="221"/>
      <c r="N108" s="221"/>
      <c r="O108" s="1737">
        <v>1</v>
      </c>
      <c r="P108" s="1738"/>
    </row>
    <row r="109" spans="1:16" x14ac:dyDescent="0.2">
      <c r="A109" s="218" t="s">
        <v>71</v>
      </c>
      <c r="B109" s="219"/>
      <c r="C109" s="219"/>
      <c r="D109" s="219"/>
      <c r="E109" s="219"/>
      <c r="F109" s="219"/>
      <c r="G109" s="219"/>
      <c r="H109" s="219"/>
      <c r="I109" s="219"/>
      <c r="J109" s="219"/>
      <c r="K109" s="219"/>
      <c r="L109" s="219"/>
      <c r="M109" s="219"/>
      <c r="N109" s="219"/>
      <c r="O109" s="1739"/>
      <c r="P109" s="1740"/>
    </row>
    <row r="110" spans="1:16" x14ac:dyDescent="0.2">
      <c r="A110" s="188"/>
      <c r="B110" s="189"/>
      <c r="C110" s="189"/>
      <c r="D110" s="189"/>
      <c r="E110" s="189"/>
      <c r="F110" s="189"/>
      <c r="G110" s="189"/>
      <c r="H110" s="189"/>
      <c r="I110" s="189"/>
      <c r="J110" s="189"/>
      <c r="K110" s="189"/>
      <c r="L110" s="189"/>
      <c r="M110" s="189"/>
      <c r="N110" s="189"/>
      <c r="O110" s="189"/>
      <c r="P110" s="194"/>
    </row>
    <row r="111" spans="1:16" x14ac:dyDescent="0.2">
      <c r="A111" s="202" t="s">
        <v>72</v>
      </c>
      <c r="B111" s="202" t="s">
        <v>33</v>
      </c>
      <c r="C111" s="203"/>
      <c r="D111" s="204" t="s">
        <v>58</v>
      </c>
      <c r="E111" s="204"/>
      <c r="F111" s="204" t="s">
        <v>59</v>
      </c>
      <c r="G111" s="204" t="s">
        <v>60</v>
      </c>
      <c r="H111" s="204" t="s">
        <v>61</v>
      </c>
      <c r="I111" s="204" t="s">
        <v>62</v>
      </c>
      <c r="J111" s="204" t="s">
        <v>63</v>
      </c>
      <c r="K111" s="204" t="s">
        <v>64</v>
      </c>
      <c r="L111" s="204" t="s">
        <v>65</v>
      </c>
      <c r="M111" s="204" t="s">
        <v>66</v>
      </c>
      <c r="N111" s="204" t="s">
        <v>67</v>
      </c>
      <c r="O111" s="204" t="s">
        <v>68</v>
      </c>
      <c r="P111" s="222" t="s">
        <v>69</v>
      </c>
    </row>
    <row r="112" spans="1:16" x14ac:dyDescent="0.2">
      <c r="A112" s="1657"/>
      <c r="B112" s="1681"/>
      <c r="C112" s="205" t="s">
        <v>70</v>
      </c>
      <c r="D112" s="205"/>
      <c r="E112" s="205"/>
      <c r="F112" s="205"/>
      <c r="G112" s="205"/>
      <c r="H112" s="205"/>
      <c r="I112" s="205"/>
      <c r="J112" s="205"/>
      <c r="K112" s="205"/>
      <c r="L112" s="205"/>
      <c r="M112" s="205"/>
      <c r="N112" s="205"/>
      <c r="O112" s="1660"/>
      <c r="P112" s="1661"/>
    </row>
    <row r="113" spans="1:16" x14ac:dyDescent="0.2">
      <c r="A113" s="1658"/>
      <c r="B113" s="1682"/>
      <c r="C113" s="206" t="s">
        <v>71</v>
      </c>
      <c r="D113" s="206"/>
      <c r="E113" s="206"/>
      <c r="F113" s="207"/>
      <c r="G113" s="207"/>
      <c r="H113" s="207"/>
      <c r="I113" s="207"/>
      <c r="J113" s="207"/>
      <c r="K113" s="207"/>
      <c r="L113" s="207"/>
      <c r="M113" s="207"/>
      <c r="N113" s="206"/>
      <c r="O113" s="1662"/>
      <c r="P113" s="1663"/>
    </row>
    <row r="114" spans="1:16" x14ac:dyDescent="0.2">
      <c r="A114" s="1657"/>
      <c r="B114" s="1681"/>
      <c r="C114" s="205" t="s">
        <v>70</v>
      </c>
      <c r="D114" s="205"/>
      <c r="E114" s="205"/>
      <c r="F114" s="205"/>
      <c r="G114" s="205"/>
      <c r="H114" s="205"/>
      <c r="I114" s="205"/>
      <c r="J114" s="205"/>
      <c r="K114" s="205"/>
      <c r="L114" s="205"/>
      <c r="M114" s="205"/>
      <c r="N114" s="205"/>
      <c r="O114" s="1660"/>
      <c r="P114" s="1661"/>
    </row>
    <row r="115" spans="1:16" x14ac:dyDescent="0.2">
      <c r="A115" s="1658"/>
      <c r="B115" s="1682"/>
      <c r="C115" s="206" t="s">
        <v>71</v>
      </c>
      <c r="D115" s="206"/>
      <c r="E115" s="206"/>
      <c r="F115" s="207"/>
      <c r="G115" s="207"/>
      <c r="H115" s="207"/>
      <c r="I115" s="207"/>
      <c r="J115" s="207"/>
      <c r="K115" s="207"/>
      <c r="L115" s="207"/>
      <c r="M115" s="207"/>
      <c r="N115" s="206"/>
      <c r="O115" s="1662"/>
      <c r="P115" s="1663"/>
    </row>
    <row r="116" spans="1:16" x14ac:dyDescent="0.2">
      <c r="A116" s="1657"/>
      <c r="B116" s="1681"/>
      <c r="C116" s="205" t="s">
        <v>70</v>
      </c>
      <c r="D116" s="205"/>
      <c r="E116" s="205"/>
      <c r="F116" s="205"/>
      <c r="G116" s="205"/>
      <c r="H116" s="205"/>
      <c r="I116" s="205"/>
      <c r="J116" s="205"/>
      <c r="K116" s="205"/>
      <c r="L116" s="205"/>
      <c r="M116" s="205"/>
      <c r="N116" s="205"/>
      <c r="O116" s="1660"/>
      <c r="P116" s="1661"/>
    </row>
    <row r="117" spans="1:16" x14ac:dyDescent="0.2">
      <c r="A117" s="1658"/>
      <c r="B117" s="1682"/>
      <c r="C117" s="206" t="s">
        <v>71</v>
      </c>
      <c r="D117" s="206"/>
      <c r="E117" s="206"/>
      <c r="F117" s="207"/>
      <c r="G117" s="207"/>
      <c r="H117" s="207"/>
      <c r="I117" s="207"/>
      <c r="J117" s="207"/>
      <c r="K117" s="207"/>
      <c r="L117" s="207"/>
      <c r="M117" s="207"/>
      <c r="N117" s="206"/>
      <c r="O117" s="1662"/>
      <c r="P117" s="1663"/>
    </row>
    <row r="118" spans="1:16" x14ac:dyDescent="0.2">
      <c r="A118" s="1657"/>
      <c r="B118" s="1681"/>
      <c r="C118" s="205" t="s">
        <v>70</v>
      </c>
      <c r="D118" s="205"/>
      <c r="E118" s="205"/>
      <c r="F118" s="205"/>
      <c r="G118" s="205"/>
      <c r="H118" s="205"/>
      <c r="I118" s="205"/>
      <c r="J118" s="205"/>
      <c r="K118" s="205"/>
      <c r="L118" s="205"/>
      <c r="M118" s="205"/>
      <c r="N118" s="205"/>
      <c r="O118" s="1660"/>
      <c r="P118" s="1661"/>
    </row>
    <row r="119" spans="1:16" x14ac:dyDescent="0.2">
      <c r="A119" s="1658"/>
      <c r="B119" s="1682"/>
      <c r="C119" s="206" t="s">
        <v>71</v>
      </c>
      <c r="D119" s="206"/>
      <c r="E119" s="206"/>
      <c r="F119" s="207"/>
      <c r="G119" s="207"/>
      <c r="H119" s="207"/>
      <c r="I119" s="207"/>
      <c r="J119" s="207"/>
      <c r="K119" s="207"/>
      <c r="L119" s="207"/>
      <c r="M119" s="207"/>
      <c r="N119" s="206"/>
      <c r="O119" s="1662"/>
      <c r="P119" s="1663"/>
    </row>
    <row r="120" spans="1:16" x14ac:dyDescent="0.2">
      <c r="A120" s="1657"/>
      <c r="B120" s="1681"/>
      <c r="C120" s="205" t="s">
        <v>70</v>
      </c>
      <c r="D120" s="205"/>
      <c r="E120" s="205"/>
      <c r="F120" s="205"/>
      <c r="G120" s="205"/>
      <c r="H120" s="205"/>
      <c r="I120" s="205"/>
      <c r="J120" s="205"/>
      <c r="K120" s="205"/>
      <c r="L120" s="205"/>
      <c r="M120" s="205"/>
      <c r="N120" s="205"/>
      <c r="O120" s="1660"/>
      <c r="P120" s="1661"/>
    </row>
    <row r="121" spans="1:16" x14ac:dyDescent="0.2">
      <c r="A121" s="1658"/>
      <c r="B121" s="1682"/>
      <c r="C121" s="206" t="s">
        <v>71</v>
      </c>
      <c r="D121" s="206"/>
      <c r="E121" s="206"/>
      <c r="F121" s="207"/>
      <c r="G121" s="207"/>
      <c r="H121" s="207"/>
      <c r="I121" s="207"/>
      <c r="J121" s="207"/>
      <c r="K121" s="207"/>
      <c r="L121" s="207"/>
      <c r="M121" s="207"/>
      <c r="N121" s="206"/>
      <c r="O121" s="1662"/>
      <c r="P121" s="1663"/>
    </row>
    <row r="122" spans="1:16" x14ac:dyDescent="0.2">
      <c r="A122" s="1657"/>
      <c r="B122" s="1681"/>
      <c r="C122" s="205" t="s">
        <v>70</v>
      </c>
      <c r="D122" s="205"/>
      <c r="E122" s="205"/>
      <c r="F122" s="205"/>
      <c r="G122" s="205"/>
      <c r="H122" s="205"/>
      <c r="I122" s="205"/>
      <c r="J122" s="205"/>
      <c r="K122" s="205"/>
      <c r="L122" s="205"/>
      <c r="M122" s="205"/>
      <c r="N122" s="205"/>
      <c r="O122" s="1660"/>
      <c r="P122" s="1661"/>
    </row>
    <row r="123" spans="1:16" x14ac:dyDescent="0.2">
      <c r="A123" s="1658"/>
      <c r="B123" s="1682"/>
      <c r="C123" s="206" t="s">
        <v>71</v>
      </c>
      <c r="D123" s="206"/>
      <c r="E123" s="206"/>
      <c r="F123" s="207"/>
      <c r="G123" s="207"/>
      <c r="H123" s="207"/>
      <c r="I123" s="207"/>
      <c r="J123" s="207"/>
      <c r="K123" s="207"/>
      <c r="L123" s="207"/>
      <c r="M123" s="207"/>
      <c r="N123" s="206"/>
      <c r="O123" s="1662"/>
      <c r="P123" s="1663"/>
    </row>
    <row r="124" spans="1:16" x14ac:dyDescent="0.2">
      <c r="A124" s="1657"/>
      <c r="B124" s="1681"/>
      <c r="C124" s="205" t="s">
        <v>70</v>
      </c>
      <c r="D124" s="205"/>
      <c r="E124" s="205"/>
      <c r="F124" s="205"/>
      <c r="G124" s="205"/>
      <c r="H124" s="205"/>
      <c r="I124" s="205"/>
      <c r="J124" s="205"/>
      <c r="K124" s="205"/>
      <c r="L124" s="205"/>
      <c r="M124" s="205"/>
      <c r="N124" s="205"/>
      <c r="O124" s="1660"/>
      <c r="P124" s="1661"/>
    </row>
    <row r="125" spans="1:16" x14ac:dyDescent="0.2">
      <c r="A125" s="1658"/>
      <c r="B125" s="1682"/>
      <c r="C125" s="206" t="s">
        <v>71</v>
      </c>
      <c r="D125" s="206"/>
      <c r="E125" s="206"/>
      <c r="F125" s="207"/>
      <c r="G125" s="207"/>
      <c r="H125" s="207"/>
      <c r="I125" s="207"/>
      <c r="J125" s="207"/>
      <c r="K125" s="207"/>
      <c r="L125" s="207"/>
      <c r="M125" s="207"/>
      <c r="N125" s="206"/>
      <c r="O125" s="1662"/>
      <c r="P125" s="1663"/>
    </row>
    <row r="126" spans="1:16" x14ac:dyDescent="0.2">
      <c r="A126" s="1657"/>
      <c r="B126" s="1681"/>
      <c r="C126" s="205" t="s">
        <v>70</v>
      </c>
      <c r="D126" s="205"/>
      <c r="E126" s="205"/>
      <c r="F126" s="205"/>
      <c r="G126" s="205"/>
      <c r="H126" s="205"/>
      <c r="I126" s="205"/>
      <c r="J126" s="205"/>
      <c r="K126" s="205"/>
      <c r="L126" s="205"/>
      <c r="M126" s="205"/>
      <c r="N126" s="205"/>
      <c r="O126" s="1660"/>
      <c r="P126" s="1661"/>
    </row>
    <row r="127" spans="1:16" x14ac:dyDescent="0.2">
      <c r="A127" s="1658"/>
      <c r="B127" s="1682"/>
      <c r="C127" s="206" t="s">
        <v>71</v>
      </c>
      <c r="D127" s="206"/>
      <c r="E127" s="206"/>
      <c r="F127" s="207"/>
      <c r="G127" s="207"/>
      <c r="H127" s="207"/>
      <c r="I127" s="207"/>
      <c r="J127" s="207"/>
      <c r="K127" s="207"/>
      <c r="L127" s="207"/>
      <c r="M127" s="207"/>
      <c r="N127" s="206"/>
      <c r="O127" s="1662"/>
      <c r="P127" s="1663"/>
    </row>
    <row r="128" spans="1:16" x14ac:dyDescent="0.2">
      <c r="A128" s="1741"/>
      <c r="B128" s="1681"/>
      <c r="C128" s="205" t="s">
        <v>70</v>
      </c>
      <c r="D128" s="205"/>
      <c r="E128" s="205"/>
      <c r="F128" s="205"/>
      <c r="G128" s="205"/>
      <c r="H128" s="205"/>
      <c r="I128" s="205"/>
      <c r="J128" s="205"/>
      <c r="K128" s="205"/>
      <c r="L128" s="205"/>
      <c r="M128" s="205"/>
      <c r="N128" s="205"/>
      <c r="O128" s="1660"/>
      <c r="P128" s="1661"/>
    </row>
    <row r="129" spans="1:16" x14ac:dyDescent="0.2">
      <c r="A129" s="1742"/>
      <c r="B129" s="1682"/>
      <c r="C129" s="206" t="s">
        <v>71</v>
      </c>
      <c r="D129" s="206"/>
      <c r="E129" s="206"/>
      <c r="F129" s="207"/>
      <c r="G129" s="207"/>
      <c r="H129" s="207"/>
      <c r="I129" s="207"/>
      <c r="J129" s="207"/>
      <c r="K129" s="207"/>
      <c r="L129" s="207"/>
      <c r="M129" s="207"/>
      <c r="N129" s="206"/>
      <c r="O129" s="1662"/>
      <c r="P129" s="1663"/>
    </row>
    <row r="130" spans="1:16" x14ac:dyDescent="0.2">
      <c r="A130" s="1741"/>
      <c r="B130" s="1681"/>
      <c r="C130" s="205" t="s">
        <v>70</v>
      </c>
      <c r="D130" s="205"/>
      <c r="E130" s="205"/>
      <c r="F130" s="205"/>
      <c r="G130" s="205"/>
      <c r="H130" s="205"/>
      <c r="I130" s="205"/>
      <c r="J130" s="205"/>
      <c r="K130" s="205"/>
      <c r="L130" s="205"/>
      <c r="M130" s="205"/>
      <c r="N130" s="205"/>
      <c r="O130" s="1660"/>
      <c r="P130" s="1661"/>
    </row>
    <row r="131" spans="1:16" x14ac:dyDescent="0.2">
      <c r="A131" s="1742"/>
      <c r="B131" s="1682"/>
      <c r="C131" s="206" t="s">
        <v>71</v>
      </c>
      <c r="D131" s="206"/>
      <c r="E131" s="206"/>
      <c r="F131" s="207"/>
      <c r="G131" s="207"/>
      <c r="H131" s="207"/>
      <c r="I131" s="207"/>
      <c r="J131" s="207"/>
      <c r="K131" s="207"/>
      <c r="L131" s="207"/>
      <c r="M131" s="207"/>
      <c r="N131" s="206"/>
      <c r="O131" s="1662"/>
      <c r="P131" s="1663"/>
    </row>
    <row r="132" spans="1:16" x14ac:dyDescent="0.2">
      <c r="A132" s="208"/>
      <c r="B132" s="183"/>
      <c r="C132" s="183"/>
      <c r="D132" s="183"/>
      <c r="E132" s="183"/>
      <c r="F132" s="183"/>
      <c r="G132" s="183"/>
      <c r="H132" s="183"/>
      <c r="I132" s="183"/>
      <c r="J132" s="183"/>
      <c r="K132" s="183"/>
      <c r="L132" s="183"/>
      <c r="M132" s="183"/>
      <c r="N132" s="183"/>
      <c r="O132" s="183"/>
      <c r="P132" s="209"/>
    </row>
    <row r="133" spans="1:16" x14ac:dyDescent="0.2">
      <c r="A133" s="1743" t="s">
        <v>82</v>
      </c>
      <c r="B133" s="1744"/>
      <c r="C133" s="1744"/>
      <c r="D133" s="1744"/>
      <c r="E133" s="1744"/>
      <c r="F133" s="1744"/>
      <c r="G133" s="1744"/>
      <c r="H133" s="1744"/>
      <c r="I133" s="1744"/>
      <c r="J133" s="1744"/>
      <c r="K133" s="1744"/>
      <c r="L133" s="1744"/>
      <c r="M133" s="1744"/>
      <c r="N133" s="1744"/>
      <c r="O133" s="1744"/>
      <c r="P133" s="1745"/>
    </row>
    <row r="134" spans="1:16" x14ac:dyDescent="0.2">
      <c r="A134" s="210" t="s">
        <v>83</v>
      </c>
      <c r="B134" s="1687"/>
      <c r="C134" s="1688"/>
      <c r="D134" s="1688"/>
      <c r="E134" s="1688"/>
      <c r="F134" s="1688"/>
      <c r="G134" s="1688"/>
      <c r="H134" s="1688"/>
      <c r="I134" s="1688"/>
      <c r="J134" s="1688"/>
      <c r="K134" s="1688"/>
      <c r="L134" s="1688"/>
      <c r="M134" s="1688"/>
      <c r="N134" s="1688"/>
      <c r="O134" s="1688"/>
      <c r="P134" s="1689"/>
    </row>
    <row r="135" spans="1:16" x14ac:dyDescent="0.2">
      <c r="A135" s="210" t="s">
        <v>84</v>
      </c>
      <c r="B135" s="1687"/>
      <c r="C135" s="1688"/>
      <c r="D135" s="1688"/>
      <c r="E135" s="1688"/>
      <c r="F135" s="1688"/>
      <c r="G135" s="1688"/>
      <c r="H135" s="1688"/>
      <c r="I135" s="1688"/>
      <c r="J135" s="1688"/>
      <c r="K135" s="1688"/>
      <c r="L135" s="1688"/>
      <c r="M135" s="1688"/>
      <c r="N135" s="1688"/>
      <c r="O135" s="1688"/>
      <c r="P135" s="1689"/>
    </row>
    <row r="136" spans="1:16" x14ac:dyDescent="0.2">
      <c r="A136" s="210" t="s">
        <v>85</v>
      </c>
      <c r="B136" s="1687"/>
      <c r="C136" s="1688"/>
      <c r="D136" s="1688"/>
      <c r="E136" s="1688"/>
      <c r="F136" s="1688"/>
      <c r="G136" s="1688"/>
      <c r="H136" s="1688"/>
      <c r="I136" s="1688"/>
      <c r="J136" s="1688"/>
      <c r="K136" s="1688"/>
      <c r="L136" s="1688"/>
      <c r="M136" s="1688"/>
      <c r="N136" s="1688"/>
      <c r="O136" s="1688"/>
      <c r="P136" s="1689"/>
    </row>
    <row r="137" spans="1:16" x14ac:dyDescent="0.2">
      <c r="A137" s="210" t="s">
        <v>86</v>
      </c>
      <c r="B137" s="1687"/>
      <c r="C137" s="1688"/>
      <c r="D137" s="1688"/>
      <c r="E137" s="1688"/>
      <c r="F137" s="1688"/>
      <c r="G137" s="1688"/>
      <c r="H137" s="1688"/>
      <c r="I137" s="1688"/>
      <c r="J137" s="1688"/>
      <c r="K137" s="1688"/>
      <c r="L137" s="1688"/>
      <c r="M137" s="1688"/>
      <c r="N137" s="1688"/>
      <c r="O137" s="1688"/>
      <c r="P137" s="1689"/>
    </row>
    <row r="138" spans="1:16" x14ac:dyDescent="0.2">
      <c r="A138" s="210" t="s">
        <v>87</v>
      </c>
      <c r="B138" s="1687"/>
      <c r="C138" s="1688"/>
      <c r="D138" s="1688"/>
      <c r="E138" s="1688"/>
      <c r="F138" s="1688"/>
      <c r="G138" s="1688"/>
      <c r="H138" s="1688"/>
      <c r="I138" s="1688"/>
      <c r="J138" s="1688"/>
      <c r="K138" s="1688"/>
      <c r="L138" s="1688"/>
      <c r="M138" s="1688"/>
      <c r="N138" s="1688"/>
      <c r="O138" s="1688"/>
      <c r="P138" s="1689"/>
    </row>
    <row r="139" spans="1:16" x14ac:dyDescent="0.2">
      <c r="A139" s="210" t="s">
        <v>88</v>
      </c>
      <c r="B139" s="1687"/>
      <c r="C139" s="1688"/>
      <c r="D139" s="1688"/>
      <c r="E139" s="1688"/>
      <c r="F139" s="1688"/>
      <c r="G139" s="1688"/>
      <c r="H139" s="1688"/>
      <c r="I139" s="1688"/>
      <c r="J139" s="1688"/>
      <c r="K139" s="1688"/>
      <c r="L139" s="1688"/>
      <c r="M139" s="1688"/>
      <c r="N139" s="1688"/>
      <c r="O139" s="1688"/>
      <c r="P139" s="1689"/>
    </row>
    <row r="140" spans="1:16" x14ac:dyDescent="0.2">
      <c r="A140" s="210" t="s">
        <v>89</v>
      </c>
      <c r="B140" s="1687"/>
      <c r="C140" s="1688"/>
      <c r="D140" s="1688"/>
      <c r="E140" s="1688"/>
      <c r="F140" s="1688"/>
      <c r="G140" s="1688"/>
      <c r="H140" s="1688"/>
      <c r="I140" s="1688"/>
      <c r="J140" s="1688"/>
      <c r="K140" s="1688"/>
      <c r="L140" s="1688"/>
      <c r="M140" s="1688"/>
      <c r="N140" s="1688"/>
      <c r="O140" s="1688"/>
      <c r="P140" s="1689"/>
    </row>
    <row r="141" spans="1:16" x14ac:dyDescent="0.2">
      <c r="A141" s="210" t="s">
        <v>90</v>
      </c>
      <c r="B141" s="1687"/>
      <c r="C141" s="1688"/>
      <c r="D141" s="1688"/>
      <c r="E141" s="1688"/>
      <c r="F141" s="1688"/>
      <c r="G141" s="1688"/>
      <c r="H141" s="1688"/>
      <c r="I141" s="1688"/>
      <c r="J141" s="1688"/>
      <c r="K141" s="1688"/>
      <c r="L141" s="1688"/>
      <c r="M141" s="1688"/>
      <c r="N141" s="1688"/>
      <c r="O141" s="1688"/>
      <c r="P141" s="1689"/>
    </row>
    <row r="142" spans="1:16" x14ac:dyDescent="0.2">
      <c r="A142" s="210" t="s">
        <v>91</v>
      </c>
      <c r="B142" s="1687"/>
      <c r="C142" s="1688"/>
      <c r="D142" s="1688"/>
      <c r="E142" s="1688"/>
      <c r="F142" s="1688"/>
      <c r="G142" s="1688"/>
      <c r="H142" s="1688"/>
      <c r="I142" s="1688"/>
      <c r="J142" s="1688"/>
      <c r="K142" s="1688"/>
      <c r="L142" s="1688"/>
      <c r="M142" s="1688"/>
      <c r="N142" s="1688"/>
      <c r="O142" s="1688"/>
      <c r="P142" s="1689"/>
    </row>
    <row r="143" spans="1:16" ht="12" thickBot="1" x14ac:dyDescent="0.25">
      <c r="A143" s="211" t="s">
        <v>92</v>
      </c>
      <c r="B143" s="1690"/>
      <c r="C143" s="1691"/>
      <c r="D143" s="1691"/>
      <c r="E143" s="1691"/>
      <c r="F143" s="1691"/>
      <c r="G143" s="1691"/>
      <c r="H143" s="1691"/>
      <c r="I143" s="1691"/>
      <c r="J143" s="1691"/>
      <c r="K143" s="1691"/>
      <c r="L143" s="1691"/>
      <c r="M143" s="1691"/>
      <c r="N143" s="1691"/>
      <c r="O143" s="1691"/>
      <c r="P143" s="1692"/>
    </row>
    <row r="144" spans="1:16" x14ac:dyDescent="0.2">
      <c r="A144" s="214"/>
      <c r="B144" s="214"/>
      <c r="C144" s="214"/>
      <c r="D144" s="214"/>
      <c r="E144" s="214"/>
      <c r="F144" s="214"/>
      <c r="G144" s="214"/>
      <c r="H144" s="214"/>
      <c r="I144" s="214"/>
      <c r="J144" s="214"/>
      <c r="K144" s="214"/>
      <c r="L144" s="214"/>
      <c r="M144" s="214"/>
      <c r="N144" s="214"/>
      <c r="O144" s="214"/>
      <c r="P144" s="214"/>
    </row>
    <row r="145" spans="1:16" x14ac:dyDescent="0.2">
      <c r="A145" s="170" t="s">
        <v>9</v>
      </c>
      <c r="B145" s="1693" t="s">
        <v>866</v>
      </c>
      <c r="C145" s="1694"/>
      <c r="D145" s="1694"/>
      <c r="E145" s="1694"/>
      <c r="F145" s="1694"/>
      <c r="G145" s="1694"/>
      <c r="H145" s="1694"/>
      <c r="I145" s="1694"/>
      <c r="J145" s="1694"/>
      <c r="K145" s="1695"/>
      <c r="L145" s="1608" t="s">
        <v>11</v>
      </c>
      <c r="M145" s="1609"/>
      <c r="N145" s="1609"/>
      <c r="O145" s="1610"/>
      <c r="P145" s="171">
        <v>0.34</v>
      </c>
    </row>
    <row r="146" spans="1:16" x14ac:dyDescent="0.2">
      <c r="B146" s="215"/>
      <c r="C146" s="215"/>
      <c r="D146" s="215"/>
      <c r="E146" s="215"/>
      <c r="F146" s="215"/>
      <c r="G146" s="215"/>
      <c r="H146" s="215"/>
      <c r="I146" s="215"/>
      <c r="J146" s="215"/>
      <c r="K146" s="215"/>
    </row>
    <row r="147" spans="1:16" x14ac:dyDescent="0.2">
      <c r="A147" s="173" t="s">
        <v>118</v>
      </c>
      <c r="B147" s="1746" t="s">
        <v>500</v>
      </c>
      <c r="C147" s="1747"/>
      <c r="D147" s="1747"/>
      <c r="E147" s="1747"/>
      <c r="F147" s="1747"/>
      <c r="G147" s="1747"/>
      <c r="H147" s="1747"/>
      <c r="I147" s="1747"/>
      <c r="J147" s="1747"/>
      <c r="K147" s="1747"/>
      <c r="L147" s="1612" t="s">
        <v>14</v>
      </c>
      <c r="M147" s="1612"/>
      <c r="N147" s="1612"/>
      <c r="O147" s="1612"/>
      <c r="P147" s="174">
        <v>0.8</v>
      </c>
    </row>
    <row r="148" spans="1:16" x14ac:dyDescent="0.2">
      <c r="B148" s="189"/>
      <c r="C148" s="180"/>
      <c r="D148" s="180"/>
      <c r="E148" s="180"/>
      <c r="F148" s="180"/>
      <c r="G148" s="180"/>
      <c r="H148" s="180"/>
      <c r="I148" s="180"/>
      <c r="J148" s="180"/>
      <c r="K148" s="180"/>
      <c r="L148" s="180"/>
      <c r="M148" s="180"/>
      <c r="N148" s="180"/>
      <c r="O148" s="180"/>
      <c r="P148" s="181"/>
    </row>
    <row r="149" spans="1:16" x14ac:dyDescent="0.2">
      <c r="A149" s="175" t="s">
        <v>15</v>
      </c>
      <c r="B149" s="1618"/>
      <c r="C149" s="1619"/>
      <c r="D149" s="1619"/>
      <c r="E149" s="1619"/>
      <c r="F149" s="1620"/>
      <c r="G149" s="176" t="s">
        <v>17</v>
      </c>
      <c r="H149" s="1618"/>
      <c r="I149" s="1619"/>
      <c r="J149" s="1619"/>
      <c r="K149" s="1619"/>
      <c r="L149" s="1619"/>
      <c r="M149" s="1619"/>
      <c r="N149" s="1619"/>
      <c r="O149" s="1619"/>
      <c r="P149" s="1620"/>
    </row>
    <row r="150" spans="1:16" x14ac:dyDescent="0.2">
      <c r="A150" s="175" t="s">
        <v>15</v>
      </c>
      <c r="B150" s="1618"/>
      <c r="C150" s="1619"/>
      <c r="D150" s="1619"/>
      <c r="E150" s="1619"/>
      <c r="F150" s="1620"/>
      <c r="G150" s="176" t="s">
        <v>17</v>
      </c>
      <c r="H150" s="1618"/>
      <c r="I150" s="1619"/>
      <c r="J150" s="1619"/>
      <c r="K150" s="1619"/>
      <c r="L150" s="1619"/>
      <c r="M150" s="1619"/>
      <c r="N150" s="1619"/>
      <c r="O150" s="1619"/>
      <c r="P150" s="1620"/>
    </row>
    <row r="151" spans="1:16" x14ac:dyDescent="0.2">
      <c r="A151" s="182" t="s">
        <v>22</v>
      </c>
      <c r="B151" s="183"/>
      <c r="C151" s="183"/>
      <c r="D151" s="183"/>
      <c r="E151" s="183"/>
      <c r="F151" s="183"/>
      <c r="G151" s="183"/>
      <c r="H151" s="183"/>
      <c r="I151" s="183"/>
      <c r="J151" s="183"/>
      <c r="K151" s="183"/>
      <c r="L151" s="183"/>
      <c r="M151" s="183"/>
      <c r="N151" s="183"/>
      <c r="O151" s="183"/>
    </row>
    <row r="152" spans="1:16" x14ac:dyDescent="0.2">
      <c r="A152" s="182"/>
      <c r="B152" s="183"/>
      <c r="C152" s="183"/>
      <c r="D152" s="183"/>
      <c r="E152" s="183"/>
      <c r="F152" s="183"/>
      <c r="G152" s="183"/>
      <c r="H152" s="183"/>
      <c r="I152" s="183"/>
      <c r="J152" s="183"/>
      <c r="K152" s="183"/>
      <c r="L152" s="183"/>
      <c r="M152" s="183"/>
      <c r="N152" s="183"/>
      <c r="O152" s="183"/>
    </row>
    <row r="153" spans="1:16" x14ac:dyDescent="0.2">
      <c r="A153" s="1748" t="s">
        <v>23</v>
      </c>
      <c r="B153" s="1749"/>
      <c r="C153" s="1749"/>
      <c r="D153" s="1749"/>
      <c r="E153" s="275"/>
      <c r="F153" s="1631" t="s">
        <v>24</v>
      </c>
      <c r="G153" s="1631"/>
      <c r="H153" s="1631"/>
      <c r="I153" s="1631"/>
      <c r="J153" s="1631" t="s">
        <v>25</v>
      </c>
      <c r="K153" s="1632" t="s">
        <v>26</v>
      </c>
      <c r="L153" s="1624"/>
      <c r="M153" s="1631" t="s">
        <v>27</v>
      </c>
      <c r="N153" s="1631"/>
      <c r="O153" s="1631"/>
      <c r="P153" s="1636" t="s">
        <v>25</v>
      </c>
    </row>
    <row r="154" spans="1:16" x14ac:dyDescent="0.2">
      <c r="A154" s="1748"/>
      <c r="B154" s="1749"/>
      <c r="C154" s="1749"/>
      <c r="D154" s="1749"/>
      <c r="E154" s="275"/>
      <c r="F154" s="1631"/>
      <c r="G154" s="1631"/>
      <c r="H154" s="1631"/>
      <c r="I154" s="1631"/>
      <c r="J154" s="1631"/>
      <c r="K154" s="1633"/>
      <c r="L154" s="1627"/>
      <c r="M154" s="1631"/>
      <c r="N154" s="1631"/>
      <c r="O154" s="1631"/>
      <c r="P154" s="1636"/>
    </row>
    <row r="155" spans="1:16" x14ac:dyDescent="0.2">
      <c r="A155" s="1748"/>
      <c r="B155" s="1749"/>
      <c r="C155" s="1749"/>
      <c r="D155" s="1749"/>
      <c r="E155" s="275"/>
      <c r="F155" s="1635" t="s">
        <v>867</v>
      </c>
      <c r="G155" s="1635"/>
      <c r="H155" s="1635"/>
      <c r="I155" s="1635"/>
      <c r="J155" s="184">
        <v>95</v>
      </c>
      <c r="K155" s="1633"/>
      <c r="L155" s="1627"/>
      <c r="M155" s="1635" t="s">
        <v>871</v>
      </c>
      <c r="N155" s="1635"/>
      <c r="O155" s="1635"/>
      <c r="P155" s="187">
        <v>100</v>
      </c>
    </row>
    <row r="156" spans="1:16" x14ac:dyDescent="0.2">
      <c r="A156" s="1748"/>
      <c r="B156" s="1749"/>
      <c r="C156" s="1749"/>
      <c r="D156" s="1749"/>
      <c r="E156" s="275"/>
      <c r="F156" s="1635" t="s">
        <v>872</v>
      </c>
      <c r="G156" s="1635"/>
      <c r="H156" s="1635"/>
      <c r="I156" s="1635"/>
      <c r="J156" s="184">
        <v>90</v>
      </c>
      <c r="K156" s="1633"/>
      <c r="L156" s="1627"/>
      <c r="M156" s="1635"/>
      <c r="N156" s="1635"/>
      <c r="O156" s="1635"/>
      <c r="P156" s="187"/>
    </row>
    <row r="157" spans="1:16" x14ac:dyDescent="0.2">
      <c r="A157" s="1748"/>
      <c r="B157" s="1749"/>
      <c r="C157" s="1749"/>
      <c r="D157" s="1749"/>
      <c r="E157" s="275"/>
      <c r="F157" s="1635" t="s">
        <v>869</v>
      </c>
      <c r="G157" s="1635"/>
      <c r="H157" s="1635"/>
      <c r="I157" s="1635"/>
      <c r="J157" s="184">
        <v>50</v>
      </c>
      <c r="K157" s="1633"/>
      <c r="L157" s="1627"/>
      <c r="M157" s="1635"/>
      <c r="N157" s="1640"/>
      <c r="O157" s="1640"/>
      <c r="P157" s="187"/>
    </row>
    <row r="158" spans="1:16" x14ac:dyDescent="0.2">
      <c r="A158" s="1748"/>
      <c r="B158" s="1749"/>
      <c r="C158" s="1749"/>
      <c r="D158" s="1749"/>
      <c r="E158" s="275"/>
      <c r="F158" s="1635"/>
      <c r="G158" s="1635"/>
      <c r="H158" s="1635"/>
      <c r="I158" s="1635"/>
      <c r="J158" s="184"/>
      <c r="K158" s="1633"/>
      <c r="L158" s="1627"/>
      <c r="M158" s="1635"/>
      <c r="N158" s="1635"/>
      <c r="O158" s="1635"/>
      <c r="P158" s="187"/>
    </row>
    <row r="159" spans="1:16" x14ac:dyDescent="0.2">
      <c r="A159" s="1748"/>
      <c r="B159" s="1749"/>
      <c r="C159" s="1749"/>
      <c r="D159" s="1749"/>
      <c r="E159" s="275"/>
      <c r="F159" s="1635"/>
      <c r="G159" s="1635"/>
      <c r="H159" s="1635"/>
      <c r="I159" s="1635"/>
      <c r="J159" s="184"/>
      <c r="K159" s="1633"/>
      <c r="L159" s="1627"/>
      <c r="M159" s="1635"/>
      <c r="N159" s="1635"/>
      <c r="O159" s="1635"/>
      <c r="P159" s="187"/>
    </row>
    <row r="160" spans="1:16" x14ac:dyDescent="0.2">
      <c r="A160" s="1748"/>
      <c r="B160" s="1749"/>
      <c r="C160" s="1749"/>
      <c r="D160" s="1749"/>
      <c r="E160" s="275"/>
      <c r="F160" s="1635"/>
      <c r="G160" s="1635"/>
      <c r="H160" s="1635"/>
      <c r="I160" s="1635"/>
      <c r="J160" s="184"/>
      <c r="K160" s="1633"/>
      <c r="L160" s="1627"/>
      <c r="M160" s="1635"/>
      <c r="N160" s="1635"/>
      <c r="O160" s="1635"/>
      <c r="P160" s="187"/>
    </row>
    <row r="161" spans="1:16" x14ac:dyDescent="0.2">
      <c r="A161" s="1748"/>
      <c r="B161" s="1749"/>
      <c r="C161" s="1749"/>
      <c r="D161" s="1749"/>
      <c r="E161" s="275"/>
      <c r="F161" s="1635"/>
      <c r="G161" s="1635"/>
      <c r="H161" s="1635"/>
      <c r="I161" s="1635"/>
      <c r="J161" s="184"/>
      <c r="K161" s="1633"/>
      <c r="L161" s="1627"/>
      <c r="M161" s="1635"/>
      <c r="N161" s="1635"/>
      <c r="O161" s="1635"/>
      <c r="P161" s="187"/>
    </row>
    <row r="162" spans="1:16" x14ac:dyDescent="0.2">
      <c r="A162" s="1748"/>
      <c r="B162" s="1749"/>
      <c r="C162" s="1749"/>
      <c r="D162" s="1749"/>
      <c r="E162" s="275"/>
      <c r="F162" s="1635"/>
      <c r="G162" s="1635"/>
      <c r="H162" s="1635"/>
      <c r="I162" s="1635"/>
      <c r="J162" s="184"/>
      <c r="K162" s="1634"/>
      <c r="L162" s="1630"/>
      <c r="M162" s="1635"/>
      <c r="N162" s="1635"/>
      <c r="O162" s="1635"/>
      <c r="P162" s="187"/>
    </row>
    <row r="163" spans="1:16" x14ac:dyDescent="0.2">
      <c r="A163" s="188"/>
      <c r="B163" s="189"/>
      <c r="C163" s="180"/>
      <c r="D163" s="180"/>
      <c r="E163" s="180"/>
      <c r="F163" s="180"/>
      <c r="G163" s="180"/>
      <c r="H163" s="180"/>
      <c r="I163" s="180"/>
      <c r="J163" s="180"/>
      <c r="K163" s="180"/>
      <c r="L163" s="180"/>
      <c r="M163" s="180"/>
      <c r="N163" s="180"/>
      <c r="O163" s="180"/>
    </row>
    <row r="164" spans="1:16" ht="22.5" x14ac:dyDescent="0.2">
      <c r="A164" s="190" t="s">
        <v>32</v>
      </c>
      <c r="B164" s="269" t="s">
        <v>33</v>
      </c>
      <c r="C164" s="269" t="s">
        <v>34</v>
      </c>
      <c r="D164" s="269" t="s">
        <v>35</v>
      </c>
      <c r="E164" s="269" t="s">
        <v>36</v>
      </c>
      <c r="F164" s="269" t="s">
        <v>37</v>
      </c>
      <c r="G164" s="1652" t="s">
        <v>38</v>
      </c>
      <c r="H164" s="1652"/>
      <c r="I164" s="1653" t="s">
        <v>39</v>
      </c>
      <c r="J164" s="1648"/>
      <c r="K164" s="269" t="s">
        <v>40</v>
      </c>
      <c r="L164" s="1652" t="s">
        <v>41</v>
      </c>
      <c r="M164" s="1652"/>
      <c r="N164" s="1712" t="s">
        <v>42</v>
      </c>
      <c r="O164" s="1713"/>
      <c r="P164" s="1714"/>
    </row>
    <row r="165" spans="1:16" ht="67.5" customHeight="1" x14ac:dyDescent="0.2">
      <c r="A165" s="216" t="s">
        <v>495</v>
      </c>
      <c r="B165" s="193">
        <v>0.2</v>
      </c>
      <c r="C165" s="274" t="s">
        <v>873</v>
      </c>
      <c r="D165" s="274" t="s">
        <v>501</v>
      </c>
      <c r="E165" s="274" t="s">
        <v>487</v>
      </c>
      <c r="F165" s="274" t="s">
        <v>488</v>
      </c>
      <c r="G165" s="1755" t="s">
        <v>502</v>
      </c>
      <c r="H165" s="1756"/>
      <c r="I165" s="1637" t="s">
        <v>49</v>
      </c>
      <c r="J165" s="1639"/>
      <c r="K165" s="217">
        <v>1</v>
      </c>
      <c r="L165" s="1757" t="s">
        <v>200</v>
      </c>
      <c r="M165" s="1757"/>
      <c r="N165" s="1635" t="s">
        <v>494</v>
      </c>
      <c r="O165" s="1635"/>
      <c r="P165" s="1758"/>
    </row>
    <row r="166" spans="1:16" x14ac:dyDescent="0.2">
      <c r="A166" s="1653" t="s">
        <v>51</v>
      </c>
      <c r="B166" s="1648"/>
      <c r="C166" s="1734" t="s">
        <v>503</v>
      </c>
      <c r="D166" s="1735"/>
      <c r="E166" s="1735"/>
      <c r="F166" s="1735"/>
      <c r="G166" s="1735"/>
      <c r="H166" s="1735"/>
      <c r="I166" s="1735"/>
      <c r="J166" s="1735"/>
      <c r="K166" s="1735"/>
      <c r="L166" s="1735"/>
      <c r="M166" s="1735"/>
      <c r="N166" s="1735"/>
      <c r="O166" s="1735"/>
      <c r="P166" s="1736"/>
    </row>
    <row r="167" spans="1:16" x14ac:dyDescent="0.2">
      <c r="A167" s="1664" t="s">
        <v>53</v>
      </c>
      <c r="B167" s="1665"/>
      <c r="C167" s="1665"/>
      <c r="D167" s="1665"/>
      <c r="E167" s="1665"/>
      <c r="F167" s="1665"/>
      <c r="G167" s="1666"/>
      <c r="H167" s="1667" t="s">
        <v>54</v>
      </c>
      <c r="I167" s="1665"/>
      <c r="J167" s="1665"/>
      <c r="K167" s="1665"/>
      <c r="L167" s="1665"/>
      <c r="M167" s="1665"/>
      <c r="N167" s="1665"/>
      <c r="O167" s="1665"/>
      <c r="P167" s="1668"/>
    </row>
    <row r="168" spans="1:16" x14ac:dyDescent="0.2">
      <c r="A168" s="1715" t="s">
        <v>504</v>
      </c>
      <c r="B168" s="1750"/>
      <c r="C168" s="1750"/>
      <c r="D168" s="1750"/>
      <c r="E168" s="1750"/>
      <c r="F168" s="1750"/>
      <c r="G168" s="1751"/>
      <c r="H168" s="1721" t="s">
        <v>494</v>
      </c>
      <c r="I168" s="1722"/>
      <c r="J168" s="1722"/>
      <c r="K168" s="1722"/>
      <c r="L168" s="1722"/>
      <c r="M168" s="1722"/>
      <c r="N168" s="1722"/>
      <c r="O168" s="1722"/>
      <c r="P168" s="1723"/>
    </row>
    <row r="169" spans="1:16" x14ac:dyDescent="0.2">
      <c r="A169" s="1752"/>
      <c r="B169" s="1753"/>
      <c r="C169" s="1753"/>
      <c r="D169" s="1753"/>
      <c r="E169" s="1753"/>
      <c r="F169" s="1753"/>
      <c r="G169" s="1754"/>
      <c r="H169" s="1724"/>
      <c r="I169" s="1725"/>
      <c r="J169" s="1725"/>
      <c r="K169" s="1725"/>
      <c r="L169" s="1725"/>
      <c r="M169" s="1725"/>
      <c r="N169" s="1725"/>
      <c r="O169" s="1725"/>
      <c r="P169" s="1726"/>
    </row>
    <row r="170" spans="1:16" x14ac:dyDescent="0.2">
      <c r="A170" s="188"/>
      <c r="B170" s="189"/>
      <c r="C170" s="189"/>
      <c r="D170" s="189"/>
      <c r="E170" s="189"/>
      <c r="F170" s="189"/>
      <c r="G170" s="189"/>
      <c r="H170" s="189"/>
      <c r="I170" s="189"/>
      <c r="J170" s="189"/>
      <c r="K170" s="189"/>
      <c r="L170" s="189"/>
      <c r="M170" s="189"/>
      <c r="N170" s="189"/>
      <c r="O170" s="189"/>
      <c r="P170" s="194"/>
    </row>
    <row r="171" spans="1:16" x14ac:dyDescent="0.2">
      <c r="A171" s="195"/>
      <c r="B171" s="189"/>
      <c r="C171" s="181"/>
      <c r="D171" s="1653" t="s">
        <v>57</v>
      </c>
      <c r="E171" s="1727"/>
      <c r="F171" s="1727"/>
      <c r="G171" s="1727"/>
      <c r="H171" s="1727"/>
      <c r="I171" s="1727"/>
      <c r="J171" s="1727"/>
      <c r="K171" s="1727"/>
      <c r="L171" s="1727"/>
      <c r="M171" s="1727"/>
      <c r="N171" s="1727"/>
      <c r="O171" s="1727"/>
      <c r="P171" s="1728"/>
    </row>
    <row r="172" spans="1:16" x14ac:dyDescent="0.2">
      <c r="A172" s="188"/>
      <c r="B172" s="189"/>
      <c r="C172" s="189"/>
      <c r="D172" s="269" t="s">
        <v>58</v>
      </c>
      <c r="E172" s="269" t="s">
        <v>59</v>
      </c>
      <c r="F172" s="269" t="s">
        <v>60</v>
      </c>
      <c r="G172" s="269" t="s">
        <v>61</v>
      </c>
      <c r="H172" s="269" t="s">
        <v>62</v>
      </c>
      <c r="I172" s="269" t="s">
        <v>63</v>
      </c>
      <c r="J172" s="269" t="s">
        <v>64</v>
      </c>
      <c r="K172" s="269" t="s">
        <v>65</v>
      </c>
      <c r="L172" s="269" t="s">
        <v>66</v>
      </c>
      <c r="M172" s="269" t="s">
        <v>67</v>
      </c>
      <c r="N172" s="269" t="s">
        <v>68</v>
      </c>
      <c r="O172" s="1653" t="s">
        <v>69</v>
      </c>
      <c r="P172" s="1648"/>
    </row>
    <row r="173" spans="1:16" x14ac:dyDescent="0.2">
      <c r="A173" s="218" t="s">
        <v>70</v>
      </c>
      <c r="B173" s="223"/>
      <c r="C173" s="223"/>
      <c r="D173" s="223"/>
      <c r="E173" s="223"/>
      <c r="F173" s="220">
        <v>0.25</v>
      </c>
      <c r="G173" s="220"/>
      <c r="H173" s="220"/>
      <c r="I173" s="220">
        <v>0.25</v>
      </c>
      <c r="J173" s="220"/>
      <c r="K173" s="220"/>
      <c r="L173" s="220">
        <v>0.25</v>
      </c>
      <c r="M173" s="223"/>
      <c r="N173" s="223"/>
      <c r="O173" s="1759">
        <v>0.25</v>
      </c>
      <c r="P173" s="1760"/>
    </row>
    <row r="174" spans="1:16" x14ac:dyDescent="0.2">
      <c r="A174" s="218" t="s">
        <v>71</v>
      </c>
      <c r="B174" s="223"/>
      <c r="C174" s="223"/>
      <c r="D174" s="219"/>
      <c r="E174" s="219"/>
      <c r="F174" s="219"/>
      <c r="G174" s="219"/>
      <c r="H174" s="219"/>
      <c r="I174" s="219"/>
      <c r="J174" s="219"/>
      <c r="K174" s="219"/>
      <c r="L174" s="219"/>
      <c r="M174" s="219"/>
      <c r="N174" s="219"/>
      <c r="O174" s="1739"/>
      <c r="P174" s="1761"/>
    </row>
    <row r="175" spans="1:16" x14ac:dyDescent="0.2">
      <c r="A175" s="188"/>
      <c r="B175" s="189"/>
      <c r="C175" s="189"/>
      <c r="D175" s="189"/>
      <c r="E175" s="189"/>
      <c r="F175" s="189"/>
      <c r="G175" s="189"/>
      <c r="H175" s="189"/>
      <c r="I175" s="189"/>
      <c r="J175" s="189"/>
      <c r="K175" s="189"/>
      <c r="L175" s="189"/>
      <c r="M175" s="189"/>
      <c r="N175" s="189"/>
      <c r="O175" s="189"/>
      <c r="P175" s="194"/>
    </row>
    <row r="176" spans="1:16" x14ac:dyDescent="0.2">
      <c r="A176" s="202" t="s">
        <v>72</v>
      </c>
      <c r="B176" s="202" t="s">
        <v>33</v>
      </c>
      <c r="C176" s="203"/>
      <c r="D176" s="204" t="s">
        <v>58</v>
      </c>
      <c r="E176" s="204"/>
      <c r="F176" s="204" t="s">
        <v>59</v>
      </c>
      <c r="G176" s="204" t="s">
        <v>60</v>
      </c>
      <c r="H176" s="204" t="s">
        <v>61</v>
      </c>
      <c r="I176" s="204" t="s">
        <v>62</v>
      </c>
      <c r="J176" s="204" t="s">
        <v>63</v>
      </c>
      <c r="K176" s="204" t="s">
        <v>64</v>
      </c>
      <c r="L176" s="204" t="s">
        <v>65</v>
      </c>
      <c r="M176" s="204" t="s">
        <v>66</v>
      </c>
      <c r="N176" s="204" t="s">
        <v>67</v>
      </c>
      <c r="O176" s="204" t="s">
        <v>68</v>
      </c>
      <c r="P176" s="222" t="s">
        <v>69</v>
      </c>
    </row>
    <row r="177" spans="1:16" x14ac:dyDescent="0.2">
      <c r="A177" s="1657"/>
      <c r="B177" s="1659"/>
      <c r="C177" s="205" t="s">
        <v>70</v>
      </c>
      <c r="D177" s="205"/>
      <c r="E177" s="205"/>
      <c r="F177" s="205"/>
      <c r="G177" s="205"/>
      <c r="H177" s="205"/>
      <c r="I177" s="205"/>
      <c r="J177" s="205"/>
      <c r="K177" s="205"/>
      <c r="L177" s="205"/>
      <c r="M177" s="205"/>
      <c r="N177" s="205"/>
      <c r="O177" s="1660"/>
      <c r="P177" s="1661"/>
    </row>
    <row r="178" spans="1:16" x14ac:dyDescent="0.2">
      <c r="A178" s="1658"/>
      <c r="B178" s="1659"/>
      <c r="C178" s="206" t="s">
        <v>71</v>
      </c>
      <c r="D178" s="206"/>
      <c r="E178" s="206"/>
      <c r="F178" s="207"/>
      <c r="G178" s="207"/>
      <c r="H178" s="207"/>
      <c r="I178" s="207"/>
      <c r="J178" s="207"/>
      <c r="K178" s="207"/>
      <c r="L178" s="207"/>
      <c r="M178" s="207"/>
      <c r="N178" s="206"/>
      <c r="O178" s="1662"/>
      <c r="P178" s="1663"/>
    </row>
    <row r="179" spans="1:16" x14ac:dyDescent="0.2">
      <c r="A179" s="1657"/>
      <c r="B179" s="1659"/>
      <c r="C179" s="205" t="s">
        <v>70</v>
      </c>
      <c r="D179" s="205"/>
      <c r="E179" s="205"/>
      <c r="F179" s="205"/>
      <c r="G179" s="205"/>
      <c r="H179" s="205"/>
      <c r="I179" s="205"/>
      <c r="J179" s="205"/>
      <c r="K179" s="205"/>
      <c r="L179" s="205"/>
      <c r="M179" s="205"/>
      <c r="N179" s="205"/>
      <c r="O179" s="1660"/>
      <c r="P179" s="1661"/>
    </row>
    <row r="180" spans="1:16" x14ac:dyDescent="0.2">
      <c r="A180" s="1658"/>
      <c r="B180" s="1659"/>
      <c r="C180" s="206" t="s">
        <v>71</v>
      </c>
      <c r="D180" s="206"/>
      <c r="E180" s="206"/>
      <c r="F180" s="207"/>
      <c r="G180" s="207"/>
      <c r="H180" s="207"/>
      <c r="I180" s="207"/>
      <c r="J180" s="207"/>
      <c r="K180" s="207"/>
      <c r="L180" s="207"/>
      <c r="M180" s="207"/>
      <c r="N180" s="206"/>
      <c r="O180" s="1662"/>
      <c r="P180" s="1663"/>
    </row>
    <row r="181" spans="1:16" x14ac:dyDescent="0.2">
      <c r="A181" s="1657"/>
      <c r="B181" s="1659"/>
      <c r="C181" s="205" t="s">
        <v>70</v>
      </c>
      <c r="D181" s="205"/>
      <c r="E181" s="205"/>
      <c r="F181" s="205"/>
      <c r="G181" s="205"/>
      <c r="H181" s="205"/>
      <c r="I181" s="205"/>
      <c r="J181" s="205"/>
      <c r="K181" s="205"/>
      <c r="L181" s="205"/>
      <c r="M181" s="205"/>
      <c r="N181" s="205"/>
      <c r="O181" s="1660"/>
      <c r="P181" s="1661"/>
    </row>
    <row r="182" spans="1:16" x14ac:dyDescent="0.2">
      <c r="A182" s="1658"/>
      <c r="B182" s="1659"/>
      <c r="C182" s="206" t="s">
        <v>71</v>
      </c>
      <c r="D182" s="206"/>
      <c r="E182" s="206"/>
      <c r="F182" s="207"/>
      <c r="G182" s="207"/>
      <c r="H182" s="207"/>
      <c r="I182" s="207"/>
      <c r="J182" s="207"/>
      <c r="K182" s="207"/>
      <c r="L182" s="207"/>
      <c r="M182" s="207"/>
      <c r="N182" s="206"/>
      <c r="O182" s="1662"/>
      <c r="P182" s="1663"/>
    </row>
    <row r="183" spans="1:16" x14ac:dyDescent="0.2">
      <c r="A183" s="1657"/>
      <c r="B183" s="1659"/>
      <c r="C183" s="205" t="s">
        <v>70</v>
      </c>
      <c r="D183" s="205"/>
      <c r="E183" s="205"/>
      <c r="F183" s="205"/>
      <c r="G183" s="205"/>
      <c r="H183" s="205"/>
      <c r="I183" s="205"/>
      <c r="J183" s="205"/>
      <c r="K183" s="205"/>
      <c r="L183" s="205"/>
      <c r="M183" s="205"/>
      <c r="N183" s="205"/>
      <c r="O183" s="1660"/>
      <c r="P183" s="1661"/>
    </row>
    <row r="184" spans="1:16" x14ac:dyDescent="0.2">
      <c r="A184" s="1658"/>
      <c r="B184" s="1659"/>
      <c r="C184" s="206" t="s">
        <v>71</v>
      </c>
      <c r="D184" s="206"/>
      <c r="E184" s="206"/>
      <c r="F184" s="207"/>
      <c r="G184" s="207"/>
      <c r="H184" s="207"/>
      <c r="I184" s="207"/>
      <c r="J184" s="207"/>
      <c r="K184" s="207"/>
      <c r="L184" s="207"/>
      <c r="M184" s="207"/>
      <c r="N184" s="206"/>
      <c r="O184" s="1662"/>
      <c r="P184" s="1663"/>
    </row>
    <row r="185" spans="1:16" x14ac:dyDescent="0.2">
      <c r="A185" s="1657"/>
      <c r="B185" s="1659"/>
      <c r="C185" s="205" t="s">
        <v>70</v>
      </c>
      <c r="D185" s="205"/>
      <c r="E185" s="205"/>
      <c r="F185" s="205"/>
      <c r="G185" s="205"/>
      <c r="H185" s="205"/>
      <c r="I185" s="205"/>
      <c r="J185" s="205"/>
      <c r="K185" s="205"/>
      <c r="L185" s="205"/>
      <c r="M185" s="205"/>
      <c r="N185" s="205"/>
      <c r="O185" s="1660"/>
      <c r="P185" s="1661"/>
    </row>
    <row r="186" spans="1:16" x14ac:dyDescent="0.2">
      <c r="A186" s="1658"/>
      <c r="B186" s="1659"/>
      <c r="C186" s="206" t="s">
        <v>71</v>
      </c>
      <c r="D186" s="206"/>
      <c r="E186" s="206"/>
      <c r="F186" s="207"/>
      <c r="G186" s="207"/>
      <c r="H186" s="207"/>
      <c r="I186" s="207"/>
      <c r="J186" s="207"/>
      <c r="K186" s="207"/>
      <c r="L186" s="207"/>
      <c r="M186" s="207"/>
      <c r="N186" s="206"/>
      <c r="O186" s="1662"/>
      <c r="P186" s="1663"/>
    </row>
    <row r="187" spans="1:16" x14ac:dyDescent="0.2">
      <c r="A187" s="1657"/>
      <c r="B187" s="1659"/>
      <c r="C187" s="205" t="s">
        <v>70</v>
      </c>
      <c r="D187" s="205"/>
      <c r="E187" s="205"/>
      <c r="F187" s="205"/>
      <c r="G187" s="205"/>
      <c r="H187" s="205"/>
      <c r="I187" s="205"/>
      <c r="J187" s="205"/>
      <c r="K187" s="205"/>
      <c r="L187" s="205"/>
      <c r="M187" s="205"/>
      <c r="N187" s="205"/>
      <c r="O187" s="1660"/>
      <c r="P187" s="1661"/>
    </row>
    <row r="188" spans="1:16" x14ac:dyDescent="0.2">
      <c r="A188" s="1658"/>
      <c r="B188" s="1659"/>
      <c r="C188" s="206" t="s">
        <v>71</v>
      </c>
      <c r="D188" s="206"/>
      <c r="E188" s="206"/>
      <c r="F188" s="207"/>
      <c r="G188" s="207"/>
      <c r="H188" s="207"/>
      <c r="I188" s="207"/>
      <c r="J188" s="207"/>
      <c r="K188" s="207"/>
      <c r="L188" s="207"/>
      <c r="M188" s="207"/>
      <c r="N188" s="206"/>
      <c r="O188" s="1662"/>
      <c r="P188" s="1663"/>
    </row>
    <row r="189" spans="1:16" x14ac:dyDescent="0.2">
      <c r="A189" s="1657"/>
      <c r="B189" s="1681"/>
      <c r="C189" s="205" t="s">
        <v>70</v>
      </c>
      <c r="D189" s="205"/>
      <c r="E189" s="205"/>
      <c r="F189" s="205"/>
      <c r="G189" s="205"/>
      <c r="H189" s="205"/>
      <c r="I189" s="205"/>
      <c r="J189" s="205"/>
      <c r="K189" s="205"/>
      <c r="L189" s="205"/>
      <c r="M189" s="205"/>
      <c r="N189" s="205"/>
      <c r="O189" s="1660"/>
      <c r="P189" s="1661"/>
    </row>
    <row r="190" spans="1:16" x14ac:dyDescent="0.2">
      <c r="A190" s="1658"/>
      <c r="B190" s="1682"/>
      <c r="C190" s="206" t="s">
        <v>71</v>
      </c>
      <c r="D190" s="206"/>
      <c r="E190" s="206"/>
      <c r="F190" s="207"/>
      <c r="G190" s="207"/>
      <c r="H190" s="207"/>
      <c r="I190" s="207"/>
      <c r="J190" s="207"/>
      <c r="K190" s="207"/>
      <c r="L190" s="207"/>
      <c r="M190" s="207"/>
      <c r="N190" s="206"/>
      <c r="O190" s="1662"/>
      <c r="P190" s="1663"/>
    </row>
    <row r="191" spans="1:16" x14ac:dyDescent="0.2">
      <c r="A191" s="1657"/>
      <c r="B191" s="1659"/>
      <c r="C191" s="205" t="s">
        <v>70</v>
      </c>
      <c r="D191" s="205"/>
      <c r="E191" s="205"/>
      <c r="F191" s="205"/>
      <c r="G191" s="205"/>
      <c r="H191" s="205"/>
      <c r="I191" s="205"/>
      <c r="J191" s="205"/>
      <c r="K191" s="205"/>
      <c r="L191" s="205"/>
      <c r="M191" s="205"/>
      <c r="N191" s="205"/>
      <c r="O191" s="1660"/>
      <c r="P191" s="1661"/>
    </row>
    <row r="192" spans="1:16" x14ac:dyDescent="0.2">
      <c r="A192" s="1658"/>
      <c r="B192" s="1659"/>
      <c r="C192" s="206" t="s">
        <v>71</v>
      </c>
      <c r="D192" s="206"/>
      <c r="E192" s="206"/>
      <c r="F192" s="207"/>
      <c r="G192" s="207"/>
      <c r="H192" s="207"/>
      <c r="I192" s="207"/>
      <c r="J192" s="207"/>
      <c r="K192" s="207"/>
      <c r="L192" s="207"/>
      <c r="M192" s="207"/>
      <c r="N192" s="206"/>
      <c r="O192" s="1662"/>
      <c r="P192" s="1663"/>
    </row>
    <row r="193" spans="1:16" x14ac:dyDescent="0.2">
      <c r="A193" s="1683"/>
      <c r="B193" s="1659"/>
      <c r="C193" s="205" t="s">
        <v>70</v>
      </c>
      <c r="D193" s="205"/>
      <c r="E193" s="205"/>
      <c r="F193" s="205"/>
      <c r="G193" s="205"/>
      <c r="H193" s="205"/>
      <c r="I193" s="205"/>
      <c r="J193" s="205"/>
      <c r="K193" s="205"/>
      <c r="L193" s="205"/>
      <c r="M193" s="205"/>
      <c r="N193" s="205"/>
      <c r="O193" s="1660"/>
      <c r="P193" s="1661"/>
    </row>
    <row r="194" spans="1:16" x14ac:dyDescent="0.2">
      <c r="A194" s="1683"/>
      <c r="B194" s="1659"/>
      <c r="C194" s="206" t="s">
        <v>71</v>
      </c>
      <c r="D194" s="206"/>
      <c r="E194" s="206"/>
      <c r="F194" s="207"/>
      <c r="G194" s="207"/>
      <c r="H194" s="207"/>
      <c r="I194" s="207"/>
      <c r="J194" s="207"/>
      <c r="K194" s="207"/>
      <c r="L194" s="207"/>
      <c r="M194" s="207"/>
      <c r="N194" s="206"/>
      <c r="O194" s="1662"/>
      <c r="P194" s="1663"/>
    </row>
    <row r="195" spans="1:16" x14ac:dyDescent="0.2">
      <c r="A195" s="1683"/>
      <c r="B195" s="1681"/>
      <c r="C195" s="205" t="s">
        <v>70</v>
      </c>
      <c r="D195" s="205"/>
      <c r="E195" s="205"/>
      <c r="F195" s="205"/>
      <c r="G195" s="205"/>
      <c r="H195" s="205"/>
      <c r="I195" s="205"/>
      <c r="J195" s="205"/>
      <c r="K195" s="205"/>
      <c r="L195" s="205"/>
      <c r="M195" s="205"/>
      <c r="N195" s="205"/>
      <c r="O195" s="1660"/>
      <c r="P195" s="1661"/>
    </row>
    <row r="196" spans="1:16" x14ac:dyDescent="0.2">
      <c r="A196" s="1683"/>
      <c r="B196" s="1682"/>
      <c r="C196" s="206" t="s">
        <v>71</v>
      </c>
      <c r="D196" s="206"/>
      <c r="E196" s="206"/>
      <c r="F196" s="207"/>
      <c r="G196" s="207"/>
      <c r="H196" s="207"/>
      <c r="I196" s="207"/>
      <c r="J196" s="207"/>
      <c r="K196" s="207"/>
      <c r="L196" s="207"/>
      <c r="M196" s="207"/>
      <c r="N196" s="206"/>
      <c r="O196" s="1662"/>
      <c r="P196" s="1663"/>
    </row>
    <row r="197" spans="1:16" ht="12" thickBot="1" x14ac:dyDescent="0.25">
      <c r="A197" s="208"/>
      <c r="B197" s="183"/>
      <c r="C197" s="183"/>
      <c r="D197" s="183"/>
      <c r="E197" s="183"/>
      <c r="F197" s="183"/>
      <c r="G197" s="183"/>
      <c r="H197" s="183"/>
      <c r="I197" s="183"/>
      <c r="J197" s="183"/>
      <c r="K197" s="183"/>
      <c r="L197" s="183"/>
      <c r="M197" s="183"/>
      <c r="N197" s="183"/>
      <c r="O197" s="183"/>
      <c r="P197" s="209"/>
    </row>
    <row r="198" spans="1:16" x14ac:dyDescent="0.2">
      <c r="A198" s="1684" t="s">
        <v>82</v>
      </c>
      <c r="B198" s="1685"/>
      <c r="C198" s="1685"/>
      <c r="D198" s="1685"/>
      <c r="E198" s="1685"/>
      <c r="F198" s="1685"/>
      <c r="G198" s="1685"/>
      <c r="H198" s="1685"/>
      <c r="I198" s="1685"/>
      <c r="J198" s="1685"/>
      <c r="K198" s="1685"/>
      <c r="L198" s="1685"/>
      <c r="M198" s="1685"/>
      <c r="N198" s="1685"/>
      <c r="O198" s="1685"/>
      <c r="P198" s="1686"/>
    </row>
    <row r="199" spans="1:16" x14ac:dyDescent="0.2">
      <c r="A199" s="210" t="s">
        <v>83</v>
      </c>
      <c r="B199" s="1687"/>
      <c r="C199" s="1688"/>
      <c r="D199" s="1688"/>
      <c r="E199" s="1688"/>
      <c r="F199" s="1688"/>
      <c r="G199" s="1688"/>
      <c r="H199" s="1688"/>
      <c r="I199" s="1688"/>
      <c r="J199" s="1688"/>
      <c r="K199" s="1688"/>
      <c r="L199" s="1688"/>
      <c r="M199" s="1688"/>
      <c r="N199" s="1688"/>
      <c r="O199" s="1688"/>
      <c r="P199" s="1689"/>
    </row>
    <row r="200" spans="1:16" x14ac:dyDescent="0.2">
      <c r="A200" s="210" t="s">
        <v>84</v>
      </c>
      <c r="B200" s="1687"/>
      <c r="C200" s="1688"/>
      <c r="D200" s="1688"/>
      <c r="E200" s="1688"/>
      <c r="F200" s="1688"/>
      <c r="G200" s="1688"/>
      <c r="H200" s="1688"/>
      <c r="I200" s="1688"/>
      <c r="J200" s="1688"/>
      <c r="K200" s="1688"/>
      <c r="L200" s="1688"/>
      <c r="M200" s="1688"/>
      <c r="N200" s="1688"/>
      <c r="O200" s="1688"/>
      <c r="P200" s="1689"/>
    </row>
    <row r="201" spans="1:16" x14ac:dyDescent="0.2">
      <c r="A201" s="210" t="s">
        <v>85</v>
      </c>
      <c r="B201" s="1687"/>
      <c r="C201" s="1688"/>
      <c r="D201" s="1688"/>
      <c r="E201" s="1688"/>
      <c r="F201" s="1688"/>
      <c r="G201" s="1688"/>
      <c r="H201" s="1688"/>
      <c r="I201" s="1688"/>
      <c r="J201" s="1688"/>
      <c r="K201" s="1688"/>
      <c r="L201" s="1688"/>
      <c r="M201" s="1688"/>
      <c r="N201" s="1688"/>
      <c r="O201" s="1688"/>
      <c r="P201" s="1689"/>
    </row>
    <row r="202" spans="1:16" x14ac:dyDescent="0.2">
      <c r="A202" s="210" t="s">
        <v>86</v>
      </c>
      <c r="B202" s="1687"/>
      <c r="C202" s="1688"/>
      <c r="D202" s="1688"/>
      <c r="E202" s="1688"/>
      <c r="F202" s="1688"/>
      <c r="G202" s="1688"/>
      <c r="H202" s="1688"/>
      <c r="I202" s="1688"/>
      <c r="J202" s="1688"/>
      <c r="K202" s="1688"/>
      <c r="L202" s="1688"/>
      <c r="M202" s="1688"/>
      <c r="N202" s="1688"/>
      <c r="O202" s="1688"/>
      <c r="P202" s="1689"/>
    </row>
    <row r="203" spans="1:16" x14ac:dyDescent="0.2">
      <c r="A203" s="210" t="s">
        <v>87</v>
      </c>
      <c r="B203" s="1687"/>
      <c r="C203" s="1688"/>
      <c r="D203" s="1688"/>
      <c r="E203" s="1688"/>
      <c r="F203" s="1688"/>
      <c r="G203" s="1688"/>
      <c r="H203" s="1688"/>
      <c r="I203" s="1688"/>
      <c r="J203" s="1688"/>
      <c r="K203" s="1688"/>
      <c r="L203" s="1688"/>
      <c r="M203" s="1688"/>
      <c r="N203" s="1688"/>
      <c r="O203" s="1688"/>
      <c r="P203" s="1689"/>
    </row>
    <row r="204" spans="1:16" x14ac:dyDescent="0.2">
      <c r="A204" s="210" t="s">
        <v>88</v>
      </c>
      <c r="B204" s="1687"/>
      <c r="C204" s="1688"/>
      <c r="D204" s="1688"/>
      <c r="E204" s="1688"/>
      <c r="F204" s="1688"/>
      <c r="G204" s="1688"/>
      <c r="H204" s="1688"/>
      <c r="I204" s="1688"/>
      <c r="J204" s="1688"/>
      <c r="K204" s="1688"/>
      <c r="L204" s="1688"/>
      <c r="M204" s="1688"/>
      <c r="N204" s="1688"/>
      <c r="O204" s="1688"/>
      <c r="P204" s="1689"/>
    </row>
    <row r="205" spans="1:16" x14ac:dyDescent="0.2">
      <c r="A205" s="210" t="s">
        <v>89</v>
      </c>
      <c r="B205" s="1687"/>
      <c r="C205" s="1688"/>
      <c r="D205" s="1688"/>
      <c r="E205" s="1688"/>
      <c r="F205" s="1688"/>
      <c r="G205" s="1688"/>
      <c r="H205" s="1688"/>
      <c r="I205" s="1688"/>
      <c r="J205" s="1688"/>
      <c r="K205" s="1688"/>
      <c r="L205" s="1688"/>
      <c r="M205" s="1688"/>
      <c r="N205" s="1688"/>
      <c r="O205" s="1688"/>
      <c r="P205" s="1689"/>
    </row>
    <row r="206" spans="1:16" x14ac:dyDescent="0.2">
      <c r="A206" s="210" t="s">
        <v>90</v>
      </c>
      <c r="B206" s="1687"/>
      <c r="C206" s="1688"/>
      <c r="D206" s="1688"/>
      <c r="E206" s="1688"/>
      <c r="F206" s="1688"/>
      <c r="G206" s="1688"/>
      <c r="H206" s="1688"/>
      <c r="I206" s="1688"/>
      <c r="J206" s="1688"/>
      <c r="K206" s="1688"/>
      <c r="L206" s="1688"/>
      <c r="M206" s="1688"/>
      <c r="N206" s="1688"/>
      <c r="O206" s="1688"/>
      <c r="P206" s="1689"/>
    </row>
    <row r="207" spans="1:16" x14ac:dyDescent="0.2">
      <c r="A207" s="210" t="s">
        <v>91</v>
      </c>
      <c r="B207" s="1687"/>
      <c r="C207" s="1688"/>
      <c r="D207" s="1688"/>
      <c r="E207" s="1688"/>
      <c r="F207" s="1688"/>
      <c r="G207" s="1688"/>
      <c r="H207" s="1688"/>
      <c r="I207" s="1688"/>
      <c r="J207" s="1688"/>
      <c r="K207" s="1688"/>
      <c r="L207" s="1688"/>
      <c r="M207" s="1688"/>
      <c r="N207" s="1688"/>
      <c r="O207" s="1688"/>
      <c r="P207" s="1689"/>
    </row>
    <row r="208" spans="1:16" ht="12" thickBot="1" x14ac:dyDescent="0.25">
      <c r="A208" s="211" t="s">
        <v>92</v>
      </c>
      <c r="B208" s="1690"/>
      <c r="C208" s="1691"/>
      <c r="D208" s="1691"/>
      <c r="E208" s="1691"/>
      <c r="F208" s="1691"/>
      <c r="G208" s="1691"/>
      <c r="H208" s="1691"/>
      <c r="I208" s="1691"/>
      <c r="J208" s="1691"/>
      <c r="K208" s="1691"/>
      <c r="L208" s="1691"/>
      <c r="M208" s="1691"/>
      <c r="N208" s="1691"/>
      <c r="O208" s="1691"/>
      <c r="P208" s="1692"/>
    </row>
    <row r="209" spans="1:16" x14ac:dyDescent="0.2">
      <c r="A209" s="214"/>
      <c r="B209" s="214"/>
      <c r="C209" s="214"/>
      <c r="D209" s="214"/>
      <c r="E209" s="214"/>
      <c r="F209" s="214"/>
      <c r="G209" s="214"/>
      <c r="H209" s="214"/>
      <c r="I209" s="214"/>
      <c r="J209" s="214"/>
      <c r="K209" s="214"/>
      <c r="L209" s="214"/>
      <c r="M209" s="214"/>
      <c r="N209" s="214"/>
      <c r="O209" s="214"/>
      <c r="P209" s="214"/>
    </row>
    <row r="210" spans="1:16" x14ac:dyDescent="0.2">
      <c r="A210" s="170" t="s">
        <v>9</v>
      </c>
      <c r="B210" s="1693" t="s">
        <v>861</v>
      </c>
      <c r="C210" s="1762"/>
      <c r="D210" s="1762"/>
      <c r="E210" s="1762"/>
      <c r="F210" s="1762"/>
      <c r="G210" s="1762"/>
      <c r="H210" s="1762"/>
      <c r="I210" s="1762"/>
      <c r="J210" s="1762"/>
      <c r="K210" s="1763"/>
      <c r="L210" s="1611" t="s">
        <v>11</v>
      </c>
      <c r="M210" s="1611"/>
      <c r="N210" s="1611"/>
      <c r="O210" s="1611"/>
      <c r="P210" s="171">
        <v>0.33</v>
      </c>
    </row>
    <row r="211" spans="1:16" x14ac:dyDescent="0.2">
      <c r="B211" s="215"/>
      <c r="C211" s="215"/>
      <c r="D211" s="215"/>
      <c r="E211" s="215"/>
      <c r="F211" s="215"/>
      <c r="G211" s="215"/>
      <c r="H211" s="215"/>
      <c r="I211" s="215"/>
      <c r="J211" s="215"/>
      <c r="K211" s="215"/>
    </row>
    <row r="212" spans="1:16" x14ac:dyDescent="0.2">
      <c r="A212" s="173" t="s">
        <v>129</v>
      </c>
      <c r="B212" s="1746" t="s">
        <v>505</v>
      </c>
      <c r="C212" s="1747"/>
      <c r="D212" s="1747"/>
      <c r="E212" s="1747"/>
      <c r="F212" s="1747"/>
      <c r="G212" s="1747"/>
      <c r="H212" s="1747"/>
      <c r="I212" s="1747"/>
      <c r="J212" s="1747"/>
      <c r="K212" s="1747"/>
      <c r="L212" s="1612" t="s">
        <v>14</v>
      </c>
      <c r="M212" s="1612"/>
      <c r="N212" s="1612"/>
      <c r="O212" s="1612"/>
      <c r="P212" s="174">
        <v>0.1</v>
      </c>
    </row>
    <row r="213" spans="1:16" x14ac:dyDescent="0.2">
      <c r="B213" s="189"/>
      <c r="C213" s="180"/>
      <c r="D213" s="180"/>
      <c r="E213" s="180"/>
      <c r="F213" s="180"/>
      <c r="G213" s="180"/>
      <c r="H213" s="180"/>
      <c r="I213" s="180"/>
      <c r="J213" s="180"/>
      <c r="K213" s="180"/>
      <c r="L213" s="180"/>
      <c r="M213" s="180"/>
      <c r="N213" s="180"/>
      <c r="O213" s="180"/>
      <c r="P213" s="181"/>
    </row>
    <row r="214" spans="1:16" x14ac:dyDescent="0.2">
      <c r="A214" s="175" t="s">
        <v>15</v>
      </c>
      <c r="B214" s="1618"/>
      <c r="C214" s="1619"/>
      <c r="D214" s="1619"/>
      <c r="E214" s="1619"/>
      <c r="F214" s="1620"/>
      <c r="G214" s="176" t="s">
        <v>17</v>
      </c>
      <c r="H214" s="1618"/>
      <c r="I214" s="1619"/>
      <c r="J214" s="1619"/>
      <c r="K214" s="1619"/>
      <c r="L214" s="1619"/>
      <c r="M214" s="1619"/>
      <c r="N214" s="1619"/>
      <c r="O214" s="1619"/>
      <c r="P214" s="1620"/>
    </row>
    <row r="215" spans="1:16" x14ac:dyDescent="0.2">
      <c r="A215" s="175" t="s">
        <v>15</v>
      </c>
      <c r="B215" s="1618"/>
      <c r="C215" s="1619"/>
      <c r="D215" s="1619"/>
      <c r="E215" s="1619"/>
      <c r="F215" s="1620"/>
      <c r="G215" s="176" t="s">
        <v>17</v>
      </c>
      <c r="H215" s="1618"/>
      <c r="I215" s="1619"/>
      <c r="J215" s="1619"/>
      <c r="K215" s="1619"/>
      <c r="L215" s="1619"/>
      <c r="M215" s="1619"/>
      <c r="N215" s="1619"/>
      <c r="O215" s="1619"/>
      <c r="P215" s="1620"/>
    </row>
    <row r="216" spans="1:16" x14ac:dyDescent="0.2">
      <c r="A216" s="182" t="s">
        <v>22</v>
      </c>
      <c r="B216" s="183"/>
      <c r="C216" s="183"/>
      <c r="D216" s="183"/>
      <c r="E216" s="183"/>
      <c r="F216" s="183"/>
      <c r="G216" s="183"/>
      <c r="H216" s="183"/>
      <c r="I216" s="183"/>
      <c r="J216" s="183"/>
      <c r="K216" s="183"/>
      <c r="L216" s="183"/>
      <c r="M216" s="183"/>
      <c r="N216" s="183"/>
      <c r="O216" s="183"/>
    </row>
    <row r="217" spans="1:16" x14ac:dyDescent="0.2">
      <c r="A217" s="182"/>
      <c r="B217" s="183"/>
      <c r="C217" s="183"/>
      <c r="D217" s="183"/>
      <c r="E217" s="183"/>
      <c r="F217" s="183"/>
      <c r="G217" s="183"/>
      <c r="H217" s="183"/>
      <c r="I217" s="183"/>
      <c r="J217" s="183"/>
      <c r="K217" s="183"/>
      <c r="L217" s="183"/>
      <c r="M217" s="183"/>
      <c r="N217" s="183"/>
      <c r="O217" s="183"/>
    </row>
    <row r="220" spans="1:16" x14ac:dyDescent="0.2">
      <c r="A220" s="1749" t="s">
        <v>23</v>
      </c>
      <c r="B220" s="1749"/>
      <c r="C220" s="1749"/>
      <c r="D220" s="1749"/>
      <c r="E220" s="275"/>
      <c r="F220" s="1631" t="s">
        <v>24</v>
      </c>
      <c r="G220" s="1631"/>
      <c r="H220" s="1631"/>
      <c r="I220" s="1631"/>
      <c r="J220" s="1631" t="s">
        <v>25</v>
      </c>
      <c r="K220" s="1632" t="s">
        <v>26</v>
      </c>
      <c r="L220" s="1624"/>
      <c r="M220" s="1631" t="s">
        <v>27</v>
      </c>
      <c r="N220" s="1631"/>
      <c r="O220" s="1631"/>
      <c r="P220" s="1631" t="s">
        <v>25</v>
      </c>
    </row>
    <row r="221" spans="1:16" x14ac:dyDescent="0.2">
      <c r="A221" s="1749"/>
      <c r="B221" s="1749"/>
      <c r="C221" s="1749"/>
      <c r="D221" s="1749"/>
      <c r="E221" s="275"/>
      <c r="F221" s="1631"/>
      <c r="G221" s="1631"/>
      <c r="H221" s="1631"/>
      <c r="I221" s="1631"/>
      <c r="J221" s="1631"/>
      <c r="K221" s="1633"/>
      <c r="L221" s="1627"/>
      <c r="M221" s="1631"/>
      <c r="N221" s="1631"/>
      <c r="O221" s="1631"/>
      <c r="P221" s="1631"/>
    </row>
    <row r="222" spans="1:16" x14ac:dyDescent="0.2">
      <c r="A222" s="1749"/>
      <c r="B222" s="1749"/>
      <c r="C222" s="1749"/>
      <c r="D222" s="1749"/>
      <c r="E222" s="275"/>
      <c r="F222" s="1635" t="s">
        <v>875</v>
      </c>
      <c r="G222" s="1635"/>
      <c r="H222" s="1635"/>
      <c r="I222" s="1635"/>
      <c r="J222" s="184">
        <v>20</v>
      </c>
      <c r="K222" s="1633"/>
      <c r="L222" s="1627"/>
      <c r="M222" s="1635" t="s">
        <v>876</v>
      </c>
      <c r="N222" s="1635"/>
      <c r="O222" s="1635"/>
      <c r="P222" s="184">
        <v>20</v>
      </c>
    </row>
    <row r="223" spans="1:16" x14ac:dyDescent="0.2">
      <c r="A223" s="1749"/>
      <c r="B223" s="1749"/>
      <c r="C223" s="1749"/>
      <c r="D223" s="1749"/>
      <c r="E223" s="275"/>
      <c r="F223" s="1635" t="s">
        <v>877</v>
      </c>
      <c r="G223" s="1635"/>
      <c r="H223" s="1635"/>
      <c r="I223" s="1635"/>
      <c r="J223" s="184">
        <v>20</v>
      </c>
      <c r="K223" s="1633"/>
      <c r="L223" s="1627"/>
      <c r="M223" s="1635"/>
      <c r="N223" s="1635"/>
      <c r="O223" s="1635"/>
      <c r="P223" s="184"/>
    </row>
    <row r="224" spans="1:16" x14ac:dyDescent="0.2">
      <c r="A224" s="1749"/>
      <c r="B224" s="1749"/>
      <c r="C224" s="1749"/>
      <c r="D224" s="1749"/>
      <c r="E224" s="275"/>
      <c r="F224" s="1635"/>
      <c r="G224" s="1635"/>
      <c r="H224" s="1635"/>
      <c r="I224" s="1635"/>
      <c r="J224" s="184"/>
      <c r="K224" s="1633"/>
      <c r="L224" s="1627"/>
      <c r="M224" s="1635"/>
      <c r="N224" s="1640"/>
      <c r="O224" s="1640"/>
      <c r="P224" s="184"/>
    </row>
    <row r="225" spans="1:16" x14ac:dyDescent="0.2">
      <c r="A225" s="1749"/>
      <c r="B225" s="1749"/>
      <c r="C225" s="1749"/>
      <c r="D225" s="1749"/>
      <c r="E225" s="275"/>
      <c r="F225" s="1635"/>
      <c r="G225" s="1635"/>
      <c r="H225" s="1635"/>
      <c r="I225" s="1635"/>
      <c r="J225" s="184"/>
      <c r="K225" s="1633"/>
      <c r="L225" s="1627"/>
      <c r="M225" s="1635"/>
      <c r="N225" s="1635"/>
      <c r="O225" s="1635"/>
      <c r="P225" s="184"/>
    </row>
    <row r="226" spans="1:16" x14ac:dyDescent="0.2">
      <c r="A226" s="1749"/>
      <c r="B226" s="1749"/>
      <c r="C226" s="1749"/>
      <c r="D226" s="1749"/>
      <c r="E226" s="275"/>
      <c r="F226" s="1635"/>
      <c r="G226" s="1635"/>
      <c r="H226" s="1635"/>
      <c r="I226" s="1635"/>
      <c r="J226" s="184"/>
      <c r="K226" s="1633"/>
      <c r="L226" s="1627"/>
      <c r="M226" s="1635"/>
      <c r="N226" s="1635"/>
      <c r="O226" s="1635"/>
      <c r="P226" s="184"/>
    </row>
    <row r="227" spans="1:16" x14ac:dyDescent="0.2">
      <c r="A227" s="1749"/>
      <c r="B227" s="1749"/>
      <c r="C227" s="1749"/>
      <c r="D227" s="1749"/>
      <c r="E227" s="275"/>
      <c r="F227" s="1635"/>
      <c r="G227" s="1635"/>
      <c r="H227" s="1635"/>
      <c r="I227" s="1635"/>
      <c r="J227" s="184"/>
      <c r="K227" s="1633"/>
      <c r="L227" s="1627"/>
      <c r="M227" s="1635"/>
      <c r="N227" s="1635"/>
      <c r="O227" s="1635"/>
      <c r="P227" s="184"/>
    </row>
    <row r="228" spans="1:16" x14ac:dyDescent="0.2">
      <c r="A228" s="1749"/>
      <c r="B228" s="1749"/>
      <c r="C228" s="1749"/>
      <c r="D228" s="1749"/>
      <c r="E228" s="275"/>
      <c r="F228" s="1635"/>
      <c r="G228" s="1635"/>
      <c r="H228" s="1635"/>
      <c r="I228" s="1635"/>
      <c r="J228" s="184"/>
      <c r="K228" s="1633"/>
      <c r="L228" s="1627"/>
      <c r="M228" s="1635"/>
      <c r="N228" s="1635"/>
      <c r="O228" s="1635"/>
      <c r="P228" s="184"/>
    </row>
    <row r="229" spans="1:16" x14ac:dyDescent="0.2">
      <c r="A229" s="1749"/>
      <c r="B229" s="1749"/>
      <c r="C229" s="1749"/>
      <c r="D229" s="1749"/>
      <c r="E229" s="275"/>
      <c r="F229" s="1635"/>
      <c r="G229" s="1635"/>
      <c r="H229" s="1635"/>
      <c r="I229" s="1635"/>
      <c r="J229" s="184"/>
      <c r="K229" s="1634"/>
      <c r="L229" s="1630"/>
      <c r="M229" s="1635"/>
      <c r="N229" s="1635"/>
      <c r="O229" s="1635"/>
      <c r="P229" s="184"/>
    </row>
    <row r="230" spans="1:16" x14ac:dyDescent="0.2">
      <c r="A230" s="181"/>
      <c r="B230" s="189"/>
      <c r="C230" s="180"/>
      <c r="D230" s="180"/>
      <c r="E230" s="180"/>
      <c r="F230" s="180"/>
      <c r="G230" s="180"/>
      <c r="H230" s="180"/>
      <c r="I230" s="180"/>
      <c r="J230" s="180"/>
      <c r="K230" s="180"/>
      <c r="L230" s="180"/>
      <c r="M230" s="180"/>
      <c r="N230" s="180"/>
      <c r="O230" s="180"/>
      <c r="P230" s="181"/>
    </row>
    <row r="231" spans="1:16" x14ac:dyDescent="0.2">
      <c r="A231" s="181"/>
      <c r="B231" s="189"/>
      <c r="C231" s="180"/>
      <c r="D231" s="180"/>
      <c r="E231" s="180"/>
      <c r="F231" s="180"/>
      <c r="G231" s="180"/>
      <c r="H231" s="180"/>
      <c r="I231" s="180"/>
      <c r="J231" s="180"/>
      <c r="K231" s="180"/>
      <c r="L231" s="180"/>
      <c r="M231" s="180"/>
      <c r="N231" s="180"/>
      <c r="O231" s="180"/>
      <c r="P231" s="181"/>
    </row>
    <row r="232" spans="1:16" ht="22.5" x14ac:dyDescent="0.2">
      <c r="A232" s="224" t="s">
        <v>32</v>
      </c>
      <c r="B232" s="269" t="s">
        <v>33</v>
      </c>
      <c r="C232" s="269" t="s">
        <v>34</v>
      </c>
      <c r="D232" s="269" t="s">
        <v>35</v>
      </c>
      <c r="E232" s="269" t="s">
        <v>36</v>
      </c>
      <c r="F232" s="269" t="s">
        <v>37</v>
      </c>
      <c r="G232" s="1652" t="s">
        <v>38</v>
      </c>
      <c r="H232" s="1652"/>
      <c r="I232" s="1653" t="s">
        <v>39</v>
      </c>
      <c r="J232" s="1648"/>
      <c r="K232" s="269" t="s">
        <v>40</v>
      </c>
      <c r="L232" s="1652" t="s">
        <v>41</v>
      </c>
      <c r="M232" s="1652"/>
      <c r="N232" s="1712" t="s">
        <v>42</v>
      </c>
      <c r="O232" s="1713"/>
      <c r="P232" s="1714"/>
    </row>
    <row r="233" spans="1:16" ht="45" x14ac:dyDescent="0.2">
      <c r="A233" s="184" t="s">
        <v>495</v>
      </c>
      <c r="B233" s="193">
        <v>0.05</v>
      </c>
      <c r="C233" s="274" t="s">
        <v>506</v>
      </c>
      <c r="D233" s="274" t="s">
        <v>501</v>
      </c>
      <c r="E233" s="274" t="s">
        <v>487</v>
      </c>
      <c r="F233" s="274" t="s">
        <v>178</v>
      </c>
      <c r="G233" s="1756" t="s">
        <v>507</v>
      </c>
      <c r="H233" s="1756"/>
      <c r="I233" s="1637" t="s">
        <v>49</v>
      </c>
      <c r="J233" s="1639"/>
      <c r="K233" s="217">
        <v>0.9</v>
      </c>
      <c r="L233" s="1757" t="s">
        <v>200</v>
      </c>
      <c r="M233" s="1757"/>
      <c r="N233" s="1635" t="s">
        <v>508</v>
      </c>
      <c r="O233" s="1635"/>
      <c r="P233" s="1635"/>
    </row>
    <row r="234" spans="1:16" x14ac:dyDescent="0.2">
      <c r="A234" s="1653" t="s">
        <v>51</v>
      </c>
      <c r="B234" s="1648"/>
      <c r="C234" s="1770" t="s">
        <v>509</v>
      </c>
      <c r="D234" s="1771"/>
      <c r="E234" s="1771"/>
      <c r="F234" s="1771"/>
      <c r="G234" s="1771"/>
      <c r="H234" s="1771"/>
      <c r="I234" s="1771"/>
      <c r="J234" s="1771"/>
      <c r="K234" s="1771"/>
      <c r="L234" s="1771"/>
      <c r="M234" s="1771"/>
      <c r="N234" s="1771"/>
      <c r="O234" s="1771"/>
      <c r="P234" s="1772"/>
    </row>
    <row r="235" spans="1:16" x14ac:dyDescent="0.2">
      <c r="A235" s="1667" t="s">
        <v>53</v>
      </c>
      <c r="B235" s="1665"/>
      <c r="C235" s="1665"/>
      <c r="D235" s="1665"/>
      <c r="E235" s="1665"/>
      <c r="F235" s="1665"/>
      <c r="G235" s="1666"/>
      <c r="H235" s="1667" t="s">
        <v>54</v>
      </c>
      <c r="I235" s="1665"/>
      <c r="J235" s="1665"/>
      <c r="K235" s="1665"/>
      <c r="L235" s="1665"/>
      <c r="M235" s="1665"/>
      <c r="N235" s="1665"/>
      <c r="O235" s="1665"/>
      <c r="P235" s="1666"/>
    </row>
    <row r="236" spans="1:16" x14ac:dyDescent="0.2">
      <c r="A236" s="1764" t="s">
        <v>510</v>
      </c>
      <c r="B236" s="1765"/>
      <c r="C236" s="1765"/>
      <c r="D236" s="1765"/>
      <c r="E236" s="1765"/>
      <c r="F236" s="1765"/>
      <c r="G236" s="1765"/>
      <c r="H236" s="1721" t="s">
        <v>511</v>
      </c>
      <c r="I236" s="1722"/>
      <c r="J236" s="1722"/>
      <c r="K236" s="1722"/>
      <c r="L236" s="1722"/>
      <c r="M236" s="1722"/>
      <c r="N236" s="1722"/>
      <c r="O236" s="1722"/>
      <c r="P236" s="1768"/>
    </row>
    <row r="237" spans="1:16" x14ac:dyDescent="0.2">
      <c r="A237" s="1766"/>
      <c r="B237" s="1767"/>
      <c r="C237" s="1767"/>
      <c r="D237" s="1767"/>
      <c r="E237" s="1767"/>
      <c r="F237" s="1767"/>
      <c r="G237" s="1767"/>
      <c r="H237" s="1724"/>
      <c r="I237" s="1725"/>
      <c r="J237" s="1725"/>
      <c r="K237" s="1725"/>
      <c r="L237" s="1725"/>
      <c r="M237" s="1725"/>
      <c r="N237" s="1725"/>
      <c r="O237" s="1725"/>
      <c r="P237" s="1769"/>
    </row>
    <row r="238" spans="1:16" x14ac:dyDescent="0.2">
      <c r="A238" s="166"/>
      <c r="B238" s="167"/>
      <c r="C238" s="189"/>
      <c r="D238" s="189"/>
      <c r="E238" s="189"/>
      <c r="F238" s="189"/>
      <c r="G238" s="189"/>
      <c r="H238" s="189"/>
      <c r="I238" s="189"/>
      <c r="J238" s="189"/>
      <c r="K238" s="189"/>
      <c r="L238" s="189"/>
      <c r="M238" s="189"/>
      <c r="N238" s="189"/>
      <c r="O238" s="189"/>
      <c r="P238" s="166"/>
    </row>
    <row r="239" spans="1:16" x14ac:dyDescent="0.2">
      <c r="A239" s="189"/>
      <c r="B239" s="189"/>
      <c r="C239" s="166"/>
      <c r="D239" s="1653" t="s">
        <v>57</v>
      </c>
      <c r="E239" s="1727"/>
      <c r="F239" s="1727"/>
      <c r="G239" s="1727"/>
      <c r="H239" s="1727"/>
      <c r="I239" s="1727"/>
      <c r="J239" s="1727"/>
      <c r="K239" s="1727"/>
      <c r="L239" s="1727"/>
      <c r="M239" s="1727"/>
      <c r="N239" s="1727"/>
      <c r="O239" s="1727"/>
      <c r="P239" s="1648"/>
    </row>
    <row r="240" spans="1:16" x14ac:dyDescent="0.2">
      <c r="A240" s="166"/>
      <c r="B240" s="167"/>
      <c r="C240" s="189"/>
      <c r="D240" s="269" t="s">
        <v>58</v>
      </c>
      <c r="E240" s="269" t="s">
        <v>59</v>
      </c>
      <c r="F240" s="269" t="s">
        <v>60</v>
      </c>
      <c r="G240" s="269" t="s">
        <v>61</v>
      </c>
      <c r="H240" s="269" t="s">
        <v>62</v>
      </c>
      <c r="I240" s="269" t="s">
        <v>63</v>
      </c>
      <c r="J240" s="269" t="s">
        <v>64</v>
      </c>
      <c r="K240" s="269" t="s">
        <v>65</v>
      </c>
      <c r="L240" s="269" t="s">
        <v>66</v>
      </c>
      <c r="M240" s="269" t="s">
        <v>67</v>
      </c>
      <c r="N240" s="269" t="s">
        <v>68</v>
      </c>
      <c r="O240" s="1653" t="s">
        <v>69</v>
      </c>
      <c r="P240" s="1648"/>
    </row>
    <row r="241" spans="1:16" x14ac:dyDescent="0.2">
      <c r="A241" s="1773" t="s">
        <v>70</v>
      </c>
      <c r="B241" s="1774"/>
      <c r="C241" s="1775"/>
      <c r="D241" s="223"/>
      <c r="E241" s="223"/>
      <c r="F241" s="220">
        <v>0.9</v>
      </c>
      <c r="G241" s="223"/>
      <c r="H241" s="223"/>
      <c r="I241" s="220">
        <v>0.9</v>
      </c>
      <c r="J241" s="223"/>
      <c r="K241" s="223"/>
      <c r="L241" s="220">
        <v>0.9</v>
      </c>
      <c r="M241" s="223"/>
      <c r="N241" s="223"/>
      <c r="O241" s="1776">
        <v>0.9</v>
      </c>
      <c r="P241" s="1777"/>
    </row>
    <row r="242" spans="1:16" x14ac:dyDescent="0.2">
      <c r="A242" s="1773" t="s">
        <v>71</v>
      </c>
      <c r="B242" s="1774"/>
      <c r="C242" s="1775"/>
      <c r="D242" s="219"/>
      <c r="E242" s="219"/>
      <c r="F242" s="219"/>
      <c r="G242" s="219"/>
      <c r="H242" s="219"/>
      <c r="I242" s="219"/>
      <c r="J242" s="219"/>
      <c r="K242" s="219"/>
      <c r="L242" s="219"/>
      <c r="M242" s="219"/>
      <c r="N242" s="219"/>
      <c r="O242" s="1739"/>
      <c r="P242" s="1761"/>
    </row>
    <row r="243" spans="1:16" x14ac:dyDescent="0.2">
      <c r="A243" s="166"/>
      <c r="B243" s="167"/>
      <c r="C243" s="189"/>
      <c r="D243" s="189"/>
      <c r="E243" s="189"/>
      <c r="F243" s="189"/>
      <c r="G243" s="189"/>
      <c r="H243" s="189"/>
      <c r="I243" s="189"/>
      <c r="J243" s="189"/>
      <c r="K243" s="189"/>
      <c r="L243" s="189"/>
      <c r="M243" s="189"/>
      <c r="N243" s="189"/>
      <c r="O243" s="189"/>
      <c r="P243" s="166"/>
    </row>
    <row r="244" spans="1:16" x14ac:dyDescent="0.2">
      <c r="A244" s="166"/>
      <c r="B244" s="167"/>
      <c r="C244" s="168"/>
      <c r="D244" s="168"/>
      <c r="E244" s="168"/>
      <c r="F244" s="168"/>
      <c r="G244" s="168"/>
      <c r="H244" s="168"/>
      <c r="I244" s="168"/>
      <c r="J244" s="168"/>
      <c r="K244" s="168"/>
      <c r="L244" s="168"/>
      <c r="M244" s="169"/>
      <c r="N244" s="169"/>
      <c r="O244" s="169"/>
      <c r="P244" s="166"/>
    </row>
    <row r="245" spans="1:16" x14ac:dyDescent="0.2">
      <c r="A245" s="202" t="s">
        <v>72</v>
      </c>
      <c r="B245" s="202" t="s">
        <v>33</v>
      </c>
      <c r="C245" s="203"/>
      <c r="D245" s="204" t="s">
        <v>58</v>
      </c>
      <c r="E245" s="204" t="s">
        <v>59</v>
      </c>
      <c r="F245" s="204" t="s">
        <v>60</v>
      </c>
      <c r="G245" s="204" t="s">
        <v>61</v>
      </c>
      <c r="H245" s="204" t="s">
        <v>62</v>
      </c>
      <c r="I245" s="204" t="s">
        <v>63</v>
      </c>
      <c r="J245" s="204" t="s">
        <v>64</v>
      </c>
      <c r="K245" s="204" t="s">
        <v>65</v>
      </c>
      <c r="L245" s="204" t="s">
        <v>66</v>
      </c>
      <c r="M245" s="204" t="s">
        <v>67</v>
      </c>
      <c r="N245" s="204" t="s">
        <v>68</v>
      </c>
      <c r="O245" s="1679" t="s">
        <v>69</v>
      </c>
      <c r="P245" s="1778"/>
    </row>
    <row r="246" spans="1:16" x14ac:dyDescent="0.2">
      <c r="A246" s="1779"/>
      <c r="B246" s="1659"/>
      <c r="C246" s="205" t="s">
        <v>70</v>
      </c>
      <c r="D246" s="205"/>
      <c r="E246" s="205"/>
      <c r="F246" s="205"/>
      <c r="G246" s="205"/>
      <c r="H246" s="205"/>
      <c r="I246" s="205"/>
      <c r="J246" s="205"/>
      <c r="K246" s="205"/>
      <c r="L246" s="205"/>
      <c r="M246" s="205"/>
      <c r="N246" s="205"/>
      <c r="O246" s="1660"/>
      <c r="P246" s="1661"/>
    </row>
    <row r="247" spans="1:16" x14ac:dyDescent="0.2">
      <c r="A247" s="1780"/>
      <c r="B247" s="1659"/>
      <c r="C247" s="206" t="s">
        <v>71</v>
      </c>
      <c r="D247" s="206"/>
      <c r="E247" s="206"/>
      <c r="F247" s="207"/>
      <c r="G247" s="207"/>
      <c r="H247" s="207"/>
      <c r="I247" s="207"/>
      <c r="J247" s="207"/>
      <c r="K247" s="207"/>
      <c r="L247" s="207"/>
      <c r="M247" s="207"/>
      <c r="N247" s="206"/>
      <c r="O247" s="1662"/>
      <c r="P247" s="1663"/>
    </row>
    <row r="248" spans="1:16" x14ac:dyDescent="0.2">
      <c r="A248" s="1779"/>
      <c r="B248" s="1659"/>
      <c r="C248" s="205" t="s">
        <v>70</v>
      </c>
      <c r="D248" s="205"/>
      <c r="E248" s="205"/>
      <c r="F248" s="205"/>
      <c r="G248" s="205"/>
      <c r="H248" s="205"/>
      <c r="I248" s="205"/>
      <c r="J248" s="205"/>
      <c r="K248" s="205"/>
      <c r="L248" s="205"/>
      <c r="M248" s="205"/>
      <c r="N248" s="205"/>
      <c r="O248" s="1660"/>
      <c r="P248" s="1661"/>
    </row>
    <row r="249" spans="1:16" x14ac:dyDescent="0.2">
      <c r="A249" s="1780"/>
      <c r="B249" s="1659"/>
      <c r="C249" s="206" t="s">
        <v>71</v>
      </c>
      <c r="D249" s="206"/>
      <c r="E249" s="206"/>
      <c r="F249" s="207"/>
      <c r="G249" s="207"/>
      <c r="H249" s="207"/>
      <c r="I249" s="207"/>
      <c r="J249" s="207"/>
      <c r="K249" s="207"/>
      <c r="L249" s="207"/>
      <c r="M249" s="207"/>
      <c r="N249" s="206"/>
      <c r="O249" s="1662"/>
      <c r="P249" s="1663"/>
    </row>
    <row r="250" spans="1:16" x14ac:dyDescent="0.2">
      <c r="A250" s="1779"/>
      <c r="B250" s="1659"/>
      <c r="C250" s="205" t="s">
        <v>70</v>
      </c>
      <c r="D250" s="205"/>
      <c r="E250" s="205"/>
      <c r="F250" s="205"/>
      <c r="G250" s="205"/>
      <c r="H250" s="205"/>
      <c r="I250" s="205"/>
      <c r="J250" s="205"/>
      <c r="K250" s="205"/>
      <c r="L250" s="205"/>
      <c r="M250" s="205"/>
      <c r="N250" s="205"/>
      <c r="O250" s="1660"/>
      <c r="P250" s="1661"/>
    </row>
    <row r="251" spans="1:16" x14ac:dyDescent="0.2">
      <c r="A251" s="1780"/>
      <c r="B251" s="1659"/>
      <c r="C251" s="206" t="s">
        <v>71</v>
      </c>
      <c r="D251" s="206"/>
      <c r="E251" s="206"/>
      <c r="F251" s="207"/>
      <c r="G251" s="207"/>
      <c r="H251" s="207"/>
      <c r="I251" s="207"/>
      <c r="J251" s="207"/>
      <c r="K251" s="207"/>
      <c r="L251" s="207"/>
      <c r="M251" s="207"/>
      <c r="N251" s="206"/>
      <c r="O251" s="1662"/>
      <c r="P251" s="1663"/>
    </row>
    <row r="252" spans="1:16" x14ac:dyDescent="0.2">
      <c r="A252" s="1779"/>
      <c r="B252" s="1659"/>
      <c r="C252" s="205" t="s">
        <v>70</v>
      </c>
      <c r="D252" s="205"/>
      <c r="E252" s="205"/>
      <c r="F252" s="205"/>
      <c r="G252" s="205"/>
      <c r="H252" s="205"/>
      <c r="I252" s="205"/>
      <c r="J252" s="205"/>
      <c r="K252" s="205"/>
      <c r="L252" s="205"/>
      <c r="M252" s="205"/>
      <c r="N252" s="205"/>
      <c r="O252" s="1660"/>
      <c r="P252" s="1661"/>
    </row>
    <row r="253" spans="1:16" x14ac:dyDescent="0.2">
      <c r="A253" s="1780"/>
      <c r="B253" s="1659"/>
      <c r="C253" s="206" t="s">
        <v>71</v>
      </c>
      <c r="D253" s="206"/>
      <c r="E253" s="206"/>
      <c r="F253" s="207"/>
      <c r="G253" s="207"/>
      <c r="H253" s="207"/>
      <c r="I253" s="207"/>
      <c r="J253" s="207"/>
      <c r="K253" s="207"/>
      <c r="L253" s="207"/>
      <c r="M253" s="207"/>
      <c r="N253" s="206"/>
      <c r="O253" s="1662"/>
      <c r="P253" s="1663"/>
    </row>
    <row r="254" spans="1:16" x14ac:dyDescent="0.2">
      <c r="A254" s="1779"/>
      <c r="B254" s="1659"/>
      <c r="C254" s="205" t="s">
        <v>70</v>
      </c>
      <c r="D254" s="205"/>
      <c r="E254" s="205"/>
      <c r="F254" s="205"/>
      <c r="G254" s="205"/>
      <c r="H254" s="205"/>
      <c r="I254" s="205"/>
      <c r="J254" s="205"/>
      <c r="K254" s="205"/>
      <c r="L254" s="205"/>
      <c r="M254" s="205"/>
      <c r="N254" s="205"/>
      <c r="O254" s="1660"/>
      <c r="P254" s="1661"/>
    </row>
    <row r="255" spans="1:16" x14ac:dyDescent="0.2">
      <c r="A255" s="1780"/>
      <c r="B255" s="1659"/>
      <c r="C255" s="206" t="s">
        <v>71</v>
      </c>
      <c r="D255" s="206"/>
      <c r="E255" s="206"/>
      <c r="F255" s="207"/>
      <c r="G255" s="207"/>
      <c r="H255" s="207"/>
      <c r="I255" s="207"/>
      <c r="J255" s="207"/>
      <c r="K255" s="207"/>
      <c r="L255" s="207"/>
      <c r="M255" s="207"/>
      <c r="N255" s="206"/>
      <c r="O255" s="1662"/>
      <c r="P255" s="1663"/>
    </row>
    <row r="256" spans="1:16" x14ac:dyDescent="0.2">
      <c r="A256" s="1779"/>
      <c r="B256" s="1681"/>
      <c r="C256" s="205" t="s">
        <v>70</v>
      </c>
      <c r="D256" s="205"/>
      <c r="E256" s="205"/>
      <c r="F256" s="205"/>
      <c r="G256" s="205"/>
      <c r="H256" s="205"/>
      <c r="I256" s="205"/>
      <c r="J256" s="205"/>
      <c r="K256" s="205"/>
      <c r="L256" s="205"/>
      <c r="M256" s="205"/>
      <c r="N256" s="205"/>
      <c r="O256" s="1660"/>
      <c r="P256" s="1661"/>
    </row>
    <row r="257" spans="1:16" x14ac:dyDescent="0.2">
      <c r="A257" s="1780"/>
      <c r="B257" s="1682"/>
      <c r="C257" s="206" t="s">
        <v>71</v>
      </c>
      <c r="D257" s="206"/>
      <c r="E257" s="206"/>
      <c r="F257" s="207"/>
      <c r="G257" s="207"/>
      <c r="H257" s="207"/>
      <c r="I257" s="207"/>
      <c r="J257" s="207"/>
      <c r="K257" s="207"/>
      <c r="L257" s="207"/>
      <c r="M257" s="207"/>
      <c r="N257" s="206"/>
      <c r="O257" s="1662"/>
      <c r="P257" s="1663"/>
    </row>
    <row r="258" spans="1:16" x14ac:dyDescent="0.2">
      <c r="A258" s="1782"/>
      <c r="B258" s="1659"/>
      <c r="C258" s="205" t="s">
        <v>70</v>
      </c>
      <c r="D258" s="205"/>
      <c r="E258" s="205"/>
      <c r="F258" s="205"/>
      <c r="G258" s="205"/>
      <c r="H258" s="205"/>
      <c r="I258" s="205"/>
      <c r="J258" s="205"/>
      <c r="K258" s="205"/>
      <c r="L258" s="205"/>
      <c r="M258" s="205"/>
      <c r="N258" s="205"/>
      <c r="O258" s="1660"/>
      <c r="P258" s="1661"/>
    </row>
    <row r="259" spans="1:16" x14ac:dyDescent="0.2">
      <c r="A259" s="1783"/>
      <c r="B259" s="1659"/>
      <c r="C259" s="206" t="s">
        <v>71</v>
      </c>
      <c r="D259" s="206"/>
      <c r="E259" s="206"/>
      <c r="F259" s="207"/>
      <c r="G259" s="207"/>
      <c r="H259" s="207"/>
      <c r="I259" s="207"/>
      <c r="J259" s="207"/>
      <c r="K259" s="207"/>
      <c r="L259" s="207"/>
      <c r="M259" s="207"/>
      <c r="N259" s="206"/>
      <c r="O259" s="1662"/>
      <c r="P259" s="1663"/>
    </row>
    <row r="260" spans="1:16" x14ac:dyDescent="0.2">
      <c r="A260" s="1781"/>
      <c r="B260" s="1659"/>
      <c r="C260" s="205" t="s">
        <v>70</v>
      </c>
      <c r="D260" s="205"/>
      <c r="E260" s="205"/>
      <c r="F260" s="205"/>
      <c r="G260" s="205"/>
      <c r="H260" s="205"/>
      <c r="I260" s="205"/>
      <c r="J260" s="205"/>
      <c r="K260" s="205"/>
      <c r="L260" s="205"/>
      <c r="M260" s="205"/>
      <c r="N260" s="205"/>
      <c r="O260" s="1660"/>
      <c r="P260" s="1661"/>
    </row>
    <row r="261" spans="1:16" x14ac:dyDescent="0.2">
      <c r="A261" s="1781"/>
      <c r="B261" s="1659"/>
      <c r="C261" s="206" t="s">
        <v>71</v>
      </c>
      <c r="D261" s="206"/>
      <c r="E261" s="206"/>
      <c r="F261" s="207"/>
      <c r="G261" s="207"/>
      <c r="H261" s="207"/>
      <c r="I261" s="207"/>
      <c r="J261" s="207"/>
      <c r="K261" s="207"/>
      <c r="L261" s="207"/>
      <c r="M261" s="207"/>
      <c r="N261" s="206"/>
      <c r="O261" s="1662"/>
      <c r="P261" s="1663"/>
    </row>
    <row r="262" spans="1:16" x14ac:dyDescent="0.2">
      <c r="A262" s="1781"/>
      <c r="B262" s="1681"/>
      <c r="C262" s="205" t="s">
        <v>70</v>
      </c>
      <c r="D262" s="205"/>
      <c r="E262" s="205"/>
      <c r="F262" s="205"/>
      <c r="G262" s="205"/>
      <c r="H262" s="205"/>
      <c r="I262" s="205"/>
      <c r="J262" s="205"/>
      <c r="K262" s="205"/>
      <c r="L262" s="205"/>
      <c r="M262" s="205"/>
      <c r="N262" s="205"/>
      <c r="O262" s="1660"/>
      <c r="P262" s="1661"/>
    </row>
    <row r="263" spans="1:16" x14ac:dyDescent="0.2">
      <c r="A263" s="1781"/>
      <c r="B263" s="1682"/>
      <c r="C263" s="206" t="s">
        <v>71</v>
      </c>
      <c r="D263" s="206"/>
      <c r="E263" s="206"/>
      <c r="F263" s="207"/>
      <c r="G263" s="207"/>
      <c r="H263" s="207"/>
      <c r="I263" s="207"/>
      <c r="J263" s="207"/>
      <c r="K263" s="207"/>
      <c r="L263" s="207"/>
      <c r="M263" s="207"/>
      <c r="N263" s="206"/>
      <c r="O263" s="1662"/>
      <c r="P263" s="1663"/>
    </row>
    <row r="264" spans="1:16" ht="12" thickBot="1" x14ac:dyDescent="0.25"/>
    <row r="265" spans="1:16" x14ac:dyDescent="0.2">
      <c r="A265" s="1785" t="s">
        <v>82</v>
      </c>
      <c r="B265" s="1685"/>
      <c r="C265" s="1685"/>
      <c r="D265" s="1685"/>
      <c r="E265" s="1685"/>
      <c r="F265" s="1685"/>
      <c r="G265" s="1685"/>
      <c r="H265" s="1685"/>
      <c r="I265" s="1685"/>
      <c r="J265" s="1685"/>
      <c r="K265" s="1685"/>
      <c r="L265" s="1685"/>
      <c r="M265" s="1685"/>
      <c r="N265" s="1685"/>
      <c r="O265" s="1685"/>
      <c r="P265" s="1686"/>
    </row>
    <row r="266" spans="1:16" x14ac:dyDescent="0.2">
      <c r="A266" s="225" t="s">
        <v>83</v>
      </c>
      <c r="B266" s="1687"/>
      <c r="C266" s="1688"/>
      <c r="D266" s="1688"/>
      <c r="E266" s="1688"/>
      <c r="F266" s="1688"/>
      <c r="G266" s="1688"/>
      <c r="H266" s="1688"/>
      <c r="I266" s="1688"/>
      <c r="J266" s="1688"/>
      <c r="K266" s="1688"/>
      <c r="L266" s="1688"/>
      <c r="M266" s="1688"/>
      <c r="N266" s="1688"/>
      <c r="O266" s="1688"/>
      <c r="P266" s="1784"/>
    </row>
    <row r="267" spans="1:16" x14ac:dyDescent="0.2">
      <c r="A267" s="225" t="s">
        <v>84</v>
      </c>
      <c r="B267" s="1687"/>
      <c r="C267" s="1688"/>
      <c r="D267" s="1688"/>
      <c r="E267" s="1688"/>
      <c r="F267" s="1688"/>
      <c r="G267" s="1688"/>
      <c r="H267" s="1688"/>
      <c r="I267" s="1688"/>
      <c r="J267" s="1688"/>
      <c r="K267" s="1688"/>
      <c r="L267" s="1688"/>
      <c r="M267" s="1688"/>
      <c r="N267" s="1688"/>
      <c r="O267" s="1688"/>
      <c r="P267" s="1784"/>
    </row>
    <row r="268" spans="1:16" x14ac:dyDescent="0.2">
      <c r="A268" s="225" t="s">
        <v>85</v>
      </c>
      <c r="B268" s="1687"/>
      <c r="C268" s="1688"/>
      <c r="D268" s="1688"/>
      <c r="E268" s="1688"/>
      <c r="F268" s="1688"/>
      <c r="G268" s="1688"/>
      <c r="H268" s="1688"/>
      <c r="I268" s="1688"/>
      <c r="J268" s="1688"/>
      <c r="K268" s="1688"/>
      <c r="L268" s="1688"/>
      <c r="M268" s="1688"/>
      <c r="N268" s="1688"/>
      <c r="O268" s="1688"/>
      <c r="P268" s="1784"/>
    </row>
    <row r="269" spans="1:16" x14ac:dyDescent="0.2">
      <c r="A269" s="225" t="s">
        <v>86</v>
      </c>
      <c r="B269" s="1687"/>
      <c r="C269" s="1688"/>
      <c r="D269" s="1688"/>
      <c r="E269" s="1688"/>
      <c r="F269" s="1688"/>
      <c r="G269" s="1688"/>
      <c r="H269" s="1688"/>
      <c r="I269" s="1688"/>
      <c r="J269" s="1688"/>
      <c r="K269" s="1688"/>
      <c r="L269" s="1688"/>
      <c r="M269" s="1688"/>
      <c r="N269" s="1688"/>
      <c r="O269" s="1688"/>
      <c r="P269" s="1784"/>
    </row>
    <row r="270" spans="1:16" x14ac:dyDescent="0.2">
      <c r="A270" s="225" t="s">
        <v>87</v>
      </c>
      <c r="B270" s="1687"/>
      <c r="C270" s="1688"/>
      <c r="D270" s="1688"/>
      <c r="E270" s="1688"/>
      <c r="F270" s="1688"/>
      <c r="G270" s="1688"/>
      <c r="H270" s="1688"/>
      <c r="I270" s="1688"/>
      <c r="J270" s="1688"/>
      <c r="K270" s="1688"/>
      <c r="L270" s="1688"/>
      <c r="M270" s="1688"/>
      <c r="N270" s="1688"/>
      <c r="O270" s="1688"/>
      <c r="P270" s="1784"/>
    </row>
    <row r="271" spans="1:16" x14ac:dyDescent="0.2">
      <c r="A271" s="225" t="s">
        <v>88</v>
      </c>
      <c r="B271" s="1687"/>
      <c r="C271" s="1688"/>
      <c r="D271" s="1688"/>
      <c r="E271" s="1688"/>
      <c r="F271" s="1688"/>
      <c r="G271" s="1688"/>
      <c r="H271" s="1688"/>
      <c r="I271" s="1688"/>
      <c r="J271" s="1688"/>
      <c r="K271" s="1688"/>
      <c r="L271" s="1688"/>
      <c r="M271" s="1688"/>
      <c r="N271" s="1688"/>
      <c r="O271" s="1688"/>
      <c r="P271" s="1784"/>
    </row>
    <row r="272" spans="1:16" x14ac:dyDescent="0.2">
      <c r="A272" s="225" t="s">
        <v>89</v>
      </c>
      <c r="B272" s="1687"/>
      <c r="C272" s="1688"/>
      <c r="D272" s="1688"/>
      <c r="E272" s="1688"/>
      <c r="F272" s="1688"/>
      <c r="G272" s="1688"/>
      <c r="H272" s="1688"/>
      <c r="I272" s="1688"/>
      <c r="J272" s="1688"/>
      <c r="K272" s="1688"/>
      <c r="L272" s="1688"/>
      <c r="M272" s="1688"/>
      <c r="N272" s="1688"/>
      <c r="O272" s="1688"/>
      <c r="P272" s="1784"/>
    </row>
    <row r="273" spans="1:16" x14ac:dyDescent="0.2">
      <c r="A273" s="225" t="s">
        <v>90</v>
      </c>
      <c r="B273" s="1687"/>
      <c r="C273" s="1688"/>
      <c r="D273" s="1688"/>
      <c r="E273" s="1688"/>
      <c r="F273" s="1688"/>
      <c r="G273" s="1688"/>
      <c r="H273" s="1688"/>
      <c r="I273" s="1688"/>
      <c r="J273" s="1688"/>
      <c r="K273" s="1688"/>
      <c r="L273" s="1688"/>
      <c r="M273" s="1688"/>
      <c r="N273" s="1688"/>
      <c r="O273" s="1688"/>
      <c r="P273" s="1784"/>
    </row>
    <row r="274" spans="1:16" x14ac:dyDescent="0.2">
      <c r="A274" s="225" t="s">
        <v>91</v>
      </c>
      <c r="B274" s="1687"/>
      <c r="C274" s="1688"/>
      <c r="D274" s="1688"/>
      <c r="E274" s="1688"/>
      <c r="F274" s="1688"/>
      <c r="G274" s="1688"/>
      <c r="H274" s="1688"/>
      <c r="I274" s="1688"/>
      <c r="J274" s="1688"/>
      <c r="K274" s="1688"/>
      <c r="L274" s="1688"/>
      <c r="M274" s="1688"/>
      <c r="N274" s="1688"/>
      <c r="O274" s="1688"/>
      <c r="P274" s="1784"/>
    </row>
    <row r="275" spans="1:16" x14ac:dyDescent="0.2">
      <c r="A275" s="225" t="s">
        <v>92</v>
      </c>
      <c r="B275" s="1687"/>
      <c r="C275" s="1688"/>
      <c r="D275" s="1688"/>
      <c r="E275" s="1688"/>
      <c r="F275" s="1688"/>
      <c r="G275" s="1688"/>
      <c r="H275" s="1688"/>
      <c r="I275" s="1688"/>
      <c r="J275" s="1688"/>
      <c r="K275" s="1688"/>
      <c r="L275" s="1688"/>
      <c r="M275" s="1688"/>
      <c r="N275" s="1688"/>
      <c r="O275" s="1688"/>
      <c r="P275" s="1784"/>
    </row>
    <row r="276" spans="1:16" x14ac:dyDescent="0.2">
      <c r="A276" s="214"/>
      <c r="B276" s="214"/>
      <c r="C276" s="214"/>
      <c r="D276" s="214"/>
      <c r="E276" s="214"/>
      <c r="F276" s="214"/>
      <c r="G276" s="214"/>
      <c r="H276" s="214"/>
      <c r="I276" s="214"/>
      <c r="J276" s="214"/>
      <c r="K276" s="214"/>
      <c r="L276" s="214"/>
      <c r="M276" s="214"/>
      <c r="N276" s="214"/>
      <c r="O276" s="214"/>
      <c r="P276" s="214"/>
    </row>
    <row r="277" spans="1:16" x14ac:dyDescent="0.2">
      <c r="A277" s="170" t="s">
        <v>9</v>
      </c>
      <c r="B277" s="1693" t="s">
        <v>874</v>
      </c>
      <c r="C277" s="1762"/>
      <c r="D277" s="1762"/>
      <c r="E277" s="1762"/>
      <c r="F277" s="1762"/>
      <c r="G277" s="1762"/>
      <c r="H277" s="1762"/>
      <c r="I277" s="1762"/>
      <c r="J277" s="1762"/>
      <c r="K277" s="1763"/>
      <c r="L277" s="1611" t="s">
        <v>11</v>
      </c>
      <c r="M277" s="1611"/>
      <c r="N277" s="1611"/>
      <c r="O277" s="1611"/>
      <c r="P277" s="171">
        <v>0.33</v>
      </c>
    </row>
    <row r="278" spans="1:16" x14ac:dyDescent="0.2">
      <c r="B278" s="215"/>
      <c r="C278" s="215"/>
      <c r="D278" s="215"/>
      <c r="E278" s="215"/>
      <c r="F278" s="215"/>
      <c r="G278" s="215"/>
      <c r="H278" s="215"/>
      <c r="I278" s="215"/>
      <c r="J278" s="215"/>
      <c r="K278" s="215"/>
    </row>
    <row r="279" spans="1:16" x14ac:dyDescent="0.2">
      <c r="A279" s="173" t="s">
        <v>145</v>
      </c>
      <c r="B279" s="1696" t="s">
        <v>512</v>
      </c>
      <c r="C279" s="1786"/>
      <c r="D279" s="1786"/>
      <c r="E279" s="1786"/>
      <c r="F279" s="1786"/>
      <c r="G279" s="1786"/>
      <c r="H279" s="1786"/>
      <c r="I279" s="1786"/>
      <c r="J279" s="1786"/>
      <c r="K279" s="1787"/>
      <c r="L279" s="1612" t="s">
        <v>14</v>
      </c>
      <c r="M279" s="1612"/>
      <c r="N279" s="1612"/>
      <c r="O279" s="1612"/>
      <c r="P279" s="174">
        <v>0.9</v>
      </c>
    </row>
    <row r="280" spans="1:16" x14ac:dyDescent="0.2">
      <c r="B280" s="189"/>
      <c r="C280" s="180"/>
      <c r="D280" s="180"/>
      <c r="E280" s="180"/>
      <c r="F280" s="180"/>
      <c r="G280" s="180"/>
      <c r="H280" s="180"/>
      <c r="I280" s="180"/>
      <c r="J280" s="180"/>
      <c r="K280" s="180"/>
      <c r="L280" s="180"/>
      <c r="M280" s="180"/>
      <c r="N280" s="180"/>
      <c r="O280" s="180"/>
      <c r="P280" s="181"/>
    </row>
    <row r="281" spans="1:16" x14ac:dyDescent="0.2">
      <c r="A281" s="175" t="s">
        <v>15</v>
      </c>
      <c r="B281" s="1618"/>
      <c r="C281" s="1619"/>
      <c r="D281" s="1619"/>
      <c r="E281" s="1619"/>
      <c r="F281" s="1620"/>
      <c r="G281" s="176" t="s">
        <v>17</v>
      </c>
      <c r="H281" s="1618"/>
      <c r="I281" s="1619"/>
      <c r="J281" s="1619"/>
      <c r="K281" s="1619"/>
      <c r="L281" s="1619"/>
      <c r="M281" s="1619"/>
      <c r="N281" s="1619"/>
      <c r="O281" s="1619"/>
      <c r="P281" s="1620"/>
    </row>
    <row r="282" spans="1:16" x14ac:dyDescent="0.2">
      <c r="A282" s="175" t="s">
        <v>15</v>
      </c>
      <c r="B282" s="1618"/>
      <c r="C282" s="1619"/>
      <c r="D282" s="1619"/>
      <c r="E282" s="1619"/>
      <c r="F282" s="1620"/>
      <c r="G282" s="176" t="s">
        <v>17</v>
      </c>
      <c r="H282" s="1618"/>
      <c r="I282" s="1619"/>
      <c r="J282" s="1619"/>
      <c r="K282" s="1619"/>
      <c r="L282" s="1619"/>
      <c r="M282" s="1619"/>
      <c r="N282" s="1619"/>
      <c r="O282" s="1619"/>
      <c r="P282" s="1620"/>
    </row>
    <row r="283" spans="1:16" x14ac:dyDescent="0.2">
      <c r="A283" s="182" t="s">
        <v>22</v>
      </c>
      <c r="B283" s="183"/>
      <c r="C283" s="183"/>
      <c r="D283" s="183"/>
      <c r="E283" s="183"/>
      <c r="F283" s="183"/>
      <c r="G283" s="183"/>
      <c r="H283" s="183"/>
      <c r="I283" s="183"/>
      <c r="J283" s="183"/>
      <c r="K283" s="183"/>
      <c r="L283" s="183"/>
      <c r="M283" s="183"/>
      <c r="N283" s="183"/>
      <c r="O283" s="183"/>
    </row>
    <row r="284" spans="1:16" x14ac:dyDescent="0.2">
      <c r="A284" s="182"/>
      <c r="B284" s="183"/>
      <c r="C284" s="183"/>
      <c r="D284" s="183"/>
      <c r="E284" s="183"/>
      <c r="F284" s="183"/>
      <c r="G284" s="183"/>
      <c r="H284" s="183"/>
      <c r="I284" s="183"/>
      <c r="J284" s="183"/>
      <c r="K284" s="183"/>
      <c r="L284" s="183"/>
      <c r="M284" s="183"/>
      <c r="N284" s="183"/>
      <c r="O284" s="183"/>
    </row>
    <row r="287" spans="1:16" x14ac:dyDescent="0.2">
      <c r="A287" s="1749" t="s">
        <v>23</v>
      </c>
      <c r="B287" s="1749"/>
      <c r="C287" s="1749"/>
      <c r="D287" s="1749"/>
      <c r="E287" s="275"/>
      <c r="F287" s="1631" t="s">
        <v>24</v>
      </c>
      <c r="G287" s="1631"/>
      <c r="H287" s="1631"/>
      <c r="I287" s="1631"/>
      <c r="J287" s="1631" t="s">
        <v>25</v>
      </c>
      <c r="K287" s="1632" t="s">
        <v>26</v>
      </c>
      <c r="L287" s="1624"/>
      <c r="M287" s="1631" t="s">
        <v>27</v>
      </c>
      <c r="N287" s="1631"/>
      <c r="O287" s="1631"/>
      <c r="P287" s="1631" t="s">
        <v>25</v>
      </c>
    </row>
    <row r="288" spans="1:16" x14ac:dyDescent="0.2">
      <c r="A288" s="1749"/>
      <c r="B288" s="1749"/>
      <c r="C288" s="1749"/>
      <c r="D288" s="1749"/>
      <c r="E288" s="275"/>
      <c r="F288" s="1631"/>
      <c r="G288" s="1631"/>
      <c r="H288" s="1631"/>
      <c r="I288" s="1631"/>
      <c r="J288" s="1631"/>
      <c r="K288" s="1633"/>
      <c r="L288" s="1627"/>
      <c r="M288" s="1631"/>
      <c r="N288" s="1631"/>
      <c r="O288" s="1631"/>
      <c r="P288" s="1631"/>
    </row>
    <row r="289" spans="1:16" ht="11.25" customHeight="1" x14ac:dyDescent="0.2">
      <c r="A289" s="1749"/>
      <c r="B289" s="1749"/>
      <c r="C289" s="1749"/>
      <c r="D289" s="1749"/>
      <c r="E289" s="275"/>
      <c r="F289" s="1635" t="s">
        <v>875</v>
      </c>
      <c r="G289" s="1635"/>
      <c r="H289" s="1635"/>
      <c r="I289" s="1635"/>
      <c r="J289" s="184">
        <v>80</v>
      </c>
      <c r="K289" s="1633"/>
      <c r="L289" s="1627"/>
      <c r="M289" s="1635" t="s">
        <v>878</v>
      </c>
      <c r="N289" s="1635"/>
      <c r="O289" s="1635"/>
      <c r="P289" s="184">
        <v>30</v>
      </c>
    </row>
    <row r="290" spans="1:16" ht="11.25" customHeight="1" x14ac:dyDescent="0.2">
      <c r="A290" s="1749"/>
      <c r="B290" s="1749"/>
      <c r="C290" s="1749"/>
      <c r="D290" s="1749"/>
      <c r="E290" s="275"/>
      <c r="F290" s="1635" t="s">
        <v>877</v>
      </c>
      <c r="G290" s="1635"/>
      <c r="H290" s="1635"/>
      <c r="I290" s="1635"/>
      <c r="J290" s="184">
        <v>80</v>
      </c>
      <c r="K290" s="1633"/>
      <c r="L290" s="1627"/>
      <c r="M290" s="1635"/>
      <c r="N290" s="1635"/>
      <c r="O290" s="1635"/>
      <c r="P290" s="184"/>
    </row>
    <row r="291" spans="1:16" x14ac:dyDescent="0.2">
      <c r="A291" s="1749"/>
      <c r="B291" s="1749"/>
      <c r="C291" s="1749"/>
      <c r="D291" s="1749"/>
      <c r="E291" s="275"/>
      <c r="F291" s="1635" t="s">
        <v>879</v>
      </c>
      <c r="G291" s="1635"/>
      <c r="H291" s="1635"/>
      <c r="I291" s="1635"/>
      <c r="J291" s="184">
        <v>100</v>
      </c>
      <c r="K291" s="1633"/>
      <c r="L291" s="1627"/>
      <c r="M291" s="1635"/>
      <c r="N291" s="1640"/>
      <c r="O291" s="1640"/>
      <c r="P291" s="184"/>
    </row>
    <row r="292" spans="1:16" x14ac:dyDescent="0.2">
      <c r="A292" s="1749"/>
      <c r="B292" s="1749"/>
      <c r="C292" s="1749"/>
      <c r="D292" s="1749"/>
      <c r="E292" s="275"/>
      <c r="F292" s="1635"/>
      <c r="G292" s="1635"/>
      <c r="H292" s="1635"/>
      <c r="I292" s="1635"/>
      <c r="J292" s="184"/>
      <c r="K292" s="1633"/>
      <c r="L292" s="1627"/>
      <c r="M292" s="1635"/>
      <c r="N292" s="1635"/>
      <c r="O292" s="1635"/>
      <c r="P292" s="184"/>
    </row>
    <row r="293" spans="1:16" x14ac:dyDescent="0.2">
      <c r="A293" s="1749"/>
      <c r="B293" s="1749"/>
      <c r="C293" s="1749"/>
      <c r="D293" s="1749"/>
      <c r="E293" s="275"/>
      <c r="F293" s="1635"/>
      <c r="G293" s="1635"/>
      <c r="H293" s="1635"/>
      <c r="I293" s="1635"/>
      <c r="J293" s="184"/>
      <c r="K293" s="1633"/>
      <c r="L293" s="1627"/>
      <c r="M293" s="1635"/>
      <c r="N293" s="1635"/>
      <c r="O293" s="1635"/>
      <c r="P293" s="184"/>
    </row>
    <row r="294" spans="1:16" x14ac:dyDescent="0.2">
      <c r="A294" s="1749"/>
      <c r="B294" s="1749"/>
      <c r="C294" s="1749"/>
      <c r="D294" s="1749"/>
      <c r="E294" s="275"/>
      <c r="F294" s="1635"/>
      <c r="G294" s="1635"/>
      <c r="H294" s="1635"/>
      <c r="I294" s="1635"/>
      <c r="J294" s="184"/>
      <c r="K294" s="1633"/>
      <c r="L294" s="1627"/>
      <c r="M294" s="1635"/>
      <c r="N294" s="1635"/>
      <c r="O294" s="1635"/>
      <c r="P294" s="184"/>
    </row>
    <row r="295" spans="1:16" x14ac:dyDescent="0.2">
      <c r="A295" s="1749"/>
      <c r="B295" s="1749"/>
      <c r="C295" s="1749"/>
      <c r="D295" s="1749"/>
      <c r="E295" s="275"/>
      <c r="F295" s="1635"/>
      <c r="G295" s="1635"/>
      <c r="H295" s="1635"/>
      <c r="I295" s="1635"/>
      <c r="J295" s="184"/>
      <c r="K295" s="1633"/>
      <c r="L295" s="1627"/>
      <c r="M295" s="1635"/>
      <c r="N295" s="1635"/>
      <c r="O295" s="1635"/>
      <c r="P295" s="184"/>
    </row>
    <row r="296" spans="1:16" x14ac:dyDescent="0.2">
      <c r="A296" s="1749"/>
      <c r="B296" s="1749"/>
      <c r="C296" s="1749"/>
      <c r="D296" s="1749"/>
      <c r="E296" s="275"/>
      <c r="F296" s="1635"/>
      <c r="G296" s="1635"/>
      <c r="H296" s="1635"/>
      <c r="I296" s="1635"/>
      <c r="J296" s="184"/>
      <c r="K296" s="1634"/>
      <c r="L296" s="1630"/>
      <c r="M296" s="1635"/>
      <c r="N296" s="1635"/>
      <c r="O296" s="1635"/>
      <c r="P296" s="184"/>
    </row>
    <row r="297" spans="1:16" x14ac:dyDescent="0.2">
      <c r="A297" s="181"/>
      <c r="B297" s="189"/>
      <c r="C297" s="180"/>
      <c r="D297" s="180"/>
      <c r="E297" s="180"/>
      <c r="F297" s="180"/>
      <c r="G297" s="180"/>
      <c r="H297" s="180"/>
      <c r="I297" s="180"/>
      <c r="J297" s="180"/>
      <c r="K297" s="180"/>
      <c r="L297" s="180"/>
      <c r="M297" s="180"/>
      <c r="N297" s="180"/>
      <c r="O297" s="180"/>
      <c r="P297" s="181"/>
    </row>
    <row r="298" spans="1:16" x14ac:dyDescent="0.2">
      <c r="A298" s="181"/>
      <c r="B298" s="189"/>
      <c r="C298" s="180"/>
      <c r="D298" s="180"/>
      <c r="E298" s="180"/>
      <c r="F298" s="180"/>
      <c r="G298" s="180"/>
      <c r="H298" s="180"/>
      <c r="I298" s="180"/>
      <c r="J298" s="180"/>
      <c r="K298" s="180"/>
      <c r="L298" s="180"/>
      <c r="M298" s="180"/>
      <c r="N298" s="180"/>
      <c r="O298" s="180"/>
      <c r="P298" s="181"/>
    </row>
    <row r="299" spans="1:16" ht="22.5" x14ac:dyDescent="0.2">
      <c r="A299" s="224" t="s">
        <v>32</v>
      </c>
      <c r="B299" s="269" t="s">
        <v>33</v>
      </c>
      <c r="C299" s="269" t="s">
        <v>34</v>
      </c>
      <c r="D299" s="269" t="s">
        <v>35</v>
      </c>
      <c r="E299" s="269" t="s">
        <v>36</v>
      </c>
      <c r="F299" s="269" t="s">
        <v>37</v>
      </c>
      <c r="G299" s="1652" t="s">
        <v>38</v>
      </c>
      <c r="H299" s="1652"/>
      <c r="I299" s="1653" t="s">
        <v>39</v>
      </c>
      <c r="J299" s="1648"/>
      <c r="K299" s="269" t="s">
        <v>40</v>
      </c>
      <c r="L299" s="1652" t="s">
        <v>41</v>
      </c>
      <c r="M299" s="1652"/>
      <c r="N299" s="1712" t="s">
        <v>42</v>
      </c>
      <c r="O299" s="1713"/>
      <c r="P299" s="1714"/>
    </row>
    <row r="300" spans="1:16" ht="45" x14ac:dyDescent="0.2">
      <c r="A300" s="184" t="s">
        <v>513</v>
      </c>
      <c r="B300" s="193">
        <v>0.15</v>
      </c>
      <c r="C300" s="274" t="s">
        <v>514</v>
      </c>
      <c r="D300" s="274" t="s">
        <v>501</v>
      </c>
      <c r="E300" s="274" t="s">
        <v>487</v>
      </c>
      <c r="F300" s="274" t="s">
        <v>178</v>
      </c>
      <c r="G300" s="1756" t="s">
        <v>515</v>
      </c>
      <c r="H300" s="1756"/>
      <c r="I300" s="1637" t="s">
        <v>49</v>
      </c>
      <c r="J300" s="1639"/>
      <c r="K300" s="217">
        <v>0.8</v>
      </c>
      <c r="L300" s="1757" t="s">
        <v>181</v>
      </c>
      <c r="M300" s="1757"/>
      <c r="N300" s="1635" t="s">
        <v>508</v>
      </c>
      <c r="O300" s="1635"/>
      <c r="P300" s="1635"/>
    </row>
    <row r="301" spans="1:16" x14ac:dyDescent="0.2">
      <c r="A301" s="1653" t="s">
        <v>51</v>
      </c>
      <c r="B301" s="1648"/>
      <c r="C301" s="1770" t="s">
        <v>509</v>
      </c>
      <c r="D301" s="1771"/>
      <c r="E301" s="1771"/>
      <c r="F301" s="1771"/>
      <c r="G301" s="1771"/>
      <c r="H301" s="1771"/>
      <c r="I301" s="1771"/>
      <c r="J301" s="1771"/>
      <c r="K301" s="1771"/>
      <c r="L301" s="1771"/>
      <c r="M301" s="1771"/>
      <c r="N301" s="1771"/>
      <c r="O301" s="1771"/>
      <c r="P301" s="1772"/>
    </row>
    <row r="302" spans="1:16" x14ac:dyDescent="0.2">
      <c r="A302" s="1667" t="s">
        <v>53</v>
      </c>
      <c r="B302" s="1665"/>
      <c r="C302" s="1665"/>
      <c r="D302" s="1665"/>
      <c r="E302" s="1665"/>
      <c r="F302" s="1665"/>
      <c r="G302" s="1666"/>
      <c r="H302" s="1667" t="s">
        <v>54</v>
      </c>
      <c r="I302" s="1665"/>
      <c r="J302" s="1665"/>
      <c r="K302" s="1665"/>
      <c r="L302" s="1665"/>
      <c r="M302" s="1665"/>
      <c r="N302" s="1665"/>
      <c r="O302" s="1665"/>
      <c r="P302" s="1666"/>
    </row>
    <row r="303" spans="1:16" x14ac:dyDescent="0.2">
      <c r="A303" s="1764" t="s">
        <v>516</v>
      </c>
      <c r="B303" s="1765"/>
      <c r="C303" s="1765"/>
      <c r="D303" s="1765"/>
      <c r="E303" s="1765"/>
      <c r="F303" s="1765"/>
      <c r="G303" s="1765"/>
      <c r="H303" s="1721" t="s">
        <v>517</v>
      </c>
      <c r="I303" s="1722"/>
      <c r="J303" s="1722"/>
      <c r="K303" s="1722"/>
      <c r="L303" s="1722"/>
      <c r="M303" s="1722"/>
      <c r="N303" s="1722"/>
      <c r="O303" s="1722"/>
      <c r="P303" s="1768"/>
    </row>
    <row r="304" spans="1:16" x14ac:dyDescent="0.2">
      <c r="A304" s="1766"/>
      <c r="B304" s="1767"/>
      <c r="C304" s="1767"/>
      <c r="D304" s="1767"/>
      <c r="E304" s="1767"/>
      <c r="F304" s="1767"/>
      <c r="G304" s="1767"/>
      <c r="H304" s="1724"/>
      <c r="I304" s="1725"/>
      <c r="J304" s="1725"/>
      <c r="K304" s="1725"/>
      <c r="L304" s="1725"/>
      <c r="M304" s="1725"/>
      <c r="N304" s="1725"/>
      <c r="O304" s="1725"/>
      <c r="P304" s="1769"/>
    </row>
    <row r="305" spans="1:16" x14ac:dyDescent="0.2">
      <c r="A305" s="166"/>
      <c r="B305" s="167"/>
      <c r="C305" s="189"/>
      <c r="D305" s="189"/>
      <c r="E305" s="189"/>
      <c r="F305" s="189"/>
      <c r="G305" s="189"/>
      <c r="H305" s="189"/>
      <c r="I305" s="189"/>
      <c r="J305" s="189"/>
      <c r="K305" s="189"/>
      <c r="L305" s="189"/>
      <c r="M305" s="189"/>
      <c r="N305" s="189"/>
      <c r="O305" s="189"/>
      <c r="P305" s="166"/>
    </row>
    <row r="306" spans="1:16" x14ac:dyDescent="0.2">
      <c r="A306" s="189"/>
      <c r="B306" s="189"/>
      <c r="C306" s="166"/>
      <c r="D306" s="1653" t="s">
        <v>57</v>
      </c>
      <c r="E306" s="1727"/>
      <c r="F306" s="1727"/>
      <c r="G306" s="1727"/>
      <c r="H306" s="1727"/>
      <c r="I306" s="1727"/>
      <c r="J306" s="1727"/>
      <c r="K306" s="1727"/>
      <c r="L306" s="1727"/>
      <c r="M306" s="1727"/>
      <c r="N306" s="1727"/>
      <c r="O306" s="1727"/>
      <c r="P306" s="1648"/>
    </row>
    <row r="307" spans="1:16" x14ac:dyDescent="0.2">
      <c r="A307" s="166"/>
      <c r="B307" s="167"/>
      <c r="C307" s="189"/>
      <c r="D307" s="269" t="s">
        <v>58</v>
      </c>
      <c r="E307" s="269" t="s">
        <v>59</v>
      </c>
      <c r="F307" s="269" t="s">
        <v>60</v>
      </c>
      <c r="G307" s="269" t="s">
        <v>61</v>
      </c>
      <c r="H307" s="269" t="s">
        <v>62</v>
      </c>
      <c r="I307" s="269" t="s">
        <v>63</v>
      </c>
      <c r="J307" s="269" t="s">
        <v>64</v>
      </c>
      <c r="K307" s="269" t="s">
        <v>65</v>
      </c>
      <c r="L307" s="269" t="s">
        <v>66</v>
      </c>
      <c r="M307" s="269" t="s">
        <v>67</v>
      </c>
      <c r="N307" s="269" t="s">
        <v>68</v>
      </c>
      <c r="O307" s="1653" t="s">
        <v>69</v>
      </c>
      <c r="P307" s="1648"/>
    </row>
    <row r="308" spans="1:16" x14ac:dyDescent="0.2">
      <c r="A308" s="1773" t="s">
        <v>70</v>
      </c>
      <c r="B308" s="1774"/>
      <c r="C308" s="1775"/>
      <c r="D308" s="220">
        <v>0.04</v>
      </c>
      <c r="E308" s="220">
        <v>0.08</v>
      </c>
      <c r="F308" s="220">
        <v>0.09</v>
      </c>
      <c r="G308" s="220">
        <v>0.09</v>
      </c>
      <c r="H308" s="220">
        <v>0.06</v>
      </c>
      <c r="I308" s="220">
        <v>0.08</v>
      </c>
      <c r="J308" s="220">
        <v>0.08</v>
      </c>
      <c r="K308" s="220">
        <v>7.0000000000000007E-2</v>
      </c>
      <c r="L308" s="220">
        <v>7.0000000000000007E-2</v>
      </c>
      <c r="M308" s="220">
        <v>0.06</v>
      </c>
      <c r="N308" s="220">
        <v>7.0000000000000007E-2</v>
      </c>
      <c r="O308" s="1776">
        <v>0.21</v>
      </c>
      <c r="P308" s="1777"/>
    </row>
    <row r="309" spans="1:16" x14ac:dyDescent="0.2">
      <c r="A309" s="1773" t="s">
        <v>71</v>
      </c>
      <c r="B309" s="1774"/>
      <c r="C309" s="1775"/>
      <c r="D309" s="219"/>
      <c r="E309" s="219"/>
      <c r="F309" s="219"/>
      <c r="G309" s="219"/>
      <c r="H309" s="219"/>
      <c r="I309" s="219"/>
      <c r="J309" s="219"/>
      <c r="K309" s="219"/>
      <c r="L309" s="219"/>
      <c r="M309" s="219"/>
      <c r="N309" s="219"/>
      <c r="O309" s="1739"/>
      <c r="P309" s="1761"/>
    </row>
    <row r="310" spans="1:16" x14ac:dyDescent="0.2">
      <c r="A310" s="166"/>
      <c r="B310" s="167"/>
      <c r="C310" s="189"/>
      <c r="D310" s="189"/>
      <c r="E310" s="189"/>
      <c r="F310" s="189"/>
      <c r="G310" s="189"/>
      <c r="H310" s="189"/>
      <c r="I310" s="189"/>
      <c r="J310" s="189"/>
      <c r="K310" s="189"/>
      <c r="L310" s="189"/>
      <c r="M310" s="189"/>
      <c r="N310" s="189"/>
      <c r="O310" s="189"/>
      <c r="P310" s="166"/>
    </row>
    <row r="311" spans="1:16" x14ac:dyDescent="0.2">
      <c r="A311" s="166"/>
      <c r="B311" s="167"/>
      <c r="C311" s="168"/>
      <c r="D311" s="168"/>
      <c r="E311" s="168"/>
      <c r="F311" s="168"/>
      <c r="G311" s="168"/>
      <c r="H311" s="168"/>
      <c r="I311" s="168"/>
      <c r="J311" s="168"/>
      <c r="K311" s="168"/>
      <c r="L311" s="168"/>
      <c r="M311" s="169"/>
      <c r="N311" s="169"/>
      <c r="O311" s="169"/>
      <c r="P311" s="166"/>
    </row>
    <row r="312" spans="1:16" x14ac:dyDescent="0.2">
      <c r="A312" s="202" t="s">
        <v>72</v>
      </c>
      <c r="B312" s="202" t="s">
        <v>33</v>
      </c>
      <c r="C312" s="203"/>
      <c r="D312" s="204" t="s">
        <v>58</v>
      </c>
      <c r="E312" s="204" t="s">
        <v>59</v>
      </c>
      <c r="F312" s="204" t="s">
        <v>60</v>
      </c>
      <c r="G312" s="204" t="s">
        <v>61</v>
      </c>
      <c r="H312" s="204" t="s">
        <v>62</v>
      </c>
      <c r="I312" s="204" t="s">
        <v>63</v>
      </c>
      <c r="J312" s="204" t="s">
        <v>64</v>
      </c>
      <c r="K312" s="204" t="s">
        <v>65</v>
      </c>
      <c r="L312" s="204" t="s">
        <v>66</v>
      </c>
      <c r="M312" s="204" t="s">
        <v>67</v>
      </c>
      <c r="N312" s="204" t="s">
        <v>68</v>
      </c>
      <c r="O312" s="1679" t="s">
        <v>69</v>
      </c>
      <c r="P312" s="1778"/>
    </row>
    <row r="313" spans="1:16" x14ac:dyDescent="0.2">
      <c r="A313" s="1779"/>
      <c r="B313" s="1659"/>
      <c r="C313" s="205" t="s">
        <v>70</v>
      </c>
      <c r="D313" s="205"/>
      <c r="E313" s="205"/>
      <c r="F313" s="205"/>
      <c r="G313" s="205"/>
      <c r="H313" s="205"/>
      <c r="I313" s="205"/>
      <c r="J313" s="205"/>
      <c r="K313" s="205"/>
      <c r="L313" s="205"/>
      <c r="M313" s="205"/>
      <c r="N313" s="205"/>
      <c r="O313" s="1660"/>
      <c r="P313" s="1661"/>
    </row>
    <row r="314" spans="1:16" x14ac:dyDescent="0.2">
      <c r="A314" s="1780"/>
      <c r="B314" s="1659"/>
      <c r="C314" s="206" t="s">
        <v>71</v>
      </c>
      <c r="D314" s="206"/>
      <c r="E314" s="206"/>
      <c r="F314" s="207"/>
      <c r="G314" s="207"/>
      <c r="H314" s="207"/>
      <c r="I314" s="207"/>
      <c r="J314" s="207"/>
      <c r="K314" s="207"/>
      <c r="L314" s="207"/>
      <c r="M314" s="207"/>
      <c r="N314" s="206"/>
      <c r="O314" s="1662"/>
      <c r="P314" s="1663"/>
    </row>
    <row r="315" spans="1:16" x14ac:dyDescent="0.2">
      <c r="A315" s="1779"/>
      <c r="B315" s="1659"/>
      <c r="C315" s="205" t="s">
        <v>70</v>
      </c>
      <c r="D315" s="205"/>
      <c r="E315" s="205"/>
      <c r="F315" s="205"/>
      <c r="G315" s="205"/>
      <c r="H315" s="205"/>
      <c r="I315" s="205"/>
      <c r="J315" s="205"/>
      <c r="K315" s="205"/>
      <c r="L315" s="205"/>
      <c r="M315" s="205"/>
      <c r="N315" s="205"/>
      <c r="O315" s="1660"/>
      <c r="P315" s="1661"/>
    </row>
    <row r="316" spans="1:16" x14ac:dyDescent="0.2">
      <c r="A316" s="1780"/>
      <c r="B316" s="1659"/>
      <c r="C316" s="206" t="s">
        <v>71</v>
      </c>
      <c r="D316" s="206"/>
      <c r="E316" s="206"/>
      <c r="F316" s="207"/>
      <c r="G316" s="207"/>
      <c r="H316" s="207"/>
      <c r="I316" s="207"/>
      <c r="J316" s="207"/>
      <c r="K316" s="207"/>
      <c r="L316" s="207"/>
      <c r="M316" s="207"/>
      <c r="N316" s="206"/>
      <c r="O316" s="1662"/>
      <c r="P316" s="1663"/>
    </row>
    <row r="317" spans="1:16" x14ac:dyDescent="0.2">
      <c r="A317" s="1779"/>
      <c r="B317" s="1659"/>
      <c r="C317" s="205" t="s">
        <v>70</v>
      </c>
      <c r="D317" s="205"/>
      <c r="E317" s="205"/>
      <c r="F317" s="205"/>
      <c r="G317" s="205"/>
      <c r="H317" s="205"/>
      <c r="I317" s="205"/>
      <c r="J317" s="205"/>
      <c r="K317" s="205"/>
      <c r="L317" s="205"/>
      <c r="M317" s="205"/>
      <c r="N317" s="205"/>
      <c r="O317" s="1660"/>
      <c r="P317" s="1661"/>
    </row>
    <row r="318" spans="1:16" x14ac:dyDescent="0.2">
      <c r="A318" s="1780"/>
      <c r="B318" s="1659"/>
      <c r="C318" s="206" t="s">
        <v>71</v>
      </c>
      <c r="D318" s="206"/>
      <c r="E318" s="206"/>
      <c r="F318" s="207"/>
      <c r="G318" s="207"/>
      <c r="H318" s="207"/>
      <c r="I318" s="207"/>
      <c r="J318" s="207"/>
      <c r="K318" s="207"/>
      <c r="L318" s="207"/>
      <c r="M318" s="207"/>
      <c r="N318" s="206"/>
      <c r="O318" s="1662"/>
      <c r="P318" s="1663"/>
    </row>
    <row r="319" spans="1:16" x14ac:dyDescent="0.2">
      <c r="A319" s="1779"/>
      <c r="B319" s="1659"/>
      <c r="C319" s="205" t="s">
        <v>70</v>
      </c>
      <c r="D319" s="205"/>
      <c r="E319" s="205"/>
      <c r="F319" s="205"/>
      <c r="G319" s="205"/>
      <c r="H319" s="205"/>
      <c r="I319" s="205"/>
      <c r="J319" s="205"/>
      <c r="K319" s="205"/>
      <c r="L319" s="205"/>
      <c r="M319" s="205"/>
      <c r="N319" s="205"/>
      <c r="O319" s="1660"/>
      <c r="P319" s="1661"/>
    </row>
    <row r="320" spans="1:16" x14ac:dyDescent="0.2">
      <c r="A320" s="1780"/>
      <c r="B320" s="1659"/>
      <c r="C320" s="206" t="s">
        <v>71</v>
      </c>
      <c r="D320" s="206"/>
      <c r="E320" s="206"/>
      <c r="F320" s="207"/>
      <c r="G320" s="207"/>
      <c r="H320" s="207"/>
      <c r="I320" s="207"/>
      <c r="J320" s="207"/>
      <c r="K320" s="207"/>
      <c r="L320" s="207"/>
      <c r="M320" s="207"/>
      <c r="N320" s="206"/>
      <c r="O320" s="1662"/>
      <c r="P320" s="1663"/>
    </row>
    <row r="321" spans="1:16" x14ac:dyDescent="0.2">
      <c r="A321" s="1779"/>
      <c r="B321" s="1659"/>
      <c r="C321" s="205" t="s">
        <v>70</v>
      </c>
      <c r="D321" s="205"/>
      <c r="E321" s="205"/>
      <c r="F321" s="205"/>
      <c r="G321" s="205"/>
      <c r="H321" s="205"/>
      <c r="I321" s="205"/>
      <c r="J321" s="205"/>
      <c r="K321" s="205"/>
      <c r="L321" s="205"/>
      <c r="M321" s="205"/>
      <c r="N321" s="205"/>
      <c r="O321" s="1660"/>
      <c r="P321" s="1661"/>
    </row>
    <row r="322" spans="1:16" x14ac:dyDescent="0.2">
      <c r="A322" s="1780"/>
      <c r="B322" s="1659"/>
      <c r="C322" s="206" t="s">
        <v>71</v>
      </c>
      <c r="D322" s="206"/>
      <c r="E322" s="206"/>
      <c r="F322" s="207"/>
      <c r="G322" s="207"/>
      <c r="H322" s="207"/>
      <c r="I322" s="207"/>
      <c r="J322" s="207"/>
      <c r="K322" s="207"/>
      <c r="L322" s="207"/>
      <c r="M322" s="207"/>
      <c r="N322" s="206"/>
      <c r="O322" s="1662"/>
      <c r="P322" s="1663"/>
    </row>
    <row r="323" spans="1:16" x14ac:dyDescent="0.2">
      <c r="A323" s="1779"/>
      <c r="B323" s="1681"/>
      <c r="C323" s="205" t="s">
        <v>70</v>
      </c>
      <c r="D323" s="205"/>
      <c r="E323" s="205"/>
      <c r="F323" s="205"/>
      <c r="G323" s="205"/>
      <c r="H323" s="205"/>
      <c r="I323" s="205"/>
      <c r="J323" s="205"/>
      <c r="K323" s="205"/>
      <c r="L323" s="205"/>
      <c r="M323" s="205"/>
      <c r="N323" s="205"/>
      <c r="O323" s="1660"/>
      <c r="P323" s="1661"/>
    </row>
    <row r="324" spans="1:16" x14ac:dyDescent="0.2">
      <c r="A324" s="1780"/>
      <c r="B324" s="1682"/>
      <c r="C324" s="206" t="s">
        <v>71</v>
      </c>
      <c r="D324" s="206"/>
      <c r="E324" s="206"/>
      <c r="F324" s="207"/>
      <c r="G324" s="207"/>
      <c r="H324" s="207"/>
      <c r="I324" s="207"/>
      <c r="J324" s="207"/>
      <c r="K324" s="207"/>
      <c r="L324" s="207"/>
      <c r="M324" s="207"/>
      <c r="N324" s="206"/>
      <c r="O324" s="1662"/>
      <c r="P324" s="1663"/>
    </row>
    <row r="325" spans="1:16" x14ac:dyDescent="0.2">
      <c r="A325" s="1782"/>
      <c r="B325" s="1659"/>
      <c r="C325" s="205" t="s">
        <v>70</v>
      </c>
      <c r="D325" s="205"/>
      <c r="E325" s="205"/>
      <c r="F325" s="205"/>
      <c r="G325" s="205"/>
      <c r="H325" s="205"/>
      <c r="I325" s="205"/>
      <c r="J325" s="205"/>
      <c r="K325" s="205"/>
      <c r="L325" s="205"/>
      <c r="M325" s="205"/>
      <c r="N325" s="205"/>
      <c r="O325" s="1660"/>
      <c r="P325" s="1661"/>
    </row>
    <row r="326" spans="1:16" x14ac:dyDescent="0.2">
      <c r="A326" s="1783"/>
      <c r="B326" s="1659"/>
      <c r="C326" s="206" t="s">
        <v>71</v>
      </c>
      <c r="D326" s="206"/>
      <c r="E326" s="206"/>
      <c r="F326" s="207"/>
      <c r="G326" s="207"/>
      <c r="H326" s="207"/>
      <c r="I326" s="207"/>
      <c r="J326" s="207"/>
      <c r="K326" s="207"/>
      <c r="L326" s="207"/>
      <c r="M326" s="207"/>
      <c r="N326" s="206"/>
      <c r="O326" s="1662"/>
      <c r="P326" s="1663"/>
    </row>
    <row r="327" spans="1:16" x14ac:dyDescent="0.2">
      <c r="A327" s="1781"/>
      <c r="B327" s="1659"/>
      <c r="C327" s="205" t="s">
        <v>70</v>
      </c>
      <c r="D327" s="205"/>
      <c r="E327" s="205"/>
      <c r="F327" s="205"/>
      <c r="G327" s="205"/>
      <c r="H327" s="205"/>
      <c r="I327" s="205"/>
      <c r="J327" s="205"/>
      <c r="K327" s="205"/>
      <c r="L327" s="205"/>
      <c r="M327" s="205"/>
      <c r="N327" s="205"/>
      <c r="O327" s="1660"/>
      <c r="P327" s="1661"/>
    </row>
    <row r="328" spans="1:16" x14ac:dyDescent="0.2">
      <c r="A328" s="1781"/>
      <c r="B328" s="1659"/>
      <c r="C328" s="206" t="s">
        <v>71</v>
      </c>
      <c r="D328" s="206"/>
      <c r="E328" s="206"/>
      <c r="F328" s="207"/>
      <c r="G328" s="207"/>
      <c r="H328" s="207"/>
      <c r="I328" s="207"/>
      <c r="J328" s="207"/>
      <c r="K328" s="207"/>
      <c r="L328" s="207"/>
      <c r="M328" s="207"/>
      <c r="N328" s="206"/>
      <c r="O328" s="1662"/>
      <c r="P328" s="1663"/>
    </row>
    <row r="329" spans="1:16" x14ac:dyDescent="0.2">
      <c r="A329" s="1781"/>
      <c r="B329" s="1681"/>
      <c r="C329" s="205" t="s">
        <v>70</v>
      </c>
      <c r="D329" s="205"/>
      <c r="E329" s="205"/>
      <c r="F329" s="205"/>
      <c r="G329" s="205"/>
      <c r="H329" s="205"/>
      <c r="I329" s="205"/>
      <c r="J329" s="205"/>
      <c r="K329" s="205"/>
      <c r="L329" s="205"/>
      <c r="M329" s="205"/>
      <c r="N329" s="205"/>
      <c r="O329" s="1660"/>
      <c r="P329" s="1661"/>
    </row>
    <row r="330" spans="1:16" x14ac:dyDescent="0.2">
      <c r="A330" s="1781"/>
      <c r="B330" s="1682"/>
      <c r="C330" s="206" t="s">
        <v>71</v>
      </c>
      <c r="D330" s="206"/>
      <c r="E330" s="206"/>
      <c r="F330" s="207"/>
      <c r="G330" s="207"/>
      <c r="H330" s="207"/>
      <c r="I330" s="207"/>
      <c r="J330" s="207"/>
      <c r="K330" s="207"/>
      <c r="L330" s="207"/>
      <c r="M330" s="207"/>
      <c r="N330" s="206"/>
      <c r="O330" s="1662"/>
      <c r="P330" s="1663"/>
    </row>
    <row r="331" spans="1:16" ht="12" thickBot="1" x14ac:dyDescent="0.25"/>
    <row r="332" spans="1:16" x14ac:dyDescent="0.2">
      <c r="A332" s="1785" t="s">
        <v>82</v>
      </c>
      <c r="B332" s="1685"/>
      <c r="C332" s="1685"/>
      <c r="D332" s="1685"/>
      <c r="E332" s="1685"/>
      <c r="F332" s="1685"/>
      <c r="G332" s="1685"/>
      <c r="H332" s="1685"/>
      <c r="I332" s="1685"/>
      <c r="J332" s="1685"/>
      <c r="K332" s="1685"/>
      <c r="L332" s="1685"/>
      <c r="M332" s="1685"/>
      <c r="N332" s="1685"/>
      <c r="O332" s="1685"/>
      <c r="P332" s="1686"/>
    </row>
    <row r="333" spans="1:16" x14ac:dyDescent="0.2">
      <c r="A333" s="225" t="s">
        <v>83</v>
      </c>
      <c r="B333" s="1687"/>
      <c r="C333" s="1688"/>
      <c r="D333" s="1688"/>
      <c r="E333" s="1688"/>
      <c r="F333" s="1688"/>
      <c r="G333" s="1688"/>
      <c r="H333" s="1688"/>
      <c r="I333" s="1688"/>
      <c r="J333" s="1688"/>
      <c r="K333" s="1688"/>
      <c r="L333" s="1688"/>
      <c r="M333" s="1688"/>
      <c r="N333" s="1688"/>
      <c r="O333" s="1688"/>
      <c r="P333" s="1784"/>
    </row>
    <row r="334" spans="1:16" x14ac:dyDescent="0.2">
      <c r="A334" s="225" t="s">
        <v>84</v>
      </c>
      <c r="B334" s="1687"/>
      <c r="C334" s="1688"/>
      <c r="D334" s="1688"/>
      <c r="E334" s="1688"/>
      <c r="F334" s="1688"/>
      <c r="G334" s="1688"/>
      <c r="H334" s="1688"/>
      <c r="I334" s="1688"/>
      <c r="J334" s="1688"/>
      <c r="K334" s="1688"/>
      <c r="L334" s="1688"/>
      <c r="M334" s="1688"/>
      <c r="N334" s="1688"/>
      <c r="O334" s="1688"/>
      <c r="P334" s="1784"/>
    </row>
    <row r="335" spans="1:16" x14ac:dyDescent="0.2">
      <c r="A335" s="225" t="s">
        <v>85</v>
      </c>
      <c r="B335" s="1687"/>
      <c r="C335" s="1688"/>
      <c r="D335" s="1688"/>
      <c r="E335" s="1688"/>
      <c r="F335" s="1688"/>
      <c r="G335" s="1688"/>
      <c r="H335" s="1688"/>
      <c r="I335" s="1688"/>
      <c r="J335" s="1688"/>
      <c r="K335" s="1688"/>
      <c r="L335" s="1688"/>
      <c r="M335" s="1688"/>
      <c r="N335" s="1688"/>
      <c r="O335" s="1688"/>
      <c r="P335" s="1784"/>
    </row>
    <row r="336" spans="1:16" x14ac:dyDescent="0.2">
      <c r="A336" s="225" t="s">
        <v>86</v>
      </c>
      <c r="B336" s="1687"/>
      <c r="C336" s="1688"/>
      <c r="D336" s="1688"/>
      <c r="E336" s="1688"/>
      <c r="F336" s="1688"/>
      <c r="G336" s="1688"/>
      <c r="H336" s="1688"/>
      <c r="I336" s="1688"/>
      <c r="J336" s="1688"/>
      <c r="K336" s="1688"/>
      <c r="L336" s="1688"/>
      <c r="M336" s="1688"/>
      <c r="N336" s="1688"/>
      <c r="O336" s="1688"/>
      <c r="P336" s="1784"/>
    </row>
    <row r="337" spans="1:16" x14ac:dyDescent="0.2">
      <c r="A337" s="225" t="s">
        <v>87</v>
      </c>
      <c r="B337" s="1687"/>
      <c r="C337" s="1688"/>
      <c r="D337" s="1688"/>
      <c r="E337" s="1688"/>
      <c r="F337" s="1688"/>
      <c r="G337" s="1688"/>
      <c r="H337" s="1688"/>
      <c r="I337" s="1688"/>
      <c r="J337" s="1688"/>
      <c r="K337" s="1688"/>
      <c r="L337" s="1688"/>
      <c r="M337" s="1688"/>
      <c r="N337" s="1688"/>
      <c r="O337" s="1688"/>
      <c r="P337" s="1784"/>
    </row>
    <row r="338" spans="1:16" x14ac:dyDescent="0.2">
      <c r="A338" s="225" t="s">
        <v>88</v>
      </c>
      <c r="B338" s="1687"/>
      <c r="C338" s="1688"/>
      <c r="D338" s="1688"/>
      <c r="E338" s="1688"/>
      <c r="F338" s="1688"/>
      <c r="G338" s="1688"/>
      <c r="H338" s="1688"/>
      <c r="I338" s="1688"/>
      <c r="J338" s="1688"/>
      <c r="K338" s="1688"/>
      <c r="L338" s="1688"/>
      <c r="M338" s="1688"/>
      <c r="N338" s="1688"/>
      <c r="O338" s="1688"/>
      <c r="P338" s="1784"/>
    </row>
    <row r="339" spans="1:16" x14ac:dyDescent="0.2">
      <c r="A339" s="225" t="s">
        <v>89</v>
      </c>
      <c r="B339" s="1687"/>
      <c r="C339" s="1688"/>
      <c r="D339" s="1688"/>
      <c r="E339" s="1688"/>
      <c r="F339" s="1688"/>
      <c r="G339" s="1688"/>
      <c r="H339" s="1688"/>
      <c r="I339" s="1688"/>
      <c r="J339" s="1688"/>
      <c r="K339" s="1688"/>
      <c r="L339" s="1688"/>
      <c r="M339" s="1688"/>
      <c r="N339" s="1688"/>
      <c r="O339" s="1688"/>
      <c r="P339" s="1784"/>
    </row>
    <row r="340" spans="1:16" x14ac:dyDescent="0.2">
      <c r="A340" s="225" t="s">
        <v>90</v>
      </c>
      <c r="B340" s="1687"/>
      <c r="C340" s="1688"/>
      <c r="D340" s="1688"/>
      <c r="E340" s="1688"/>
      <c r="F340" s="1688"/>
      <c r="G340" s="1688"/>
      <c r="H340" s="1688"/>
      <c r="I340" s="1688"/>
      <c r="J340" s="1688"/>
      <c r="K340" s="1688"/>
      <c r="L340" s="1688"/>
      <c r="M340" s="1688"/>
      <c r="N340" s="1688"/>
      <c r="O340" s="1688"/>
      <c r="P340" s="1784"/>
    </row>
    <row r="341" spans="1:16" x14ac:dyDescent="0.2">
      <c r="A341" s="225" t="s">
        <v>91</v>
      </c>
      <c r="B341" s="1687"/>
      <c r="C341" s="1688"/>
      <c r="D341" s="1688"/>
      <c r="E341" s="1688"/>
      <c r="F341" s="1688"/>
      <c r="G341" s="1688"/>
      <c r="H341" s="1688"/>
      <c r="I341" s="1688"/>
      <c r="J341" s="1688"/>
      <c r="K341" s="1688"/>
      <c r="L341" s="1688"/>
      <c r="M341" s="1688"/>
      <c r="N341" s="1688"/>
      <c r="O341" s="1688"/>
      <c r="P341" s="1784"/>
    </row>
    <row r="342" spans="1:16" x14ac:dyDescent="0.2">
      <c r="A342" s="225" t="s">
        <v>92</v>
      </c>
      <c r="B342" s="1687"/>
      <c r="C342" s="1688"/>
      <c r="D342" s="1688"/>
      <c r="E342" s="1688"/>
      <c r="F342" s="1688"/>
      <c r="G342" s="1688"/>
      <c r="H342" s="1688"/>
      <c r="I342" s="1688"/>
      <c r="J342" s="1688"/>
      <c r="K342" s="1688"/>
      <c r="L342" s="1688"/>
      <c r="M342" s="1688"/>
      <c r="N342" s="1688"/>
      <c r="O342" s="1688"/>
      <c r="P342" s="1784"/>
    </row>
    <row r="343" spans="1:16" s="214" customFormat="1" x14ac:dyDescent="0.2"/>
    <row r="344" spans="1:16" ht="11.25" customHeight="1" x14ac:dyDescent="0.2">
      <c r="A344" s="170" t="s">
        <v>9</v>
      </c>
      <c r="B344" s="1608" t="s">
        <v>861</v>
      </c>
      <c r="C344" s="1609"/>
      <c r="D344" s="1609"/>
      <c r="E344" s="1609"/>
      <c r="F344" s="1609"/>
      <c r="G344" s="1609"/>
      <c r="H344" s="1609"/>
      <c r="I344" s="1609"/>
      <c r="J344" s="1609"/>
      <c r="K344" s="1610"/>
      <c r="L344" s="1611" t="s">
        <v>11</v>
      </c>
      <c r="M344" s="1611"/>
      <c r="N344" s="1611"/>
      <c r="O344" s="1611"/>
      <c r="P344" s="171">
        <v>0.33</v>
      </c>
    </row>
    <row r="345" spans="1:16" ht="15" x14ac:dyDescent="0.2">
      <c r="A345" s="173" t="s">
        <v>270</v>
      </c>
      <c r="B345" s="1788" t="s">
        <v>880</v>
      </c>
      <c r="C345" s="1789"/>
      <c r="D345" s="1789"/>
      <c r="E345" s="1789"/>
      <c r="F345" s="1789"/>
      <c r="G345" s="1789"/>
      <c r="H345" s="1789"/>
      <c r="I345" s="1789"/>
      <c r="J345" s="1789"/>
      <c r="K345" s="1790" t="s">
        <v>518</v>
      </c>
      <c r="L345" s="1790"/>
      <c r="M345" s="1790"/>
      <c r="N345" s="1790"/>
      <c r="O345" s="226"/>
      <c r="P345" s="226">
        <v>0.5</v>
      </c>
    </row>
    <row r="346" spans="1:16" x14ac:dyDescent="0.2">
      <c r="A346" s="1791" t="s">
        <v>23</v>
      </c>
      <c r="B346" s="1791"/>
      <c r="C346" s="1791"/>
      <c r="D346" s="1791"/>
      <c r="E346" s="1792" t="s">
        <v>24</v>
      </c>
      <c r="F346" s="1792"/>
      <c r="G346" s="1792"/>
      <c r="H346" s="1792"/>
      <c r="I346" s="1792" t="s">
        <v>25</v>
      </c>
      <c r="J346" s="1793" t="s">
        <v>26</v>
      </c>
      <c r="K346" s="1794"/>
      <c r="L346" s="1792" t="s">
        <v>27</v>
      </c>
      <c r="M346" s="1792"/>
      <c r="N346" s="1792"/>
      <c r="O346" s="1792" t="s">
        <v>25</v>
      </c>
    </row>
    <row r="347" spans="1:16" x14ac:dyDescent="0.2">
      <c r="A347" s="1791"/>
      <c r="B347" s="1791"/>
      <c r="C347" s="1791"/>
      <c r="D347" s="1791"/>
      <c r="E347" s="1792"/>
      <c r="F347" s="1792"/>
      <c r="G347" s="1792"/>
      <c r="H347" s="1792"/>
      <c r="I347" s="1792"/>
      <c r="J347" s="1795"/>
      <c r="K347" s="1796"/>
      <c r="L347" s="1792"/>
      <c r="M347" s="1792"/>
      <c r="N347" s="1792"/>
      <c r="O347" s="1792"/>
    </row>
    <row r="348" spans="1:16" ht="15" x14ac:dyDescent="0.2">
      <c r="A348" s="1791"/>
      <c r="B348" s="1791"/>
      <c r="C348" s="1791"/>
      <c r="D348" s="1791"/>
      <c r="E348" s="1799" t="s">
        <v>862</v>
      </c>
      <c r="F348" s="1799"/>
      <c r="G348" s="1799"/>
      <c r="H348" s="1799"/>
      <c r="I348" s="227">
        <v>50</v>
      </c>
      <c r="J348" s="1795"/>
      <c r="K348" s="1796"/>
      <c r="L348" s="1799"/>
      <c r="M348" s="1799"/>
      <c r="N348" s="1799"/>
      <c r="O348" s="227"/>
    </row>
    <row r="349" spans="1:16" ht="15" x14ac:dyDescent="0.2">
      <c r="A349" s="1791"/>
      <c r="B349" s="1791"/>
      <c r="C349" s="1791"/>
      <c r="D349" s="1791"/>
      <c r="E349" s="1799" t="s">
        <v>881</v>
      </c>
      <c r="F349" s="1799"/>
      <c r="G349" s="1799"/>
      <c r="H349" s="1799"/>
      <c r="I349" s="227">
        <v>50</v>
      </c>
      <c r="J349" s="1795"/>
      <c r="K349" s="1796"/>
      <c r="L349" s="1799"/>
      <c r="M349" s="1799"/>
      <c r="N349" s="1799"/>
      <c r="O349" s="227"/>
    </row>
    <row r="350" spans="1:16" ht="15" x14ac:dyDescent="0.2">
      <c r="A350" s="1791"/>
      <c r="B350" s="1791"/>
      <c r="C350" s="1791"/>
      <c r="D350" s="1791"/>
      <c r="E350" s="1799" t="s">
        <v>882</v>
      </c>
      <c r="F350" s="1799"/>
      <c r="G350" s="1799"/>
      <c r="H350" s="1799"/>
      <c r="I350" s="228">
        <v>50</v>
      </c>
      <c r="J350" s="1795"/>
      <c r="K350" s="1796"/>
      <c r="L350" s="1800"/>
      <c r="M350" s="1800"/>
      <c r="N350" s="1800"/>
      <c r="O350" s="228"/>
    </row>
    <row r="351" spans="1:16" ht="15" x14ac:dyDescent="0.2">
      <c r="A351" s="1791"/>
      <c r="B351" s="1791"/>
      <c r="C351" s="1791"/>
      <c r="D351" s="1791"/>
      <c r="E351" s="1416" t="s">
        <v>865</v>
      </c>
      <c r="F351" s="1416"/>
      <c r="G351" s="1416"/>
      <c r="H351" s="1416"/>
      <c r="I351" s="228">
        <v>50</v>
      </c>
      <c r="J351" s="1795"/>
      <c r="K351" s="1796"/>
      <c r="L351" s="1416"/>
      <c r="M351" s="1416"/>
      <c r="N351" s="1416"/>
      <c r="O351" s="228"/>
    </row>
    <row r="352" spans="1:16" ht="15" x14ac:dyDescent="0.2">
      <c r="A352" s="1791"/>
      <c r="B352" s="1791"/>
      <c r="C352" s="1791"/>
      <c r="D352" s="1791"/>
      <c r="E352" s="1416"/>
      <c r="F352" s="1416"/>
      <c r="G352" s="1416"/>
      <c r="H352" s="1416"/>
      <c r="I352" s="228"/>
      <c r="J352" s="1795"/>
      <c r="K352" s="1796"/>
      <c r="L352" s="1416"/>
      <c r="M352" s="1416"/>
      <c r="N352" s="1416"/>
      <c r="O352" s="228"/>
    </row>
    <row r="353" spans="1:15" ht="15" x14ac:dyDescent="0.2">
      <c r="A353" s="1791"/>
      <c r="B353" s="1791"/>
      <c r="C353" s="1791"/>
      <c r="D353" s="1791"/>
      <c r="E353" s="1416"/>
      <c r="F353" s="1416"/>
      <c r="G353" s="1416"/>
      <c r="H353" s="1416"/>
      <c r="I353" s="228"/>
      <c r="J353" s="1795"/>
      <c r="K353" s="1796"/>
      <c r="L353" s="1416"/>
      <c r="M353" s="1416"/>
      <c r="N353" s="1416"/>
      <c r="O353" s="228"/>
    </row>
    <row r="354" spans="1:15" ht="15" x14ac:dyDescent="0.2">
      <c r="A354" s="1791"/>
      <c r="B354" s="1791"/>
      <c r="C354" s="1791"/>
      <c r="D354" s="1791"/>
      <c r="E354" s="1416"/>
      <c r="F354" s="1416"/>
      <c r="G354" s="1416"/>
      <c r="H354" s="1416"/>
      <c r="I354" s="228"/>
      <c r="J354" s="1795"/>
      <c r="K354" s="1796"/>
      <c r="L354" s="1416"/>
      <c r="M354" s="1416"/>
      <c r="N354" s="1416"/>
      <c r="O354" s="228"/>
    </row>
    <row r="355" spans="1:15" ht="15" x14ac:dyDescent="0.2">
      <c r="A355" s="1791"/>
      <c r="B355" s="1791"/>
      <c r="C355" s="1791"/>
      <c r="D355" s="1791"/>
      <c r="E355" s="1416"/>
      <c r="F355" s="1416"/>
      <c r="G355" s="1416"/>
      <c r="H355" s="1416"/>
      <c r="I355" s="228"/>
      <c r="J355" s="1797"/>
      <c r="K355" s="1798"/>
      <c r="L355" s="1416"/>
      <c r="M355" s="1416"/>
      <c r="N355" s="1416"/>
      <c r="O355" s="228"/>
    </row>
    <row r="356" spans="1:15" ht="15" x14ac:dyDescent="0.25">
      <c r="A356" s="229"/>
      <c r="B356" s="230"/>
      <c r="C356" s="231"/>
      <c r="D356" s="231"/>
      <c r="E356" s="231"/>
      <c r="F356" s="231"/>
      <c r="G356" s="231"/>
      <c r="H356" s="231"/>
      <c r="I356" s="231"/>
      <c r="J356" s="231"/>
      <c r="K356" s="231"/>
      <c r="L356" s="231"/>
      <c r="M356" s="231"/>
      <c r="N356" s="231"/>
      <c r="O356" s="229"/>
    </row>
    <row r="357" spans="1:15" ht="15" x14ac:dyDescent="0.25">
      <c r="A357" s="229"/>
      <c r="B357" s="230"/>
      <c r="C357" s="231"/>
      <c r="D357" s="231"/>
      <c r="E357" s="231"/>
      <c r="F357" s="231"/>
      <c r="G357" s="231"/>
      <c r="H357" s="231"/>
      <c r="I357" s="231"/>
      <c r="J357" s="231"/>
      <c r="K357" s="231"/>
      <c r="L357" s="231"/>
      <c r="M357" s="231"/>
      <c r="N357" s="231"/>
      <c r="O357" s="229"/>
    </row>
    <row r="358" spans="1:15" ht="30" x14ac:dyDescent="0.2">
      <c r="A358" s="232" t="s">
        <v>32</v>
      </c>
      <c r="B358" s="272" t="s">
        <v>33</v>
      </c>
      <c r="C358" s="232" t="s">
        <v>34</v>
      </c>
      <c r="D358" s="232" t="s">
        <v>519</v>
      </c>
      <c r="E358" s="232" t="s">
        <v>520</v>
      </c>
      <c r="F358" s="1792" t="s">
        <v>38</v>
      </c>
      <c r="G358" s="1792"/>
      <c r="H358" s="1801" t="s">
        <v>39</v>
      </c>
      <c r="I358" s="1802"/>
      <c r="J358" s="272" t="s">
        <v>40</v>
      </c>
      <c r="K358" s="1792" t="s">
        <v>521</v>
      </c>
      <c r="L358" s="1792"/>
      <c r="M358" s="1812" t="s">
        <v>42</v>
      </c>
      <c r="N358" s="1813"/>
      <c r="O358" s="1814"/>
    </row>
    <row r="359" spans="1:15" ht="30" x14ac:dyDescent="0.2">
      <c r="A359" s="233"/>
      <c r="B359" s="234">
        <v>0.2</v>
      </c>
      <c r="C359" s="235" t="s">
        <v>522</v>
      </c>
      <c r="D359" s="235" t="s">
        <v>523</v>
      </c>
      <c r="E359" s="235" t="s">
        <v>105</v>
      </c>
      <c r="F359" s="1815"/>
      <c r="G359" s="1816"/>
      <c r="H359" s="1817" t="s">
        <v>207</v>
      </c>
      <c r="I359" s="1818"/>
      <c r="J359" s="236">
        <v>0.9</v>
      </c>
      <c r="K359" s="1819" t="s">
        <v>450</v>
      </c>
      <c r="L359" s="1819"/>
      <c r="M359" s="1820" t="s">
        <v>524</v>
      </c>
      <c r="N359" s="1820"/>
      <c r="O359" s="1820"/>
    </row>
    <row r="360" spans="1:15" ht="15" x14ac:dyDescent="0.2">
      <c r="A360" s="1801" t="s">
        <v>525</v>
      </c>
      <c r="B360" s="1802"/>
      <c r="C360" s="1803" t="s">
        <v>526</v>
      </c>
      <c r="D360" s="1804"/>
      <c r="E360" s="1804"/>
      <c r="F360" s="1804"/>
      <c r="G360" s="1805"/>
      <c r="H360" s="1806" t="s">
        <v>527</v>
      </c>
      <c r="I360" s="1807"/>
      <c r="J360" s="1808"/>
      <c r="K360" s="1466" t="s">
        <v>528</v>
      </c>
      <c r="L360" s="1466"/>
      <c r="M360" s="1466"/>
      <c r="N360" s="1466"/>
      <c r="O360" s="1467"/>
    </row>
    <row r="361" spans="1:15" ht="15" x14ac:dyDescent="0.2">
      <c r="A361" s="1809" t="s">
        <v>529</v>
      </c>
      <c r="B361" s="1810"/>
      <c r="C361" s="1810"/>
      <c r="D361" s="1810"/>
      <c r="E361" s="1810"/>
      <c r="F361" s="1811"/>
      <c r="G361" s="1809" t="s">
        <v>53</v>
      </c>
      <c r="H361" s="1810"/>
      <c r="I361" s="1810"/>
      <c r="J361" s="1810"/>
      <c r="K361" s="1810"/>
      <c r="L361" s="1810"/>
      <c r="M361" s="1810"/>
      <c r="N361" s="1810"/>
      <c r="O361" s="1811"/>
    </row>
    <row r="362" spans="1:15" x14ac:dyDescent="0.2">
      <c r="A362" s="1824" t="s">
        <v>530</v>
      </c>
      <c r="B362" s="1825"/>
      <c r="C362" s="1825"/>
      <c r="D362" s="1825"/>
      <c r="E362" s="1825"/>
      <c r="F362" s="1826"/>
      <c r="G362" s="1824" t="s">
        <v>530</v>
      </c>
      <c r="H362" s="1825"/>
      <c r="I362" s="1825"/>
      <c r="J362" s="1825"/>
      <c r="K362" s="1825"/>
      <c r="L362" s="1825"/>
      <c r="M362" s="1825"/>
      <c r="N362" s="1825"/>
      <c r="O362" s="1826"/>
    </row>
    <row r="363" spans="1:15" x14ac:dyDescent="0.2">
      <c r="A363" s="1827"/>
      <c r="B363" s="1828"/>
      <c r="C363" s="1828"/>
      <c r="D363" s="1828"/>
      <c r="E363" s="1828"/>
      <c r="F363" s="1829"/>
      <c r="G363" s="1827"/>
      <c r="H363" s="1828"/>
      <c r="I363" s="1828"/>
      <c r="J363" s="1828"/>
      <c r="K363" s="1828"/>
      <c r="L363" s="1828"/>
      <c r="M363" s="1828"/>
      <c r="N363" s="1828"/>
      <c r="O363" s="1829"/>
    </row>
    <row r="364" spans="1:15" ht="15" x14ac:dyDescent="0.2">
      <c r="A364" s="1809" t="s">
        <v>531</v>
      </c>
      <c r="B364" s="1810"/>
      <c r="C364" s="1810"/>
      <c r="D364" s="1810"/>
      <c r="E364" s="1810"/>
      <c r="F364" s="1810"/>
      <c r="G364" s="1809" t="s">
        <v>54</v>
      </c>
      <c r="H364" s="1810"/>
      <c r="I364" s="1810"/>
      <c r="J364" s="1810"/>
      <c r="K364" s="1810"/>
      <c r="L364" s="1810"/>
      <c r="M364" s="1810"/>
      <c r="N364" s="1810"/>
      <c r="O364" s="1811"/>
    </row>
    <row r="365" spans="1:15" x14ac:dyDescent="0.2">
      <c r="A365" s="1830" t="s">
        <v>532</v>
      </c>
      <c r="B365" s="1830"/>
      <c r="C365" s="1830"/>
      <c r="D365" s="1830"/>
      <c r="E365" s="1830"/>
      <c r="F365" s="1830"/>
      <c r="G365" s="1831" t="s">
        <v>533</v>
      </c>
      <c r="H365" s="1832"/>
      <c r="I365" s="1832"/>
      <c r="J365" s="1832"/>
      <c r="K365" s="1832"/>
      <c r="L365" s="1832"/>
      <c r="M365" s="1832"/>
      <c r="N365" s="1832"/>
      <c r="O365" s="1833"/>
    </row>
    <row r="366" spans="1:15" x14ac:dyDescent="0.2">
      <c r="A366" s="1830"/>
      <c r="B366" s="1830"/>
      <c r="C366" s="1830"/>
      <c r="D366" s="1830"/>
      <c r="E366" s="1830"/>
      <c r="F366" s="1830"/>
      <c r="G366" s="1834"/>
      <c r="H366" s="1835"/>
      <c r="I366" s="1835"/>
      <c r="J366" s="1835"/>
      <c r="K366" s="1835"/>
      <c r="L366" s="1835"/>
      <c r="M366" s="1835"/>
      <c r="N366" s="1835"/>
      <c r="O366" s="1836"/>
    </row>
    <row r="367" spans="1:15" ht="15" x14ac:dyDescent="0.25">
      <c r="A367" s="237"/>
      <c r="B367" s="238"/>
      <c r="C367" s="230"/>
      <c r="D367" s="230"/>
      <c r="E367" s="230"/>
      <c r="F367" s="230"/>
      <c r="G367" s="230"/>
      <c r="H367" s="230"/>
      <c r="I367" s="230"/>
      <c r="J367" s="230"/>
      <c r="K367" s="230"/>
      <c r="L367" s="230"/>
      <c r="M367" s="230"/>
      <c r="N367" s="230"/>
      <c r="O367" s="237"/>
    </row>
    <row r="368" spans="1:15" ht="15" x14ac:dyDescent="0.25">
      <c r="A368" s="230"/>
      <c r="B368" s="230"/>
      <c r="C368" s="237"/>
      <c r="D368" s="1801" t="s">
        <v>57</v>
      </c>
      <c r="E368" s="1821"/>
      <c r="F368" s="1821"/>
      <c r="G368" s="1821"/>
      <c r="H368" s="1821"/>
      <c r="I368" s="1821"/>
      <c r="J368" s="1821"/>
      <c r="K368" s="1821"/>
      <c r="L368" s="1821"/>
      <c r="M368" s="1821"/>
      <c r="N368" s="1821"/>
      <c r="O368" s="1802"/>
    </row>
    <row r="369" spans="1:16" ht="15" x14ac:dyDescent="0.25">
      <c r="A369" s="237"/>
      <c r="B369" s="238"/>
      <c r="C369" s="230"/>
      <c r="D369" s="272" t="s">
        <v>58</v>
      </c>
      <c r="E369" s="272" t="s">
        <v>59</v>
      </c>
      <c r="F369" s="272" t="s">
        <v>60</v>
      </c>
      <c r="G369" s="272" t="s">
        <v>61</v>
      </c>
      <c r="H369" s="272" t="s">
        <v>62</v>
      </c>
      <c r="I369" s="272" t="s">
        <v>63</v>
      </c>
      <c r="J369" s="272" t="s">
        <v>64</v>
      </c>
      <c r="K369" s="272" t="s">
        <v>65</v>
      </c>
      <c r="L369" s="272" t="s">
        <v>66</v>
      </c>
      <c r="M369" s="272" t="s">
        <v>67</v>
      </c>
      <c r="N369" s="272" t="s">
        <v>68</v>
      </c>
      <c r="O369" s="272" t="s">
        <v>69</v>
      </c>
    </row>
    <row r="370" spans="1:16" ht="15" x14ac:dyDescent="0.2">
      <c r="A370" s="1822" t="s">
        <v>70</v>
      </c>
      <c r="B370" s="1822"/>
      <c r="C370" s="1822"/>
      <c r="D370" s="271"/>
      <c r="E370" s="271"/>
      <c r="F370" s="239"/>
      <c r="G370" s="271"/>
      <c r="H370" s="271"/>
      <c r="I370" s="239">
        <v>0.9</v>
      </c>
      <c r="J370" s="271"/>
      <c r="K370" s="271"/>
      <c r="L370" s="239"/>
      <c r="M370" s="271"/>
      <c r="N370" s="271"/>
      <c r="O370" s="239"/>
    </row>
    <row r="371" spans="1:16" ht="15" x14ac:dyDescent="0.2">
      <c r="A371" s="1823" t="s">
        <v>71</v>
      </c>
      <c r="B371" s="1823"/>
      <c r="C371" s="1823"/>
      <c r="D371" s="240"/>
      <c r="E371" s="240"/>
      <c r="F371" s="240"/>
      <c r="G371" s="240"/>
      <c r="H371" s="240"/>
      <c r="I371" s="241">
        <v>1</v>
      </c>
      <c r="J371" s="240"/>
      <c r="K371" s="240"/>
      <c r="L371" s="240"/>
      <c r="M371" s="240"/>
      <c r="N371" s="240"/>
      <c r="O371" s="241"/>
    </row>
    <row r="372" spans="1:16" s="214" customFormat="1" x14ac:dyDescent="0.2"/>
    <row r="373" spans="1:16" ht="11.25" customHeight="1" x14ac:dyDescent="0.2">
      <c r="A373" s="170" t="s">
        <v>9</v>
      </c>
      <c r="B373" s="1608" t="s">
        <v>861</v>
      </c>
      <c r="C373" s="1609"/>
      <c r="D373" s="1609"/>
      <c r="E373" s="1609"/>
      <c r="F373" s="1609"/>
      <c r="G373" s="1609"/>
      <c r="H373" s="1609"/>
      <c r="I373" s="1609"/>
      <c r="J373" s="1609"/>
      <c r="K373" s="1610"/>
      <c r="L373" s="1611" t="s">
        <v>11</v>
      </c>
      <c r="M373" s="1611"/>
      <c r="N373" s="1611"/>
      <c r="O373" s="1611"/>
      <c r="P373" s="171">
        <v>0.33</v>
      </c>
    </row>
    <row r="374" spans="1:16" x14ac:dyDescent="0.2">
      <c r="A374" s="173" t="s">
        <v>275</v>
      </c>
      <c r="B374" s="1612" t="s">
        <v>534</v>
      </c>
      <c r="C374" s="1613"/>
      <c r="D374" s="1613"/>
      <c r="E374" s="1613"/>
      <c r="F374" s="1613"/>
      <c r="G374" s="1613"/>
      <c r="H374" s="1613"/>
      <c r="I374" s="1613"/>
      <c r="J374" s="1613"/>
      <c r="K374" s="1613"/>
      <c r="L374" s="1612" t="s">
        <v>14</v>
      </c>
      <c r="M374" s="1612"/>
      <c r="N374" s="1612"/>
      <c r="O374" s="1612"/>
      <c r="P374" s="174">
        <v>0.2</v>
      </c>
    </row>
    <row r="376" spans="1:16" x14ac:dyDescent="0.2">
      <c r="A376" s="175" t="s">
        <v>15</v>
      </c>
      <c r="B376" s="1618"/>
      <c r="C376" s="1619"/>
      <c r="D376" s="1619"/>
      <c r="E376" s="1619"/>
      <c r="F376" s="1620"/>
      <c r="G376" s="176" t="s">
        <v>17</v>
      </c>
      <c r="H376" s="1618"/>
      <c r="I376" s="1619"/>
      <c r="J376" s="1619"/>
      <c r="K376" s="1619"/>
      <c r="L376" s="1619"/>
      <c r="M376" s="1619"/>
      <c r="N376" s="1619"/>
      <c r="O376" s="1619"/>
      <c r="P376" s="1620"/>
    </row>
    <row r="377" spans="1:16" x14ac:dyDescent="0.2">
      <c r="A377" s="175" t="s">
        <v>15</v>
      </c>
      <c r="B377" s="1618"/>
      <c r="C377" s="1619"/>
      <c r="D377" s="1619"/>
      <c r="E377" s="1619"/>
      <c r="F377" s="1620"/>
      <c r="G377" s="176" t="s">
        <v>17</v>
      </c>
      <c r="H377" s="1618"/>
      <c r="I377" s="1619"/>
      <c r="J377" s="1619"/>
      <c r="K377" s="1619"/>
      <c r="L377" s="1619"/>
      <c r="M377" s="1619"/>
      <c r="N377" s="1619"/>
      <c r="O377" s="1619"/>
      <c r="P377" s="1620"/>
    </row>
    <row r="378" spans="1:16" x14ac:dyDescent="0.2">
      <c r="A378" s="177"/>
      <c r="B378" s="178"/>
      <c r="C378" s="178"/>
      <c r="D378" s="179"/>
      <c r="E378" s="179"/>
      <c r="F378" s="179"/>
      <c r="G378" s="179"/>
      <c r="H378" s="179"/>
      <c r="I378" s="179"/>
      <c r="J378" s="179"/>
      <c r="K378" s="179"/>
      <c r="L378" s="180"/>
      <c r="M378" s="180"/>
      <c r="N378" s="180"/>
      <c r="O378" s="180"/>
      <c r="P378" s="181"/>
    </row>
    <row r="379" spans="1:16" x14ac:dyDescent="0.2">
      <c r="A379" s="173" t="s">
        <v>20</v>
      </c>
      <c r="B379" s="1837" t="s">
        <v>535</v>
      </c>
      <c r="C379" s="1837"/>
      <c r="D379" s="1837"/>
      <c r="E379" s="1837"/>
      <c r="F379" s="1837"/>
      <c r="G379" s="1837"/>
      <c r="H379" s="1837"/>
      <c r="I379" s="1837"/>
      <c r="J379" s="1837"/>
      <c r="K379" s="1837"/>
      <c r="L379" s="1837"/>
      <c r="M379" s="1837"/>
      <c r="N379" s="1837"/>
      <c r="O379" s="1837"/>
      <c r="P379" s="1837"/>
    </row>
    <row r="381" spans="1:16" x14ac:dyDescent="0.2">
      <c r="A381" s="182" t="s">
        <v>22</v>
      </c>
      <c r="B381" s="183"/>
      <c r="C381" s="183"/>
      <c r="D381" s="183"/>
      <c r="E381" s="183"/>
      <c r="F381" s="183"/>
      <c r="G381" s="183"/>
      <c r="H381" s="183"/>
      <c r="I381" s="183"/>
      <c r="J381" s="183"/>
      <c r="K381" s="183"/>
      <c r="L381" s="183"/>
      <c r="M381" s="183"/>
      <c r="N381" s="183"/>
      <c r="O381" s="183"/>
    </row>
    <row r="382" spans="1:16" x14ac:dyDescent="0.2">
      <c r="A382" s="182"/>
      <c r="B382" s="183"/>
      <c r="C382" s="183"/>
      <c r="D382" s="183"/>
      <c r="E382" s="183"/>
      <c r="F382" s="183"/>
      <c r="G382" s="183"/>
      <c r="H382" s="183"/>
      <c r="I382" s="183"/>
      <c r="J382" s="183"/>
      <c r="K382" s="183"/>
      <c r="L382" s="183"/>
      <c r="M382" s="183"/>
      <c r="N382" s="183"/>
      <c r="O382" s="183"/>
    </row>
    <row r="383" spans="1:16" x14ac:dyDescent="0.2">
      <c r="A383" s="1622" t="s">
        <v>23</v>
      </c>
      <c r="B383" s="1623"/>
      <c r="C383" s="1623"/>
      <c r="D383" s="1623"/>
      <c r="E383" s="1624"/>
      <c r="F383" s="1631" t="s">
        <v>24</v>
      </c>
      <c r="G383" s="1631"/>
      <c r="H383" s="1631"/>
      <c r="I383" s="1631"/>
      <c r="J383" s="1631" t="s">
        <v>25</v>
      </c>
      <c r="K383" s="1632" t="s">
        <v>26</v>
      </c>
      <c r="L383" s="1624"/>
      <c r="M383" s="1631" t="s">
        <v>27</v>
      </c>
      <c r="N383" s="1631"/>
      <c r="O383" s="1631"/>
      <c r="P383" s="1636" t="s">
        <v>25</v>
      </c>
    </row>
    <row r="384" spans="1:16" x14ac:dyDescent="0.2">
      <c r="A384" s="1625"/>
      <c r="B384" s="1626"/>
      <c r="C384" s="1626"/>
      <c r="D384" s="1626"/>
      <c r="E384" s="1627"/>
      <c r="F384" s="1631"/>
      <c r="G384" s="1631"/>
      <c r="H384" s="1631"/>
      <c r="I384" s="1631"/>
      <c r="J384" s="1631"/>
      <c r="K384" s="1633"/>
      <c r="L384" s="1627"/>
      <c r="M384" s="1631"/>
      <c r="N384" s="1631"/>
      <c r="O384" s="1631"/>
      <c r="P384" s="1636"/>
    </row>
    <row r="385" spans="1:16" x14ac:dyDescent="0.2">
      <c r="A385" s="1625"/>
      <c r="B385" s="1626"/>
      <c r="C385" s="1626"/>
      <c r="D385" s="1626"/>
      <c r="E385" s="1627"/>
      <c r="F385" s="1635" t="s">
        <v>862</v>
      </c>
      <c r="G385" s="1635"/>
      <c r="H385" s="1635"/>
      <c r="I385" s="1635"/>
      <c r="J385" s="184">
        <v>20</v>
      </c>
      <c r="K385" s="1633"/>
      <c r="L385" s="1627"/>
      <c r="M385" s="1637" t="s">
        <v>883</v>
      </c>
      <c r="N385" s="1638"/>
      <c r="O385" s="1639"/>
      <c r="P385" s="351">
        <v>1</v>
      </c>
    </row>
    <row r="386" spans="1:16" x14ac:dyDescent="0.2">
      <c r="A386" s="1625"/>
      <c r="B386" s="1626"/>
      <c r="C386" s="1626"/>
      <c r="D386" s="1626"/>
      <c r="E386" s="1627"/>
      <c r="F386" s="1635"/>
      <c r="G386" s="1635"/>
      <c r="H386" s="1635"/>
      <c r="I386" s="1635"/>
      <c r="J386" s="184"/>
      <c r="K386" s="1633"/>
      <c r="L386" s="1627"/>
      <c r="M386" s="1637"/>
      <c r="N386" s="1638"/>
      <c r="O386" s="1639"/>
      <c r="P386" s="185"/>
    </row>
    <row r="387" spans="1:16" x14ac:dyDescent="0.2">
      <c r="A387" s="1625"/>
      <c r="B387" s="1626"/>
      <c r="C387" s="1626"/>
      <c r="D387" s="1626"/>
      <c r="E387" s="1627"/>
      <c r="F387" s="1635"/>
      <c r="G387" s="1635"/>
      <c r="H387" s="1635"/>
      <c r="I387" s="1635"/>
      <c r="J387" s="184"/>
      <c r="K387" s="1633"/>
      <c r="L387" s="1627"/>
      <c r="M387" s="1635"/>
      <c r="N387" s="1640"/>
      <c r="O387" s="1640"/>
      <c r="P387" s="186"/>
    </row>
    <row r="388" spans="1:16" x14ac:dyDescent="0.2">
      <c r="A388" s="1625"/>
      <c r="B388" s="1626"/>
      <c r="C388" s="1626"/>
      <c r="D388" s="1626"/>
      <c r="E388" s="1627"/>
      <c r="F388" s="1635"/>
      <c r="G388" s="1635"/>
      <c r="H388" s="1635"/>
      <c r="I388" s="1635"/>
      <c r="J388" s="184"/>
      <c r="K388" s="1633"/>
      <c r="L388" s="1627"/>
      <c r="M388" s="1635"/>
      <c r="N388" s="1635"/>
      <c r="O388" s="1635"/>
      <c r="P388" s="186"/>
    </row>
    <row r="389" spans="1:16" x14ac:dyDescent="0.2">
      <c r="A389" s="1625"/>
      <c r="B389" s="1626"/>
      <c r="C389" s="1626"/>
      <c r="D389" s="1626"/>
      <c r="E389" s="1627"/>
      <c r="F389" s="1635"/>
      <c r="G389" s="1635"/>
      <c r="H389" s="1635"/>
      <c r="I389" s="1635"/>
      <c r="J389" s="184"/>
      <c r="K389" s="1633"/>
      <c r="L389" s="1627"/>
      <c r="M389" s="1635"/>
      <c r="N389" s="1635"/>
      <c r="O389" s="1635"/>
      <c r="P389" s="186"/>
    </row>
    <row r="390" spans="1:16" x14ac:dyDescent="0.2">
      <c r="A390" s="1625"/>
      <c r="B390" s="1626"/>
      <c r="C390" s="1626"/>
      <c r="D390" s="1626"/>
      <c r="E390" s="1627"/>
      <c r="F390" s="1635"/>
      <c r="G390" s="1635"/>
      <c r="H390" s="1635"/>
      <c r="I390" s="1635"/>
      <c r="J390" s="184"/>
      <c r="K390" s="1633"/>
      <c r="L390" s="1627"/>
      <c r="M390" s="1635"/>
      <c r="N390" s="1635"/>
      <c r="O390" s="1635"/>
      <c r="P390" s="186"/>
    </row>
    <row r="391" spans="1:16" x14ac:dyDescent="0.2">
      <c r="A391" s="1625"/>
      <c r="B391" s="1626"/>
      <c r="C391" s="1626"/>
      <c r="D391" s="1626"/>
      <c r="E391" s="1627"/>
      <c r="F391" s="1635"/>
      <c r="G391" s="1635"/>
      <c r="H391" s="1635"/>
      <c r="I391" s="1635"/>
      <c r="J391" s="184"/>
      <c r="K391" s="1633"/>
      <c r="L391" s="1627"/>
      <c r="M391" s="1635"/>
      <c r="N391" s="1635"/>
      <c r="O391" s="1635"/>
      <c r="P391" s="186"/>
    </row>
    <row r="392" spans="1:16" x14ac:dyDescent="0.2">
      <c r="A392" s="1628"/>
      <c r="B392" s="1629"/>
      <c r="C392" s="1629"/>
      <c r="D392" s="1629"/>
      <c r="E392" s="1630"/>
      <c r="F392" s="1635"/>
      <c r="G392" s="1635"/>
      <c r="H392" s="1635"/>
      <c r="I392" s="1635"/>
      <c r="J392" s="184"/>
      <c r="K392" s="1634"/>
      <c r="L392" s="1630"/>
      <c r="M392" s="1635"/>
      <c r="N392" s="1635"/>
      <c r="O392" s="1635"/>
      <c r="P392" s="187"/>
    </row>
    <row r="393" spans="1:16" x14ac:dyDescent="0.2">
      <c r="A393" s="188"/>
      <c r="B393" s="189"/>
      <c r="C393" s="180"/>
      <c r="D393" s="180"/>
      <c r="E393" s="180"/>
      <c r="F393" s="180"/>
      <c r="G393" s="180"/>
      <c r="H393" s="180"/>
      <c r="I393" s="180"/>
      <c r="J393" s="180"/>
      <c r="K393" s="180"/>
      <c r="L393" s="180"/>
      <c r="M393" s="180"/>
      <c r="N393" s="180"/>
      <c r="O393" s="180"/>
    </row>
    <row r="394" spans="1:16" ht="22.5" x14ac:dyDescent="0.2">
      <c r="A394" s="190" t="s">
        <v>32</v>
      </c>
      <c r="B394" s="269" t="s">
        <v>33</v>
      </c>
      <c r="C394" s="269" t="s">
        <v>34</v>
      </c>
      <c r="D394" s="269" t="s">
        <v>35</v>
      </c>
      <c r="E394" s="269" t="s">
        <v>36</v>
      </c>
      <c r="F394" s="269" t="s">
        <v>37</v>
      </c>
      <c r="G394" s="1652" t="s">
        <v>38</v>
      </c>
      <c r="H394" s="1652"/>
      <c r="I394" s="1653" t="s">
        <v>39</v>
      </c>
      <c r="J394" s="1648"/>
      <c r="K394" s="269" t="s">
        <v>40</v>
      </c>
      <c r="L394" s="1652" t="s">
        <v>41</v>
      </c>
      <c r="M394" s="1652"/>
      <c r="N394" s="1654" t="s">
        <v>42</v>
      </c>
      <c r="O394" s="1655"/>
      <c r="P394" s="1656"/>
    </row>
    <row r="395" spans="1:16" ht="33.75" x14ac:dyDescent="0.2">
      <c r="A395" s="192" t="s">
        <v>536</v>
      </c>
      <c r="B395" s="193">
        <v>0.1</v>
      </c>
      <c r="C395" s="267" t="s">
        <v>537</v>
      </c>
      <c r="D395" s="267" t="s">
        <v>177</v>
      </c>
      <c r="E395" s="267" t="s">
        <v>487</v>
      </c>
      <c r="F395" s="267" t="s">
        <v>488</v>
      </c>
      <c r="G395" s="1641" t="s">
        <v>489</v>
      </c>
      <c r="H395" s="1641"/>
      <c r="I395" s="1642" t="s">
        <v>180</v>
      </c>
      <c r="J395" s="1643"/>
      <c r="K395" s="268">
        <v>16</v>
      </c>
      <c r="L395" s="1644" t="s">
        <v>181</v>
      </c>
      <c r="M395" s="1644"/>
      <c r="N395" s="1645" t="s">
        <v>484</v>
      </c>
      <c r="O395" s="1645"/>
      <c r="P395" s="1646"/>
    </row>
    <row r="396" spans="1:16" x14ac:dyDescent="0.2">
      <c r="A396" s="1647" t="s">
        <v>51</v>
      </c>
      <c r="B396" s="1648"/>
      <c r="C396" s="1649" t="s">
        <v>490</v>
      </c>
      <c r="D396" s="1650"/>
      <c r="E396" s="1650"/>
      <c r="F396" s="1650"/>
      <c r="G396" s="1650"/>
      <c r="H396" s="1650"/>
      <c r="I396" s="1650"/>
      <c r="J396" s="1650"/>
      <c r="K396" s="1650"/>
      <c r="L396" s="1650"/>
      <c r="M396" s="1650"/>
      <c r="N396" s="1650"/>
      <c r="O396" s="1650"/>
      <c r="P396" s="1651"/>
    </row>
    <row r="397" spans="1:16" x14ac:dyDescent="0.2">
      <c r="A397" s="1664" t="s">
        <v>53</v>
      </c>
      <c r="B397" s="1665"/>
      <c r="C397" s="1665"/>
      <c r="D397" s="1665"/>
      <c r="E397" s="1665"/>
      <c r="F397" s="1665"/>
      <c r="G397" s="1666"/>
      <c r="H397" s="1667" t="s">
        <v>54</v>
      </c>
      <c r="I397" s="1665"/>
      <c r="J397" s="1665"/>
      <c r="K397" s="1665"/>
      <c r="L397" s="1665"/>
      <c r="M397" s="1665"/>
      <c r="N397" s="1665"/>
      <c r="O397" s="1665"/>
      <c r="P397" s="1668"/>
    </row>
    <row r="398" spans="1:16" x14ac:dyDescent="0.2">
      <c r="A398" s="1669" t="s">
        <v>491</v>
      </c>
      <c r="B398" s="1670"/>
      <c r="C398" s="1670"/>
      <c r="D398" s="1670"/>
      <c r="E398" s="1670"/>
      <c r="F398" s="1670"/>
      <c r="G398" s="1670"/>
      <c r="H398" s="1673" t="s">
        <v>492</v>
      </c>
      <c r="I398" s="1674"/>
      <c r="J398" s="1674"/>
      <c r="K398" s="1674"/>
      <c r="L398" s="1674"/>
      <c r="M398" s="1674"/>
      <c r="N398" s="1674"/>
      <c r="O398" s="1674"/>
      <c r="P398" s="1675"/>
    </row>
    <row r="399" spans="1:16" x14ac:dyDescent="0.2">
      <c r="A399" s="1671"/>
      <c r="B399" s="1672"/>
      <c r="C399" s="1672"/>
      <c r="D399" s="1672"/>
      <c r="E399" s="1672"/>
      <c r="F399" s="1672"/>
      <c r="G399" s="1672"/>
      <c r="H399" s="1676"/>
      <c r="I399" s="1677"/>
      <c r="J399" s="1677"/>
      <c r="K399" s="1677"/>
      <c r="L399" s="1677"/>
      <c r="M399" s="1677"/>
      <c r="N399" s="1677"/>
      <c r="O399" s="1677"/>
      <c r="P399" s="1678"/>
    </row>
    <row r="400" spans="1:16" x14ac:dyDescent="0.2">
      <c r="A400" s="188"/>
      <c r="B400" s="189"/>
      <c r="C400" s="189"/>
      <c r="D400" s="189"/>
      <c r="E400" s="189"/>
      <c r="F400" s="189"/>
      <c r="G400" s="189"/>
      <c r="H400" s="189"/>
      <c r="I400" s="189"/>
      <c r="J400" s="189"/>
      <c r="K400" s="189"/>
      <c r="L400" s="189"/>
      <c r="M400" s="189"/>
      <c r="N400" s="189"/>
      <c r="O400" s="189"/>
      <c r="P400" s="194"/>
    </row>
    <row r="401" spans="1:16" ht="45" x14ac:dyDescent="0.2">
      <c r="A401" s="195"/>
      <c r="B401" s="189"/>
      <c r="C401" s="181"/>
      <c r="D401" s="270" t="s">
        <v>57</v>
      </c>
      <c r="E401" s="273"/>
      <c r="F401" s="273"/>
      <c r="G401" s="273"/>
      <c r="H401" s="273"/>
      <c r="I401" s="273"/>
      <c r="J401" s="273"/>
      <c r="K401" s="273"/>
      <c r="L401" s="273"/>
      <c r="M401" s="273"/>
      <c r="N401" s="273"/>
      <c r="O401" s="273"/>
      <c r="P401" s="278"/>
    </row>
    <row r="402" spans="1:16" x14ac:dyDescent="0.2">
      <c r="A402" s="188"/>
      <c r="B402" s="189"/>
      <c r="C402" s="189"/>
      <c r="D402" s="269" t="s">
        <v>58</v>
      </c>
      <c r="E402" s="269" t="s">
        <v>59</v>
      </c>
      <c r="F402" s="269" t="s">
        <v>60</v>
      </c>
      <c r="G402" s="269" t="s">
        <v>61</v>
      </c>
      <c r="H402" s="269" t="s">
        <v>62</v>
      </c>
      <c r="I402" s="269" t="s">
        <v>63</v>
      </c>
      <c r="J402" s="269" t="s">
        <v>64</v>
      </c>
      <c r="K402" s="269" t="s">
        <v>65</v>
      </c>
      <c r="L402" s="269" t="s">
        <v>66</v>
      </c>
      <c r="M402" s="269" t="s">
        <v>67</v>
      </c>
      <c r="N402" s="269" t="s">
        <v>68</v>
      </c>
      <c r="O402" s="270" t="s">
        <v>69</v>
      </c>
      <c r="P402" s="278"/>
    </row>
    <row r="403" spans="1:16" x14ac:dyDescent="0.2">
      <c r="A403" s="196" t="s">
        <v>70</v>
      </c>
      <c r="B403" s="197"/>
      <c r="C403" s="198"/>
      <c r="D403" s="199"/>
      <c r="E403" s="199"/>
      <c r="F403" s="199"/>
      <c r="G403" s="199"/>
      <c r="H403" s="199"/>
      <c r="I403" s="199"/>
      <c r="J403" s="199"/>
      <c r="K403" s="199"/>
      <c r="L403" s="199"/>
      <c r="M403" s="199"/>
      <c r="N403" s="199"/>
      <c r="O403" s="200"/>
      <c r="P403" s="201"/>
    </row>
    <row r="404" spans="1:16" x14ac:dyDescent="0.2">
      <c r="A404" s="196" t="s">
        <v>71</v>
      </c>
      <c r="B404" s="197"/>
      <c r="C404" s="198"/>
      <c r="D404" s="199"/>
      <c r="E404" s="199"/>
      <c r="F404" s="199"/>
      <c r="G404" s="199"/>
      <c r="H404" s="199"/>
      <c r="I404" s="199"/>
      <c r="J404" s="199"/>
      <c r="K404" s="199"/>
      <c r="L404" s="199"/>
      <c r="M404" s="199"/>
      <c r="N404" s="199"/>
      <c r="O404" s="200"/>
      <c r="P404" s="201"/>
    </row>
    <row r="405" spans="1:16" x14ac:dyDescent="0.2">
      <c r="A405" s="188"/>
      <c r="B405" s="189"/>
      <c r="C405" s="189"/>
      <c r="D405" s="189"/>
      <c r="E405" s="189"/>
      <c r="F405" s="189"/>
      <c r="G405" s="189"/>
      <c r="H405" s="189"/>
      <c r="I405" s="189"/>
      <c r="J405" s="189"/>
      <c r="K405" s="189"/>
      <c r="L405" s="189"/>
      <c r="M405" s="189"/>
      <c r="N405" s="189"/>
      <c r="O405" s="189"/>
      <c r="P405" s="194"/>
    </row>
    <row r="406" spans="1:16" x14ac:dyDescent="0.2">
      <c r="A406" s="202" t="s">
        <v>72</v>
      </c>
      <c r="B406" s="202" t="s">
        <v>33</v>
      </c>
      <c r="C406" s="203"/>
      <c r="D406" s="204" t="s">
        <v>58</v>
      </c>
      <c r="E406" s="204" t="s">
        <v>59</v>
      </c>
      <c r="F406" s="204" t="s">
        <v>60</v>
      </c>
      <c r="G406" s="204" t="s">
        <v>61</v>
      </c>
      <c r="H406" s="204" t="s">
        <v>62</v>
      </c>
      <c r="I406" s="204" t="s">
        <v>63</v>
      </c>
      <c r="J406" s="204" t="s">
        <v>64</v>
      </c>
      <c r="K406" s="204" t="s">
        <v>65</v>
      </c>
      <c r="L406" s="204" t="s">
        <v>66</v>
      </c>
      <c r="M406" s="204" t="s">
        <v>67</v>
      </c>
      <c r="N406" s="204" t="s">
        <v>68</v>
      </c>
      <c r="O406" s="1679" t="s">
        <v>69</v>
      </c>
      <c r="P406" s="1680"/>
    </row>
    <row r="407" spans="1:16" x14ac:dyDescent="0.2">
      <c r="A407" s="276" t="s">
        <v>538</v>
      </c>
      <c r="B407" s="1659"/>
      <c r="C407" s="205" t="s">
        <v>70</v>
      </c>
      <c r="D407" s="242">
        <v>0.2</v>
      </c>
      <c r="E407" s="242">
        <v>0.2</v>
      </c>
      <c r="F407" s="242">
        <v>0.2</v>
      </c>
      <c r="G407" s="242">
        <v>0.2</v>
      </c>
      <c r="H407" s="242">
        <v>0.2</v>
      </c>
      <c r="I407" s="242"/>
      <c r="J407" s="242"/>
      <c r="K407" s="242"/>
      <c r="L407" s="242"/>
      <c r="M407" s="242"/>
      <c r="N407" s="242"/>
      <c r="O407" s="1838"/>
      <c r="P407" s="1839"/>
    </row>
    <row r="408" spans="1:16" x14ac:dyDescent="0.2">
      <c r="A408" s="277"/>
      <c r="B408" s="1659"/>
      <c r="C408" s="206" t="s">
        <v>71</v>
      </c>
      <c r="D408" s="243"/>
      <c r="E408" s="243"/>
      <c r="F408" s="244"/>
      <c r="G408" s="244"/>
      <c r="H408" s="244"/>
      <c r="I408" s="244"/>
      <c r="J408" s="244"/>
      <c r="K408" s="244"/>
      <c r="L408" s="244"/>
      <c r="M408" s="244"/>
      <c r="N408" s="243"/>
      <c r="O408" s="1840"/>
      <c r="P408" s="1841"/>
    </row>
    <row r="409" spans="1:16" x14ac:dyDescent="0.2">
      <c r="A409" s="276" t="s">
        <v>539</v>
      </c>
      <c r="B409" s="1659"/>
      <c r="C409" s="205" t="s">
        <v>70</v>
      </c>
      <c r="D409" s="242">
        <v>0.2</v>
      </c>
      <c r="E409" s="242">
        <v>0.2</v>
      </c>
      <c r="F409" s="242">
        <v>0.2</v>
      </c>
      <c r="G409" s="242">
        <v>0.2</v>
      </c>
      <c r="H409" s="242">
        <v>0.2</v>
      </c>
      <c r="I409" s="242"/>
      <c r="J409" s="242"/>
      <c r="K409" s="242"/>
      <c r="L409" s="242"/>
      <c r="M409" s="242"/>
      <c r="N409" s="242"/>
      <c r="O409" s="1838"/>
      <c r="P409" s="1839"/>
    </row>
    <row r="410" spans="1:16" x14ac:dyDescent="0.2">
      <c r="A410" s="277"/>
      <c r="B410" s="1659"/>
      <c r="C410" s="206" t="s">
        <v>71</v>
      </c>
      <c r="D410" s="243"/>
      <c r="E410" s="243"/>
      <c r="F410" s="244"/>
      <c r="G410" s="244"/>
      <c r="H410" s="244"/>
      <c r="I410" s="244"/>
      <c r="J410" s="244"/>
      <c r="K410" s="244"/>
      <c r="L410" s="244"/>
      <c r="M410" s="244"/>
      <c r="N410" s="243"/>
      <c r="O410" s="1840"/>
      <c r="P410" s="1841"/>
    </row>
    <row r="411" spans="1:16" x14ac:dyDescent="0.2">
      <c r="A411" s="276" t="s">
        <v>540</v>
      </c>
      <c r="B411" s="1659"/>
      <c r="C411" s="205" t="s">
        <v>70</v>
      </c>
      <c r="D411" s="242">
        <v>0.2</v>
      </c>
      <c r="E411" s="242">
        <v>0.2</v>
      </c>
      <c r="F411" s="242">
        <v>0.2</v>
      </c>
      <c r="G411" s="242">
        <v>0.2</v>
      </c>
      <c r="H411" s="242">
        <v>0.2</v>
      </c>
      <c r="I411" s="242"/>
      <c r="J411" s="242"/>
      <c r="K411" s="242"/>
      <c r="L411" s="242"/>
      <c r="M411" s="242"/>
      <c r="N411" s="242"/>
      <c r="O411" s="1838"/>
      <c r="P411" s="1839"/>
    </row>
    <row r="412" spans="1:16" x14ac:dyDescent="0.2">
      <c r="A412" s="277"/>
      <c r="B412" s="1659"/>
      <c r="C412" s="206" t="s">
        <v>71</v>
      </c>
      <c r="D412" s="243"/>
      <c r="E412" s="243"/>
      <c r="F412" s="244"/>
      <c r="G412" s="244"/>
      <c r="H412" s="244"/>
      <c r="I412" s="244"/>
      <c r="J412" s="244"/>
      <c r="K412" s="244"/>
      <c r="L412" s="244"/>
      <c r="M412" s="244"/>
      <c r="N412" s="243"/>
      <c r="O412" s="1840"/>
      <c r="P412" s="1841"/>
    </row>
    <row r="413" spans="1:16" x14ac:dyDescent="0.2">
      <c r="A413" s="276" t="s">
        <v>541</v>
      </c>
      <c r="B413" s="1659"/>
      <c r="C413" s="205" t="s">
        <v>70</v>
      </c>
      <c r="D413" s="242">
        <v>0.2</v>
      </c>
      <c r="E413" s="242">
        <v>0.2</v>
      </c>
      <c r="F413" s="242">
        <v>0.2</v>
      </c>
      <c r="G413" s="242">
        <v>0.2</v>
      </c>
      <c r="H413" s="242">
        <v>0.2</v>
      </c>
      <c r="I413" s="242"/>
      <c r="J413" s="242"/>
      <c r="K413" s="242"/>
      <c r="L413" s="242"/>
      <c r="M413" s="242"/>
      <c r="N413" s="242"/>
      <c r="O413" s="1838"/>
      <c r="P413" s="1839"/>
    </row>
    <row r="414" spans="1:16" x14ac:dyDescent="0.2">
      <c r="A414" s="277"/>
      <c r="B414" s="1659"/>
      <c r="C414" s="206" t="s">
        <v>71</v>
      </c>
      <c r="D414" s="243"/>
      <c r="E414" s="243"/>
      <c r="F414" s="244"/>
      <c r="G414" s="244"/>
      <c r="H414" s="244"/>
      <c r="I414" s="244"/>
      <c r="J414" s="244"/>
      <c r="K414" s="244"/>
      <c r="L414" s="244"/>
      <c r="M414" s="244"/>
      <c r="N414" s="243"/>
      <c r="O414" s="1840"/>
      <c r="P414" s="1841"/>
    </row>
    <row r="415" spans="1:16" x14ac:dyDescent="0.2">
      <c r="A415" s="276" t="s">
        <v>542</v>
      </c>
      <c r="B415" s="1659"/>
      <c r="C415" s="205" t="s">
        <v>70</v>
      </c>
      <c r="D415" s="242">
        <v>0.2</v>
      </c>
      <c r="E415" s="242">
        <v>0.2</v>
      </c>
      <c r="F415" s="242">
        <v>0.2</v>
      </c>
      <c r="G415" s="242">
        <v>0.2</v>
      </c>
      <c r="H415" s="242">
        <v>0.2</v>
      </c>
      <c r="I415" s="242"/>
      <c r="J415" s="242"/>
      <c r="K415" s="242"/>
      <c r="L415" s="242"/>
      <c r="M415" s="242"/>
      <c r="N415" s="242"/>
      <c r="O415" s="1838"/>
      <c r="P415" s="1839"/>
    </row>
    <row r="416" spans="1:16" x14ac:dyDescent="0.2">
      <c r="A416" s="277"/>
      <c r="B416" s="1659"/>
      <c r="C416" s="206" t="s">
        <v>71</v>
      </c>
      <c r="D416" s="243"/>
      <c r="E416" s="243"/>
      <c r="F416" s="244"/>
      <c r="G416" s="244"/>
      <c r="H416" s="244"/>
      <c r="I416" s="244"/>
      <c r="J416" s="244"/>
      <c r="K416" s="244"/>
      <c r="L416" s="244"/>
      <c r="M416" s="244"/>
      <c r="N416" s="243"/>
      <c r="O416" s="1840"/>
      <c r="P416" s="1841"/>
    </row>
    <row r="417" spans="1:16" x14ac:dyDescent="0.2">
      <c r="A417" s="276" t="s">
        <v>543</v>
      </c>
      <c r="B417" s="1659"/>
      <c r="C417" s="205" t="s">
        <v>70</v>
      </c>
      <c r="D417" s="242">
        <v>0.2</v>
      </c>
      <c r="E417" s="242">
        <v>0.2</v>
      </c>
      <c r="F417" s="242">
        <v>0.2</v>
      </c>
      <c r="G417" s="242">
        <v>0.2</v>
      </c>
      <c r="H417" s="242">
        <v>0.2</v>
      </c>
      <c r="I417" s="242"/>
      <c r="J417" s="242"/>
      <c r="K417" s="242"/>
      <c r="L417" s="242"/>
      <c r="M417" s="242"/>
      <c r="N417" s="242"/>
      <c r="O417" s="1838"/>
      <c r="P417" s="1839"/>
    </row>
    <row r="418" spans="1:16" x14ac:dyDescent="0.2">
      <c r="A418" s="277"/>
      <c r="B418" s="1659"/>
      <c r="C418" s="206" t="s">
        <v>71</v>
      </c>
      <c r="D418" s="243"/>
      <c r="E418" s="243"/>
      <c r="F418" s="244"/>
      <c r="G418" s="244"/>
      <c r="H418" s="244"/>
      <c r="I418" s="244"/>
      <c r="J418" s="244"/>
      <c r="K418" s="244"/>
      <c r="L418" s="244"/>
      <c r="M418" s="244"/>
      <c r="N418" s="243"/>
      <c r="O418" s="1840"/>
      <c r="P418" s="1841"/>
    </row>
    <row r="419" spans="1:16" x14ac:dyDescent="0.2">
      <c r="A419" s="276" t="s">
        <v>544</v>
      </c>
      <c r="B419" s="1681"/>
      <c r="C419" s="205" t="s">
        <v>70</v>
      </c>
      <c r="D419" s="242">
        <v>0.2</v>
      </c>
      <c r="E419" s="242">
        <v>0.2</v>
      </c>
      <c r="F419" s="242">
        <v>0.2</v>
      </c>
      <c r="G419" s="242">
        <v>0.2</v>
      </c>
      <c r="H419" s="242">
        <v>0.2</v>
      </c>
      <c r="I419" s="242"/>
      <c r="J419" s="242"/>
      <c r="K419" s="242"/>
      <c r="L419" s="242"/>
      <c r="M419" s="242"/>
      <c r="N419" s="242"/>
      <c r="O419" s="1838"/>
      <c r="P419" s="1839"/>
    </row>
    <row r="420" spans="1:16" x14ac:dyDescent="0.2">
      <c r="A420" s="277"/>
      <c r="B420" s="1682"/>
      <c r="C420" s="206" t="s">
        <v>71</v>
      </c>
      <c r="D420" s="243"/>
      <c r="E420" s="243"/>
      <c r="F420" s="244"/>
      <c r="G420" s="244"/>
      <c r="H420" s="244"/>
      <c r="I420" s="244"/>
      <c r="J420" s="244"/>
      <c r="K420" s="244"/>
      <c r="L420" s="244"/>
      <c r="M420" s="244"/>
      <c r="N420" s="243"/>
      <c r="O420" s="1840"/>
      <c r="P420" s="1841"/>
    </row>
    <row r="421" spans="1:16" x14ac:dyDescent="0.2">
      <c r="A421" s="276" t="s">
        <v>545</v>
      </c>
      <c r="B421" s="1659"/>
      <c r="C421" s="205" t="s">
        <v>70</v>
      </c>
      <c r="D421" s="242">
        <v>0.2</v>
      </c>
      <c r="E421" s="242">
        <v>0.2</v>
      </c>
      <c r="F421" s="242">
        <v>0.2</v>
      </c>
      <c r="G421" s="242">
        <v>0.2</v>
      </c>
      <c r="H421" s="242">
        <v>0.2</v>
      </c>
      <c r="I421" s="242"/>
      <c r="J421" s="242"/>
      <c r="K421" s="242"/>
      <c r="L421" s="242"/>
      <c r="M421" s="242"/>
      <c r="N421" s="242"/>
      <c r="O421" s="1838"/>
      <c r="P421" s="1839"/>
    </row>
    <row r="422" spans="1:16" x14ac:dyDescent="0.2">
      <c r="A422" s="277"/>
      <c r="B422" s="1659"/>
      <c r="C422" s="206" t="s">
        <v>71</v>
      </c>
      <c r="D422" s="243"/>
      <c r="E422" s="243"/>
      <c r="F422" s="244"/>
      <c r="G422" s="244"/>
      <c r="H422" s="244"/>
      <c r="I422" s="244"/>
      <c r="J422" s="244"/>
      <c r="K422" s="244"/>
      <c r="L422" s="244"/>
      <c r="M422" s="244"/>
      <c r="N422" s="243"/>
      <c r="O422" s="1840"/>
      <c r="P422" s="1841"/>
    </row>
    <row r="423" spans="1:16" x14ac:dyDescent="0.2">
      <c r="A423" s="276" t="s">
        <v>546</v>
      </c>
      <c r="B423" s="1659"/>
      <c r="C423" s="205" t="s">
        <v>70</v>
      </c>
      <c r="D423" s="242">
        <v>0.2</v>
      </c>
      <c r="E423" s="242">
        <v>0.2</v>
      </c>
      <c r="F423" s="242">
        <v>0.2</v>
      </c>
      <c r="G423" s="242">
        <v>0.2</v>
      </c>
      <c r="H423" s="242">
        <v>0.2</v>
      </c>
      <c r="I423" s="242"/>
      <c r="J423" s="242"/>
      <c r="K423" s="242"/>
      <c r="L423" s="242"/>
      <c r="M423" s="242"/>
      <c r="N423" s="242"/>
      <c r="O423" s="1838"/>
      <c r="P423" s="1839"/>
    </row>
    <row r="424" spans="1:16" x14ac:dyDescent="0.2">
      <c r="A424" s="277"/>
      <c r="B424" s="1659"/>
      <c r="C424" s="206" t="s">
        <v>71</v>
      </c>
      <c r="D424" s="243"/>
      <c r="E424" s="243"/>
      <c r="F424" s="244"/>
      <c r="G424" s="244"/>
      <c r="H424" s="244"/>
      <c r="I424" s="244"/>
      <c r="J424" s="244"/>
      <c r="K424" s="244"/>
      <c r="L424" s="244"/>
      <c r="M424" s="244"/>
      <c r="N424" s="243"/>
      <c r="O424" s="1840"/>
      <c r="P424" s="1841"/>
    </row>
    <row r="425" spans="1:16" x14ac:dyDescent="0.2">
      <c r="A425" s="276" t="s">
        <v>547</v>
      </c>
      <c r="B425" s="1659"/>
      <c r="C425" s="205" t="s">
        <v>70</v>
      </c>
      <c r="D425" s="242">
        <v>0.2</v>
      </c>
      <c r="E425" s="242">
        <v>0.2</v>
      </c>
      <c r="F425" s="242">
        <v>0.2</v>
      </c>
      <c r="G425" s="242">
        <v>0.2</v>
      </c>
      <c r="H425" s="242">
        <v>0.2</v>
      </c>
      <c r="I425" s="242"/>
      <c r="J425" s="242"/>
      <c r="K425" s="242"/>
      <c r="L425" s="242"/>
      <c r="M425" s="242"/>
      <c r="N425" s="242"/>
      <c r="O425" s="1838"/>
      <c r="P425" s="1839"/>
    </row>
    <row r="426" spans="1:16" x14ac:dyDescent="0.2">
      <c r="A426" s="277"/>
      <c r="B426" s="1659"/>
      <c r="C426" s="206" t="s">
        <v>71</v>
      </c>
      <c r="D426" s="243"/>
      <c r="E426" s="243"/>
      <c r="F426" s="244"/>
      <c r="G426" s="244"/>
      <c r="H426" s="244"/>
      <c r="I426" s="244"/>
      <c r="J426" s="244"/>
      <c r="K426" s="244"/>
      <c r="L426" s="244"/>
      <c r="M426" s="244"/>
      <c r="N426" s="243"/>
      <c r="O426" s="1840"/>
      <c r="P426" s="1841"/>
    </row>
    <row r="427" spans="1:16" x14ac:dyDescent="0.2">
      <c r="A427" s="276" t="s">
        <v>548</v>
      </c>
      <c r="B427" s="1659"/>
      <c r="C427" s="205" t="s">
        <v>70</v>
      </c>
      <c r="D427" s="242">
        <v>0.2</v>
      </c>
      <c r="E427" s="242">
        <v>0.2</v>
      </c>
      <c r="F427" s="242">
        <v>0.2</v>
      </c>
      <c r="G427" s="242">
        <v>0.2</v>
      </c>
      <c r="H427" s="242">
        <v>0.2</v>
      </c>
      <c r="I427" s="242"/>
      <c r="J427" s="242"/>
      <c r="K427" s="242"/>
      <c r="L427" s="242"/>
      <c r="M427" s="242"/>
      <c r="N427" s="242"/>
      <c r="O427" s="1838"/>
      <c r="P427" s="1839"/>
    </row>
    <row r="428" spans="1:16" x14ac:dyDescent="0.2">
      <c r="A428" s="277"/>
      <c r="B428" s="1659"/>
      <c r="C428" s="206" t="s">
        <v>71</v>
      </c>
      <c r="D428" s="243"/>
      <c r="E428" s="243"/>
      <c r="F428" s="244"/>
      <c r="G428" s="244"/>
      <c r="H428" s="244"/>
      <c r="I428" s="244"/>
      <c r="J428" s="244"/>
      <c r="K428" s="244"/>
      <c r="L428" s="244"/>
      <c r="M428" s="244"/>
      <c r="N428" s="243"/>
      <c r="O428" s="1840"/>
      <c r="P428" s="1841"/>
    </row>
    <row r="429" spans="1:16" x14ac:dyDescent="0.2">
      <c r="A429" s="276" t="s">
        <v>549</v>
      </c>
      <c r="B429" s="1659"/>
      <c r="C429" s="205" t="s">
        <v>70</v>
      </c>
      <c r="D429" s="242">
        <v>0.2</v>
      </c>
      <c r="E429" s="242">
        <v>0.2</v>
      </c>
      <c r="F429" s="242">
        <v>0.2</v>
      </c>
      <c r="G429" s="242">
        <v>0.2</v>
      </c>
      <c r="H429" s="242">
        <v>0.2</v>
      </c>
      <c r="I429" s="242"/>
      <c r="J429" s="242"/>
      <c r="K429" s="242"/>
      <c r="L429" s="242"/>
      <c r="M429" s="242"/>
      <c r="N429" s="242"/>
      <c r="O429" s="1838"/>
      <c r="P429" s="1839"/>
    </row>
    <row r="430" spans="1:16" x14ac:dyDescent="0.2">
      <c r="A430" s="277"/>
      <c r="B430" s="1659"/>
      <c r="C430" s="206" t="s">
        <v>71</v>
      </c>
      <c r="D430" s="243"/>
      <c r="E430" s="243"/>
      <c r="F430" s="244"/>
      <c r="G430" s="244"/>
      <c r="H430" s="244"/>
      <c r="I430" s="244"/>
      <c r="J430" s="244"/>
      <c r="K430" s="244"/>
      <c r="L430" s="244"/>
      <c r="M430" s="244"/>
      <c r="N430" s="243"/>
      <c r="O430" s="1840"/>
      <c r="P430" s="1841"/>
    </row>
    <row r="431" spans="1:16" x14ac:dyDescent="0.2">
      <c r="A431" s="276" t="s">
        <v>550</v>
      </c>
      <c r="B431" s="1659"/>
      <c r="C431" s="205" t="s">
        <v>70</v>
      </c>
      <c r="D431" s="242">
        <v>0.2</v>
      </c>
      <c r="E431" s="242">
        <v>0.2</v>
      </c>
      <c r="F431" s="242">
        <v>0.2</v>
      </c>
      <c r="G431" s="242">
        <v>0.2</v>
      </c>
      <c r="H431" s="242">
        <v>0.2</v>
      </c>
      <c r="I431" s="242"/>
      <c r="J431" s="242"/>
      <c r="K431" s="242"/>
      <c r="L431" s="242"/>
      <c r="M431" s="242"/>
      <c r="N431" s="242"/>
      <c r="O431" s="1838"/>
      <c r="P431" s="1839"/>
    </row>
    <row r="432" spans="1:16" x14ac:dyDescent="0.2">
      <c r="A432" s="277"/>
      <c r="B432" s="1659"/>
      <c r="C432" s="206" t="s">
        <v>71</v>
      </c>
      <c r="D432" s="243"/>
      <c r="E432" s="243"/>
      <c r="F432" s="244"/>
      <c r="G432" s="244"/>
      <c r="H432" s="244"/>
      <c r="I432" s="244"/>
      <c r="J432" s="244"/>
      <c r="K432" s="244"/>
      <c r="L432" s="244"/>
      <c r="M432" s="244"/>
      <c r="N432" s="243"/>
      <c r="O432" s="1840"/>
      <c r="P432" s="1841"/>
    </row>
    <row r="433" spans="1:16" x14ac:dyDescent="0.2">
      <c r="A433" s="276" t="s">
        <v>551</v>
      </c>
      <c r="B433" s="1659"/>
      <c r="C433" s="205" t="s">
        <v>70</v>
      </c>
      <c r="D433" s="242">
        <v>0.2</v>
      </c>
      <c r="E433" s="242">
        <v>0.2</v>
      </c>
      <c r="F433" s="242">
        <v>0.2</v>
      </c>
      <c r="G433" s="242">
        <v>0.2</v>
      </c>
      <c r="H433" s="242">
        <v>0.2</v>
      </c>
      <c r="I433" s="242"/>
      <c r="J433" s="242"/>
      <c r="K433" s="242"/>
      <c r="L433" s="242"/>
      <c r="M433" s="242"/>
      <c r="N433" s="242"/>
      <c r="O433" s="1838"/>
      <c r="P433" s="1839"/>
    </row>
    <row r="434" spans="1:16" x14ac:dyDescent="0.2">
      <c r="A434" s="277"/>
      <c r="B434" s="1659"/>
      <c r="C434" s="206" t="s">
        <v>71</v>
      </c>
      <c r="D434" s="243"/>
      <c r="E434" s="243"/>
      <c r="F434" s="244"/>
      <c r="G434" s="244"/>
      <c r="H434" s="244"/>
      <c r="I434" s="244"/>
      <c r="J434" s="244"/>
      <c r="K434" s="244"/>
      <c r="L434" s="244"/>
      <c r="M434" s="244"/>
      <c r="N434" s="243"/>
      <c r="O434" s="1840"/>
      <c r="P434" s="1841"/>
    </row>
    <row r="435" spans="1:16" x14ac:dyDescent="0.2">
      <c r="A435" s="276" t="s">
        <v>552</v>
      </c>
      <c r="B435" s="1659"/>
      <c r="C435" s="205" t="s">
        <v>70</v>
      </c>
      <c r="D435" s="242">
        <v>0.2</v>
      </c>
      <c r="E435" s="242">
        <v>0.2</v>
      </c>
      <c r="F435" s="242">
        <v>0.2</v>
      </c>
      <c r="G435" s="242">
        <v>0.2</v>
      </c>
      <c r="H435" s="242">
        <v>0.2</v>
      </c>
      <c r="I435" s="242"/>
      <c r="J435" s="242"/>
      <c r="K435" s="242"/>
      <c r="L435" s="242"/>
      <c r="M435" s="242"/>
      <c r="N435" s="242"/>
      <c r="O435" s="1838"/>
      <c r="P435" s="1839"/>
    </row>
    <row r="436" spans="1:16" x14ac:dyDescent="0.2">
      <c r="A436" s="277"/>
      <c r="B436" s="1659"/>
      <c r="C436" s="206" t="s">
        <v>71</v>
      </c>
      <c r="D436" s="243"/>
      <c r="E436" s="243"/>
      <c r="F436" s="244"/>
      <c r="G436" s="244"/>
      <c r="H436" s="244"/>
      <c r="I436" s="244"/>
      <c r="J436" s="244"/>
      <c r="K436" s="244"/>
      <c r="L436" s="244"/>
      <c r="M436" s="244"/>
      <c r="N436" s="243"/>
      <c r="O436" s="1840"/>
      <c r="P436" s="1841"/>
    </row>
    <row r="437" spans="1:16" x14ac:dyDescent="0.2">
      <c r="A437" s="276" t="s">
        <v>553</v>
      </c>
      <c r="B437" s="1659"/>
      <c r="C437" s="205" t="s">
        <v>70</v>
      </c>
      <c r="D437" s="242">
        <v>0.2</v>
      </c>
      <c r="E437" s="242">
        <v>0.2</v>
      </c>
      <c r="F437" s="242">
        <v>0.2</v>
      </c>
      <c r="G437" s="242">
        <v>0.2</v>
      </c>
      <c r="H437" s="242">
        <v>0.2</v>
      </c>
      <c r="I437" s="242"/>
      <c r="J437" s="242"/>
      <c r="K437" s="242"/>
      <c r="L437" s="242"/>
      <c r="M437" s="242"/>
      <c r="N437" s="242"/>
      <c r="O437" s="1838"/>
      <c r="P437" s="1839"/>
    </row>
    <row r="438" spans="1:16" x14ac:dyDescent="0.2">
      <c r="A438" s="277"/>
      <c r="B438" s="1659"/>
      <c r="C438" s="206" t="s">
        <v>71</v>
      </c>
      <c r="D438" s="243"/>
      <c r="E438" s="243"/>
      <c r="F438" s="244"/>
      <c r="G438" s="244"/>
      <c r="H438" s="244"/>
      <c r="I438" s="244"/>
      <c r="J438" s="244"/>
      <c r="K438" s="244"/>
      <c r="L438" s="244"/>
      <c r="M438" s="244"/>
      <c r="N438" s="243"/>
      <c r="O438" s="1840"/>
      <c r="P438" s="1841"/>
    </row>
    <row r="439" spans="1:16" x14ac:dyDescent="0.2">
      <c r="A439" s="276" t="s">
        <v>554</v>
      </c>
      <c r="B439" s="1659"/>
      <c r="C439" s="205" t="s">
        <v>70</v>
      </c>
      <c r="D439" s="242">
        <v>0.2</v>
      </c>
      <c r="E439" s="242">
        <v>0.2</v>
      </c>
      <c r="F439" s="242">
        <v>0.2</v>
      </c>
      <c r="G439" s="242">
        <v>0.2</v>
      </c>
      <c r="H439" s="242">
        <v>0.2</v>
      </c>
      <c r="I439" s="242"/>
      <c r="J439" s="242"/>
      <c r="K439" s="242"/>
      <c r="L439" s="242"/>
      <c r="M439" s="242"/>
      <c r="N439" s="242"/>
      <c r="O439" s="1838"/>
      <c r="P439" s="1839"/>
    </row>
    <row r="440" spans="1:16" x14ac:dyDescent="0.2">
      <c r="A440" s="277"/>
      <c r="B440" s="1659"/>
      <c r="C440" s="206" t="s">
        <v>71</v>
      </c>
      <c r="D440" s="243"/>
      <c r="E440" s="243"/>
      <c r="F440" s="244"/>
      <c r="G440" s="244"/>
      <c r="H440" s="244"/>
      <c r="I440" s="244"/>
      <c r="J440" s="244"/>
      <c r="K440" s="244"/>
      <c r="L440" s="244"/>
      <c r="M440" s="244"/>
      <c r="N440" s="243"/>
      <c r="O440" s="1840"/>
      <c r="P440" s="1841"/>
    </row>
    <row r="441" spans="1:16" x14ac:dyDescent="0.2">
      <c r="A441" s="276" t="s">
        <v>555</v>
      </c>
      <c r="B441" s="1659"/>
      <c r="C441" s="205" t="s">
        <v>70</v>
      </c>
      <c r="D441" s="242">
        <v>0.2</v>
      </c>
      <c r="E441" s="242">
        <v>0.2</v>
      </c>
      <c r="F441" s="242">
        <v>0.2</v>
      </c>
      <c r="G441" s="242">
        <v>0.2</v>
      </c>
      <c r="H441" s="242">
        <v>0.2</v>
      </c>
      <c r="I441" s="242"/>
      <c r="J441" s="242"/>
      <c r="K441" s="242"/>
      <c r="L441" s="242"/>
      <c r="M441" s="242"/>
      <c r="N441" s="242"/>
      <c r="O441" s="1838"/>
      <c r="P441" s="1839"/>
    </row>
    <row r="442" spans="1:16" x14ac:dyDescent="0.2">
      <c r="A442" s="277"/>
      <c r="B442" s="1659"/>
      <c r="C442" s="206" t="s">
        <v>71</v>
      </c>
      <c r="D442" s="243"/>
      <c r="E442" s="243"/>
      <c r="F442" s="244"/>
      <c r="G442" s="244"/>
      <c r="H442" s="244"/>
      <c r="I442" s="244"/>
      <c r="J442" s="244"/>
      <c r="K442" s="244"/>
      <c r="L442" s="244"/>
      <c r="M442" s="244"/>
      <c r="N442" s="243"/>
      <c r="O442" s="1840"/>
      <c r="P442" s="1841"/>
    </row>
    <row r="443" spans="1:16" x14ac:dyDescent="0.2">
      <c r="A443" s="276" t="s">
        <v>556</v>
      </c>
      <c r="B443" s="1659"/>
      <c r="C443" s="205" t="s">
        <v>70</v>
      </c>
      <c r="D443" s="242">
        <v>0.2</v>
      </c>
      <c r="E443" s="242">
        <v>0.2</v>
      </c>
      <c r="F443" s="242">
        <v>0.2</v>
      </c>
      <c r="G443" s="242">
        <v>0.2</v>
      </c>
      <c r="H443" s="242">
        <v>0.2</v>
      </c>
      <c r="I443" s="242"/>
      <c r="J443" s="242"/>
      <c r="K443" s="242"/>
      <c r="L443" s="242"/>
      <c r="M443" s="242"/>
      <c r="N443" s="242"/>
      <c r="O443" s="1838"/>
      <c r="P443" s="1839"/>
    </row>
    <row r="444" spans="1:16" x14ac:dyDescent="0.2">
      <c r="A444" s="277"/>
      <c r="B444" s="1659"/>
      <c r="C444" s="206" t="s">
        <v>71</v>
      </c>
      <c r="D444" s="243"/>
      <c r="E444" s="243"/>
      <c r="F444" s="244"/>
      <c r="G444" s="244"/>
      <c r="H444" s="244"/>
      <c r="I444" s="244"/>
      <c r="J444" s="244"/>
      <c r="K444" s="244"/>
      <c r="L444" s="244"/>
      <c r="M444" s="244"/>
      <c r="N444" s="243"/>
      <c r="O444" s="1840"/>
      <c r="P444" s="1841"/>
    </row>
    <row r="445" spans="1:16" x14ac:dyDescent="0.2">
      <c r="A445" s="276" t="s">
        <v>557</v>
      </c>
      <c r="B445" s="1659"/>
      <c r="C445" s="205" t="s">
        <v>70</v>
      </c>
      <c r="D445" s="242">
        <v>0.2</v>
      </c>
      <c r="E445" s="242">
        <v>0.2</v>
      </c>
      <c r="F445" s="242">
        <v>0.2</v>
      </c>
      <c r="G445" s="242">
        <v>0.2</v>
      </c>
      <c r="H445" s="242">
        <v>0.2</v>
      </c>
      <c r="I445" s="242"/>
      <c r="J445" s="242"/>
      <c r="K445" s="242"/>
      <c r="L445" s="242"/>
      <c r="M445" s="242"/>
      <c r="N445" s="242"/>
      <c r="O445" s="1838"/>
      <c r="P445" s="1839"/>
    </row>
    <row r="446" spans="1:16" x14ac:dyDescent="0.2">
      <c r="A446" s="277"/>
      <c r="B446" s="1659"/>
      <c r="C446" s="206" t="s">
        <v>71</v>
      </c>
      <c r="D446" s="243"/>
      <c r="E446" s="243"/>
      <c r="F446" s="244"/>
      <c r="G446" s="244"/>
      <c r="H446" s="244"/>
      <c r="I446" s="244"/>
      <c r="J446" s="244"/>
      <c r="K446" s="244"/>
      <c r="L446" s="244"/>
      <c r="M446" s="244"/>
      <c r="N446" s="243"/>
      <c r="O446" s="1840"/>
      <c r="P446" s="1841"/>
    </row>
    <row r="447" spans="1:16" x14ac:dyDescent="0.2">
      <c r="A447" s="276" t="s">
        <v>558</v>
      </c>
      <c r="B447" s="1659"/>
      <c r="C447" s="205" t="s">
        <v>70</v>
      </c>
      <c r="D447" s="242">
        <v>0.2</v>
      </c>
      <c r="E447" s="242">
        <v>0.2</v>
      </c>
      <c r="F447" s="242">
        <v>0.2</v>
      </c>
      <c r="G447" s="242">
        <v>0.2</v>
      </c>
      <c r="H447" s="242">
        <v>0.2</v>
      </c>
      <c r="I447" s="242"/>
      <c r="J447" s="242"/>
      <c r="K447" s="242"/>
      <c r="L447" s="242"/>
      <c r="M447" s="242"/>
      <c r="N447" s="242"/>
      <c r="O447" s="1838"/>
      <c r="P447" s="1839"/>
    </row>
    <row r="448" spans="1:16" x14ac:dyDescent="0.2">
      <c r="A448" s="277"/>
      <c r="B448" s="1659"/>
      <c r="C448" s="206" t="s">
        <v>71</v>
      </c>
      <c r="D448" s="243"/>
      <c r="E448" s="243"/>
      <c r="F448" s="244"/>
      <c r="G448" s="244"/>
      <c r="H448" s="244"/>
      <c r="I448" s="244"/>
      <c r="J448" s="244"/>
      <c r="K448" s="244"/>
      <c r="L448" s="244"/>
      <c r="M448" s="244"/>
      <c r="N448" s="243"/>
      <c r="O448" s="1840"/>
      <c r="P448" s="1841"/>
    </row>
    <row r="449" spans="1:16" x14ac:dyDescent="0.2">
      <c r="A449" s="276" t="s">
        <v>559</v>
      </c>
      <c r="B449" s="1659"/>
      <c r="C449" s="205" t="s">
        <v>70</v>
      </c>
      <c r="D449" s="242">
        <v>0.2</v>
      </c>
      <c r="E449" s="242">
        <v>0.2</v>
      </c>
      <c r="F449" s="242">
        <v>0.2</v>
      </c>
      <c r="G449" s="242">
        <v>0.2</v>
      </c>
      <c r="H449" s="242">
        <v>0.2</v>
      </c>
      <c r="I449" s="242"/>
      <c r="J449" s="242"/>
      <c r="K449" s="242"/>
      <c r="L449" s="242"/>
      <c r="M449" s="242"/>
      <c r="N449" s="242"/>
      <c r="O449" s="1838"/>
      <c r="P449" s="1839"/>
    </row>
    <row r="450" spans="1:16" x14ac:dyDescent="0.2">
      <c r="A450" s="277"/>
      <c r="B450" s="1659"/>
      <c r="C450" s="206" t="s">
        <v>71</v>
      </c>
      <c r="D450" s="243"/>
      <c r="E450" s="243"/>
      <c r="F450" s="244"/>
      <c r="G450" s="244"/>
      <c r="H450" s="244"/>
      <c r="I450" s="244"/>
      <c r="J450" s="244"/>
      <c r="K450" s="244"/>
      <c r="L450" s="244"/>
      <c r="M450" s="244"/>
      <c r="N450" s="243"/>
      <c r="O450" s="1840"/>
      <c r="P450" s="1841"/>
    </row>
    <row r="451" spans="1:16" x14ac:dyDescent="0.2">
      <c r="A451" s="276" t="s">
        <v>560</v>
      </c>
      <c r="B451" s="1659"/>
      <c r="C451" s="205" t="s">
        <v>70</v>
      </c>
      <c r="D451" s="242">
        <v>0.2</v>
      </c>
      <c r="E451" s="242">
        <v>0.2</v>
      </c>
      <c r="F451" s="242">
        <v>0.2</v>
      </c>
      <c r="G451" s="242">
        <v>0.2</v>
      </c>
      <c r="H451" s="242">
        <v>0.2</v>
      </c>
      <c r="I451" s="242"/>
      <c r="J451" s="242"/>
      <c r="K451" s="242"/>
      <c r="L451" s="242"/>
      <c r="M451" s="242"/>
      <c r="N451" s="242"/>
      <c r="O451" s="1838"/>
      <c r="P451" s="1839"/>
    </row>
    <row r="452" spans="1:16" x14ac:dyDescent="0.2">
      <c r="A452" s="277"/>
      <c r="B452" s="1659"/>
      <c r="C452" s="206" t="s">
        <v>71</v>
      </c>
      <c r="D452" s="243"/>
      <c r="E452" s="243"/>
      <c r="F452" s="244"/>
      <c r="G452" s="244"/>
      <c r="H452" s="244"/>
      <c r="I452" s="244"/>
      <c r="J452" s="244"/>
      <c r="K452" s="244"/>
      <c r="L452" s="244"/>
      <c r="M452" s="244"/>
      <c r="N452" s="243"/>
      <c r="O452" s="1840"/>
      <c r="P452" s="1841"/>
    </row>
    <row r="453" spans="1:16" x14ac:dyDescent="0.2">
      <c r="A453" s="276" t="s">
        <v>561</v>
      </c>
      <c r="B453" s="1659"/>
      <c r="C453" s="205" t="s">
        <v>70</v>
      </c>
      <c r="D453" s="242">
        <v>0.2</v>
      </c>
      <c r="E453" s="242">
        <v>0.2</v>
      </c>
      <c r="F453" s="242">
        <v>0.2</v>
      </c>
      <c r="G453" s="242">
        <v>0.2</v>
      </c>
      <c r="H453" s="242">
        <v>0.2</v>
      </c>
      <c r="I453" s="242"/>
      <c r="J453" s="242"/>
      <c r="K453" s="242"/>
      <c r="L453" s="242"/>
      <c r="M453" s="242"/>
      <c r="N453" s="242"/>
      <c r="O453" s="1838"/>
      <c r="P453" s="1839"/>
    </row>
    <row r="454" spans="1:16" x14ac:dyDescent="0.2">
      <c r="A454" s="277"/>
      <c r="B454" s="1659"/>
      <c r="C454" s="206" t="s">
        <v>71</v>
      </c>
      <c r="D454" s="243"/>
      <c r="E454" s="243"/>
      <c r="F454" s="244"/>
      <c r="G454" s="244"/>
      <c r="H454" s="244"/>
      <c r="I454" s="244"/>
      <c r="J454" s="244"/>
      <c r="K454" s="244"/>
      <c r="L454" s="244"/>
      <c r="M454" s="244"/>
      <c r="N454" s="243"/>
      <c r="O454" s="1840"/>
      <c r="P454" s="1841"/>
    </row>
    <row r="455" spans="1:16" x14ac:dyDescent="0.2">
      <c r="A455" s="276" t="s">
        <v>562</v>
      </c>
      <c r="B455" s="1659"/>
      <c r="C455" s="205" t="s">
        <v>70</v>
      </c>
      <c r="D455" s="242">
        <v>0.2</v>
      </c>
      <c r="E455" s="242">
        <v>0.2</v>
      </c>
      <c r="F455" s="242">
        <v>0.2</v>
      </c>
      <c r="G455" s="242">
        <v>0.2</v>
      </c>
      <c r="H455" s="242">
        <v>0.2</v>
      </c>
      <c r="I455" s="242"/>
      <c r="J455" s="242"/>
      <c r="K455" s="242"/>
      <c r="L455" s="242"/>
      <c r="M455" s="242"/>
      <c r="N455" s="242"/>
      <c r="O455" s="1838"/>
      <c r="P455" s="1839"/>
    </row>
    <row r="456" spans="1:16" x14ac:dyDescent="0.2">
      <c r="A456" s="277"/>
      <c r="B456" s="1659"/>
      <c r="C456" s="206" t="s">
        <v>71</v>
      </c>
      <c r="D456" s="243"/>
      <c r="E456" s="243"/>
      <c r="F456" s="244"/>
      <c r="G456" s="244"/>
      <c r="H456" s="244"/>
      <c r="I456" s="244"/>
      <c r="J456" s="244"/>
      <c r="K456" s="244"/>
      <c r="L456" s="244"/>
      <c r="M456" s="244"/>
      <c r="N456" s="243"/>
      <c r="O456" s="1840"/>
      <c r="P456" s="1841"/>
    </row>
    <row r="457" spans="1:16" x14ac:dyDescent="0.2">
      <c r="A457" s="276" t="s">
        <v>563</v>
      </c>
      <c r="B457" s="1659"/>
      <c r="C457" s="205" t="s">
        <v>70</v>
      </c>
      <c r="D457" s="242"/>
      <c r="E457" s="242">
        <v>0.1</v>
      </c>
      <c r="F457" s="242">
        <v>0.15</v>
      </c>
      <c r="G457" s="242">
        <v>0.15</v>
      </c>
      <c r="H457" s="242">
        <v>0.15</v>
      </c>
      <c r="I457" s="242">
        <v>0.15</v>
      </c>
      <c r="J457" s="242">
        <v>0.15</v>
      </c>
      <c r="K457" s="242">
        <v>0.15</v>
      </c>
      <c r="L457" s="242"/>
      <c r="M457" s="242"/>
      <c r="N457" s="242"/>
      <c r="O457" s="1838"/>
      <c r="P457" s="1839"/>
    </row>
    <row r="458" spans="1:16" x14ac:dyDescent="0.2">
      <c r="A458" s="277"/>
      <c r="B458" s="1659"/>
      <c r="C458" s="206" t="s">
        <v>71</v>
      </c>
      <c r="D458" s="243"/>
      <c r="E458" s="243"/>
      <c r="F458" s="244"/>
      <c r="G458" s="244"/>
      <c r="H458" s="244"/>
      <c r="I458" s="244"/>
      <c r="J458" s="244"/>
      <c r="K458" s="244"/>
      <c r="L458" s="244"/>
      <c r="M458" s="244"/>
      <c r="N458" s="243"/>
      <c r="O458" s="1840"/>
      <c r="P458" s="1841"/>
    </row>
    <row r="459" spans="1:16" x14ac:dyDescent="0.2">
      <c r="A459" s="276" t="s">
        <v>564</v>
      </c>
      <c r="B459" s="1659"/>
      <c r="C459" s="205" t="s">
        <v>70</v>
      </c>
      <c r="D459" s="242"/>
      <c r="E459" s="242"/>
      <c r="F459" s="242"/>
      <c r="G459" s="242"/>
      <c r="H459" s="242"/>
      <c r="I459" s="242"/>
      <c r="J459" s="242"/>
      <c r="K459" s="242"/>
      <c r="L459" s="242"/>
      <c r="M459" s="242">
        <v>0.35</v>
      </c>
      <c r="N459" s="242">
        <v>0.35</v>
      </c>
      <c r="O459" s="1838">
        <v>0.3</v>
      </c>
      <c r="P459" s="1839"/>
    </row>
    <row r="460" spans="1:16" x14ac:dyDescent="0.2">
      <c r="A460" s="277"/>
      <c r="B460" s="1659"/>
      <c r="C460" s="206" t="s">
        <v>71</v>
      </c>
      <c r="D460" s="243"/>
      <c r="E460" s="243"/>
      <c r="F460" s="244"/>
      <c r="G460" s="244"/>
      <c r="H460" s="244"/>
      <c r="I460" s="244"/>
      <c r="J460" s="244"/>
      <c r="K460" s="244"/>
      <c r="L460" s="244"/>
      <c r="M460" s="244"/>
      <c r="N460" s="243"/>
      <c r="O460" s="1840"/>
      <c r="P460" s="1841"/>
    </row>
    <row r="461" spans="1:16" x14ac:dyDescent="0.2">
      <c r="A461" s="276" t="s">
        <v>565</v>
      </c>
      <c r="B461" s="1659"/>
      <c r="C461" s="205" t="s">
        <v>70</v>
      </c>
      <c r="D461" s="242"/>
      <c r="E461" s="242"/>
      <c r="F461" s="242"/>
      <c r="G461" s="242"/>
      <c r="H461" s="242"/>
      <c r="I461" s="242"/>
      <c r="J461" s="242">
        <v>0.2</v>
      </c>
      <c r="K461" s="242">
        <v>0.2</v>
      </c>
      <c r="L461" s="242">
        <v>0.15</v>
      </c>
      <c r="M461" s="242">
        <v>0.15</v>
      </c>
      <c r="N461" s="242">
        <v>0.15</v>
      </c>
      <c r="O461" s="1838">
        <v>0.15</v>
      </c>
      <c r="P461" s="1839"/>
    </row>
    <row r="462" spans="1:16" x14ac:dyDescent="0.2">
      <c r="A462" s="277"/>
      <c r="B462" s="1659"/>
      <c r="C462" s="206" t="s">
        <v>71</v>
      </c>
      <c r="D462" s="243"/>
      <c r="E462" s="243"/>
      <c r="F462" s="244"/>
      <c r="G462" s="244"/>
      <c r="H462" s="244"/>
      <c r="I462" s="244"/>
      <c r="J462" s="244"/>
      <c r="K462" s="244"/>
      <c r="L462" s="244"/>
      <c r="M462" s="244"/>
      <c r="N462" s="243"/>
      <c r="O462" s="1840"/>
      <c r="P462" s="1841"/>
    </row>
    <row r="463" spans="1:16" ht="12" thickBot="1" x14ac:dyDescent="0.25">
      <c r="A463" s="208"/>
      <c r="B463" s="183"/>
      <c r="C463" s="183"/>
      <c r="D463" s="183"/>
      <c r="E463" s="183"/>
      <c r="F463" s="183"/>
      <c r="G463" s="183"/>
      <c r="H463" s="183"/>
      <c r="I463" s="183"/>
      <c r="J463" s="183"/>
      <c r="K463" s="183"/>
      <c r="L463" s="183"/>
      <c r="M463" s="183"/>
      <c r="N463" s="183"/>
      <c r="O463" s="183"/>
      <c r="P463" s="209"/>
    </row>
    <row r="464" spans="1:16" x14ac:dyDescent="0.2">
      <c r="A464" s="1684" t="s">
        <v>82</v>
      </c>
      <c r="B464" s="1685"/>
      <c r="C464" s="1685"/>
      <c r="D464" s="1685"/>
      <c r="E464" s="1685"/>
      <c r="F464" s="1685"/>
      <c r="G464" s="1685"/>
      <c r="H464" s="1685"/>
      <c r="I464" s="1685"/>
      <c r="J464" s="1685"/>
      <c r="K464" s="1685"/>
      <c r="L464" s="1685"/>
      <c r="M464" s="1685"/>
      <c r="N464" s="1685"/>
      <c r="O464" s="1685"/>
      <c r="P464" s="1686"/>
    </row>
    <row r="465" spans="1:16" x14ac:dyDescent="0.2">
      <c r="A465" s="210" t="s">
        <v>566</v>
      </c>
      <c r="B465" s="1687"/>
      <c r="C465" s="1688"/>
      <c r="D465" s="1688"/>
      <c r="E465" s="1688"/>
      <c r="F465" s="1688"/>
      <c r="G465" s="1688"/>
      <c r="H465" s="1688"/>
      <c r="I465" s="1688"/>
      <c r="J465" s="1688"/>
      <c r="K465" s="1688"/>
      <c r="L465" s="1688"/>
      <c r="M465" s="1688"/>
      <c r="N465" s="1688"/>
      <c r="O465" s="1688"/>
      <c r="P465" s="1689"/>
    </row>
    <row r="466" spans="1:16" x14ac:dyDescent="0.2">
      <c r="A466" s="210" t="s">
        <v>567</v>
      </c>
      <c r="B466" s="264"/>
      <c r="C466" s="265"/>
      <c r="D466" s="265"/>
      <c r="E466" s="265"/>
      <c r="F466" s="265"/>
      <c r="G466" s="265"/>
      <c r="H466" s="265"/>
      <c r="I466" s="265"/>
      <c r="J466" s="265"/>
      <c r="K466" s="265"/>
      <c r="L466" s="265"/>
      <c r="M466" s="265"/>
      <c r="N466" s="265"/>
      <c r="O466" s="265"/>
      <c r="P466" s="266"/>
    </row>
    <row r="467" spans="1:16" x14ac:dyDescent="0.2">
      <c r="A467" s="210" t="s">
        <v>83</v>
      </c>
      <c r="B467" s="264"/>
      <c r="C467" s="265"/>
      <c r="D467" s="265"/>
      <c r="E467" s="265"/>
      <c r="F467" s="265"/>
      <c r="G467" s="265"/>
      <c r="H467" s="265"/>
      <c r="I467" s="265"/>
      <c r="J467" s="265"/>
      <c r="K467" s="265"/>
      <c r="L467" s="265"/>
      <c r="M467" s="265"/>
      <c r="N467" s="265"/>
      <c r="O467" s="265"/>
      <c r="P467" s="266"/>
    </row>
    <row r="468" spans="1:16" x14ac:dyDescent="0.2">
      <c r="A468" s="210" t="s">
        <v>84</v>
      </c>
      <c r="B468" s="1687"/>
      <c r="C468" s="1688"/>
      <c r="D468" s="1688"/>
      <c r="E468" s="1688"/>
      <c r="F468" s="1688"/>
      <c r="G468" s="1688"/>
      <c r="H468" s="1688"/>
      <c r="I468" s="1688"/>
      <c r="J468" s="1688"/>
      <c r="K468" s="1688"/>
      <c r="L468" s="1688"/>
      <c r="M468" s="1688"/>
      <c r="N468" s="1688"/>
      <c r="O468" s="1688"/>
      <c r="P468" s="1689"/>
    </row>
    <row r="469" spans="1:16" x14ac:dyDescent="0.2">
      <c r="A469" s="210" t="s">
        <v>85</v>
      </c>
      <c r="B469" s="1687"/>
      <c r="C469" s="1688"/>
      <c r="D469" s="1688"/>
      <c r="E469" s="1688"/>
      <c r="F469" s="1688"/>
      <c r="G469" s="1688"/>
      <c r="H469" s="1688"/>
      <c r="I469" s="1688"/>
      <c r="J469" s="1688"/>
      <c r="K469" s="1688"/>
      <c r="L469" s="1688"/>
      <c r="M469" s="1688"/>
      <c r="N469" s="1688"/>
      <c r="O469" s="1688"/>
      <c r="P469" s="1689"/>
    </row>
    <row r="470" spans="1:16" x14ac:dyDescent="0.2">
      <c r="A470" s="210" t="s">
        <v>86</v>
      </c>
      <c r="B470" s="1687"/>
      <c r="C470" s="1688"/>
      <c r="D470" s="1688"/>
      <c r="E470" s="1688"/>
      <c r="F470" s="1688"/>
      <c r="G470" s="1688"/>
      <c r="H470" s="1688"/>
      <c r="I470" s="1688"/>
      <c r="J470" s="1688"/>
      <c r="K470" s="1688"/>
      <c r="L470" s="1688"/>
      <c r="M470" s="1688"/>
      <c r="N470" s="1688"/>
      <c r="O470" s="1688"/>
      <c r="P470" s="1689"/>
    </row>
    <row r="471" spans="1:16" x14ac:dyDescent="0.2">
      <c r="A471" s="210" t="s">
        <v>87</v>
      </c>
      <c r="B471" s="1687"/>
      <c r="C471" s="1688"/>
      <c r="D471" s="1688"/>
      <c r="E471" s="1688"/>
      <c r="F471" s="1688"/>
      <c r="G471" s="1688"/>
      <c r="H471" s="1688"/>
      <c r="I471" s="1688"/>
      <c r="J471" s="1688"/>
      <c r="K471" s="1688"/>
      <c r="L471" s="1688"/>
      <c r="M471" s="1688"/>
      <c r="N471" s="1688"/>
      <c r="O471" s="1688"/>
      <c r="P471" s="1689"/>
    </row>
    <row r="472" spans="1:16" x14ac:dyDescent="0.2">
      <c r="A472" s="210" t="s">
        <v>88</v>
      </c>
      <c r="B472" s="1687"/>
      <c r="C472" s="1688"/>
      <c r="D472" s="1688"/>
      <c r="E472" s="1688"/>
      <c r="F472" s="1688"/>
      <c r="G472" s="1688"/>
      <c r="H472" s="1688"/>
      <c r="I472" s="1688"/>
      <c r="J472" s="1688"/>
      <c r="K472" s="1688"/>
      <c r="L472" s="1688"/>
      <c r="M472" s="1688"/>
      <c r="N472" s="1688"/>
      <c r="O472" s="1688"/>
      <c r="P472" s="1689"/>
    </row>
    <row r="473" spans="1:16" x14ac:dyDescent="0.2">
      <c r="A473" s="210" t="s">
        <v>89</v>
      </c>
      <c r="B473" s="1687"/>
      <c r="C473" s="1688"/>
      <c r="D473" s="1688"/>
      <c r="E473" s="1688"/>
      <c r="F473" s="1688"/>
      <c r="G473" s="1688"/>
      <c r="H473" s="1688"/>
      <c r="I473" s="1688"/>
      <c r="J473" s="1688"/>
      <c r="K473" s="1688"/>
      <c r="L473" s="1688"/>
      <c r="M473" s="1688"/>
      <c r="N473" s="1688"/>
      <c r="O473" s="1688"/>
      <c r="P473" s="1689"/>
    </row>
    <row r="474" spans="1:16" x14ac:dyDescent="0.2">
      <c r="A474" s="210" t="s">
        <v>90</v>
      </c>
      <c r="B474" s="1687"/>
      <c r="C474" s="1688"/>
      <c r="D474" s="1688"/>
      <c r="E474" s="1688"/>
      <c r="F474" s="1688"/>
      <c r="G474" s="1688"/>
      <c r="H474" s="1688"/>
      <c r="I474" s="1688"/>
      <c r="J474" s="1688"/>
      <c r="K474" s="1688"/>
      <c r="L474" s="1688"/>
      <c r="M474" s="1688"/>
      <c r="N474" s="1688"/>
      <c r="O474" s="1688"/>
      <c r="P474" s="1689"/>
    </row>
    <row r="475" spans="1:16" x14ac:dyDescent="0.2">
      <c r="A475" s="210" t="s">
        <v>91</v>
      </c>
      <c r="B475" s="1687"/>
      <c r="C475" s="1688"/>
      <c r="D475" s="1688"/>
      <c r="E475" s="1688"/>
      <c r="F475" s="1688"/>
      <c r="G475" s="1688"/>
      <c r="H475" s="1688"/>
      <c r="I475" s="1688"/>
      <c r="J475" s="1688"/>
      <c r="K475" s="1688"/>
      <c r="L475" s="1688"/>
      <c r="M475" s="1688"/>
      <c r="N475" s="1688"/>
      <c r="O475" s="1688"/>
      <c r="P475" s="1689"/>
    </row>
    <row r="476" spans="1:16" ht="12" thickBot="1" x14ac:dyDescent="0.25">
      <c r="A476" s="211" t="s">
        <v>92</v>
      </c>
      <c r="B476" s="1690"/>
      <c r="C476" s="1691"/>
      <c r="D476" s="1691"/>
      <c r="E476" s="1691"/>
      <c r="F476" s="1691"/>
      <c r="G476" s="1691"/>
      <c r="H476" s="1691"/>
      <c r="I476" s="1691"/>
      <c r="J476" s="1691"/>
      <c r="K476" s="1691"/>
      <c r="L476" s="1691"/>
      <c r="M476" s="1691"/>
      <c r="N476" s="1691"/>
      <c r="O476" s="1691"/>
      <c r="P476" s="1692"/>
    </row>
    <row r="477" spans="1:16" x14ac:dyDescent="0.2">
      <c r="A477" s="212"/>
      <c r="B477" s="213"/>
      <c r="C477" s="213"/>
      <c r="D477" s="213"/>
      <c r="E477" s="213"/>
      <c r="F477" s="213"/>
      <c r="G477" s="213"/>
      <c r="H477" s="213"/>
      <c r="I477" s="213"/>
      <c r="J477" s="213"/>
      <c r="K477" s="213"/>
      <c r="L477" s="213"/>
      <c r="M477" s="213"/>
      <c r="N477" s="213"/>
      <c r="O477" s="213"/>
      <c r="P477" s="213"/>
    </row>
  </sheetData>
  <mergeCells count="689">
    <mergeCell ref="B475:P475"/>
    <mergeCell ref="B476:P476"/>
    <mergeCell ref="B469:P469"/>
    <mergeCell ref="B470:P470"/>
    <mergeCell ref="B471:P471"/>
    <mergeCell ref="B472:P472"/>
    <mergeCell ref="B473:P473"/>
    <mergeCell ref="B474:P474"/>
    <mergeCell ref="B461:B462"/>
    <mergeCell ref="O461:P461"/>
    <mergeCell ref="O462:P462"/>
    <mergeCell ref="A464:P464"/>
    <mergeCell ref="B465:P465"/>
    <mergeCell ref="B468:P468"/>
    <mergeCell ref="B457:B458"/>
    <mergeCell ref="O457:P457"/>
    <mergeCell ref="O458:P458"/>
    <mergeCell ref="B459:B460"/>
    <mergeCell ref="O459:P459"/>
    <mergeCell ref="O460:P460"/>
    <mergeCell ref="B453:B454"/>
    <mergeCell ref="O453:P453"/>
    <mergeCell ref="O454:P454"/>
    <mergeCell ref="B455:B456"/>
    <mergeCell ref="O455:P455"/>
    <mergeCell ref="O456:P456"/>
    <mergeCell ref="B449:B450"/>
    <mergeCell ref="O449:P449"/>
    <mergeCell ref="O450:P450"/>
    <mergeCell ref="B451:B452"/>
    <mergeCell ref="O451:P451"/>
    <mergeCell ref="O452:P452"/>
    <mergeCell ref="B445:B446"/>
    <mergeCell ref="O445:P445"/>
    <mergeCell ref="O446:P446"/>
    <mergeCell ref="B447:B448"/>
    <mergeCell ref="O447:P447"/>
    <mergeCell ref="O448:P448"/>
    <mergeCell ref="B441:B442"/>
    <mergeCell ref="O441:P441"/>
    <mergeCell ref="O442:P442"/>
    <mergeCell ref="B443:B444"/>
    <mergeCell ref="O443:P443"/>
    <mergeCell ref="O444:P444"/>
    <mergeCell ref="B437:B438"/>
    <mergeCell ref="O437:P437"/>
    <mergeCell ref="O438:P438"/>
    <mergeCell ref="B439:B440"/>
    <mergeCell ref="O439:P439"/>
    <mergeCell ref="O440:P440"/>
    <mergeCell ref="B433:B434"/>
    <mergeCell ref="O433:P433"/>
    <mergeCell ref="O434:P434"/>
    <mergeCell ref="B435:B436"/>
    <mergeCell ref="O435:P435"/>
    <mergeCell ref="O436:P436"/>
    <mergeCell ref="B429:B430"/>
    <mergeCell ref="O429:P429"/>
    <mergeCell ref="O430:P430"/>
    <mergeCell ref="B431:B432"/>
    <mergeCell ref="O431:P431"/>
    <mergeCell ref="O432:P432"/>
    <mergeCell ref="B425:B426"/>
    <mergeCell ref="O425:P425"/>
    <mergeCell ref="O426:P426"/>
    <mergeCell ref="B427:B428"/>
    <mergeCell ref="O427:P427"/>
    <mergeCell ref="O428:P428"/>
    <mergeCell ref="B421:B422"/>
    <mergeCell ref="O421:P421"/>
    <mergeCell ref="O422:P422"/>
    <mergeCell ref="B423:B424"/>
    <mergeCell ref="O423:P423"/>
    <mergeCell ref="O424:P424"/>
    <mergeCell ref="B417:B418"/>
    <mergeCell ref="O417:P417"/>
    <mergeCell ref="O418:P418"/>
    <mergeCell ref="B419:B420"/>
    <mergeCell ref="O419:P419"/>
    <mergeCell ref="O420:P420"/>
    <mergeCell ref="B413:B414"/>
    <mergeCell ref="O413:P413"/>
    <mergeCell ref="O414:P414"/>
    <mergeCell ref="B415:B416"/>
    <mergeCell ref="O415:P415"/>
    <mergeCell ref="O416:P416"/>
    <mergeCell ref="B409:B410"/>
    <mergeCell ref="O409:P409"/>
    <mergeCell ref="O410:P410"/>
    <mergeCell ref="B411:B412"/>
    <mergeCell ref="O411:P411"/>
    <mergeCell ref="O412:P412"/>
    <mergeCell ref="A397:G397"/>
    <mergeCell ref="H397:P397"/>
    <mergeCell ref="A398:G399"/>
    <mergeCell ref="H398:P399"/>
    <mergeCell ref="O406:P406"/>
    <mergeCell ref="B407:B408"/>
    <mergeCell ref="O407:P407"/>
    <mergeCell ref="O408:P408"/>
    <mergeCell ref="G395:H395"/>
    <mergeCell ref="I395:J395"/>
    <mergeCell ref="L395:M395"/>
    <mergeCell ref="N395:P395"/>
    <mergeCell ref="A396:B396"/>
    <mergeCell ref="C396:P396"/>
    <mergeCell ref="F391:I391"/>
    <mergeCell ref="M391:O391"/>
    <mergeCell ref="F392:I392"/>
    <mergeCell ref="M392:O392"/>
    <mergeCell ref="G394:H394"/>
    <mergeCell ref="I394:J394"/>
    <mergeCell ref="L394:M394"/>
    <mergeCell ref="N394:P394"/>
    <mergeCell ref="B376:F376"/>
    <mergeCell ref="H376:P376"/>
    <mergeCell ref="B377:F377"/>
    <mergeCell ref="H377:P377"/>
    <mergeCell ref="B379:P379"/>
    <mergeCell ref="A383:E392"/>
    <mergeCell ref="F383:I384"/>
    <mergeCell ref="J383:J384"/>
    <mergeCell ref="K383:L392"/>
    <mergeCell ref="M383:O384"/>
    <mergeCell ref="F388:I388"/>
    <mergeCell ref="M388:O388"/>
    <mergeCell ref="F389:I389"/>
    <mergeCell ref="M389:O389"/>
    <mergeCell ref="F390:I390"/>
    <mergeCell ref="M390:O390"/>
    <mergeCell ref="P383:P384"/>
    <mergeCell ref="F385:I385"/>
    <mergeCell ref="M385:O385"/>
    <mergeCell ref="F386:I386"/>
    <mergeCell ref="M386:O386"/>
    <mergeCell ref="F387:I387"/>
    <mergeCell ref="M387:O387"/>
    <mergeCell ref="D368:O368"/>
    <mergeCell ref="A370:C370"/>
    <mergeCell ref="A371:C371"/>
    <mergeCell ref="B373:K373"/>
    <mergeCell ref="L373:O373"/>
    <mergeCell ref="B374:K374"/>
    <mergeCell ref="L374:O374"/>
    <mergeCell ref="A362:F363"/>
    <mergeCell ref="G362:O363"/>
    <mergeCell ref="A364:F364"/>
    <mergeCell ref="G364:O364"/>
    <mergeCell ref="A365:F366"/>
    <mergeCell ref="G365:O366"/>
    <mergeCell ref="A360:B360"/>
    <mergeCell ref="C360:G360"/>
    <mergeCell ref="H360:J360"/>
    <mergeCell ref="K360:O360"/>
    <mergeCell ref="A361:F361"/>
    <mergeCell ref="G361:O361"/>
    <mergeCell ref="F358:G358"/>
    <mergeCell ref="H358:I358"/>
    <mergeCell ref="K358:L358"/>
    <mergeCell ref="M358:O358"/>
    <mergeCell ref="F359:G359"/>
    <mergeCell ref="H359:I359"/>
    <mergeCell ref="K359:L359"/>
    <mergeCell ref="M359:O359"/>
    <mergeCell ref="A346:D355"/>
    <mergeCell ref="E346:H347"/>
    <mergeCell ref="I346:I347"/>
    <mergeCell ref="J346:K355"/>
    <mergeCell ref="L346:N347"/>
    <mergeCell ref="O346:O347"/>
    <mergeCell ref="E348:H348"/>
    <mergeCell ref="L348:N348"/>
    <mergeCell ref="E349:H349"/>
    <mergeCell ref="L349:N349"/>
    <mergeCell ref="E353:H353"/>
    <mergeCell ref="L353:N353"/>
    <mergeCell ref="E354:H354"/>
    <mergeCell ref="L354:N354"/>
    <mergeCell ref="E355:H355"/>
    <mergeCell ref="L355:N355"/>
    <mergeCell ref="E350:H350"/>
    <mergeCell ref="L350:N350"/>
    <mergeCell ref="E351:H351"/>
    <mergeCell ref="L351:N351"/>
    <mergeCell ref="E352:H352"/>
    <mergeCell ref="L352:N352"/>
    <mergeCell ref="B340:P340"/>
    <mergeCell ref="B341:P341"/>
    <mergeCell ref="B342:P342"/>
    <mergeCell ref="B344:K344"/>
    <mergeCell ref="L344:O344"/>
    <mergeCell ref="B345:J345"/>
    <mergeCell ref="K345:N345"/>
    <mergeCell ref="B334:P334"/>
    <mergeCell ref="B335:P335"/>
    <mergeCell ref="B336:P336"/>
    <mergeCell ref="B337:P337"/>
    <mergeCell ref="B338:P338"/>
    <mergeCell ref="B339:P339"/>
    <mergeCell ref="A329:A330"/>
    <mergeCell ref="B329:B330"/>
    <mergeCell ref="O329:P329"/>
    <mergeCell ref="O330:P330"/>
    <mergeCell ref="A332:P332"/>
    <mergeCell ref="B333:P333"/>
    <mergeCell ref="A325:A326"/>
    <mergeCell ref="B325:B326"/>
    <mergeCell ref="O325:P325"/>
    <mergeCell ref="O326:P326"/>
    <mergeCell ref="A327:A328"/>
    <mergeCell ref="B327:B328"/>
    <mergeCell ref="O327:P327"/>
    <mergeCell ref="O328:P328"/>
    <mergeCell ref="A321:A322"/>
    <mergeCell ref="B321:B322"/>
    <mergeCell ref="O321:P321"/>
    <mergeCell ref="O322:P322"/>
    <mergeCell ref="A323:A324"/>
    <mergeCell ref="B323:B324"/>
    <mergeCell ref="O323:P323"/>
    <mergeCell ref="O324:P324"/>
    <mergeCell ref="A317:A318"/>
    <mergeCell ref="B317:B318"/>
    <mergeCell ref="O317:P317"/>
    <mergeCell ref="O318:P318"/>
    <mergeCell ref="A319:A320"/>
    <mergeCell ref="B319:B320"/>
    <mergeCell ref="O319:P319"/>
    <mergeCell ref="O320:P320"/>
    <mergeCell ref="O312:P312"/>
    <mergeCell ref="A313:A314"/>
    <mergeCell ref="B313:B314"/>
    <mergeCell ref="O313:P313"/>
    <mergeCell ref="O314:P314"/>
    <mergeCell ref="A315:A316"/>
    <mergeCell ref="B315:B316"/>
    <mergeCell ref="O315:P315"/>
    <mergeCell ref="O316:P316"/>
    <mergeCell ref="D306:P306"/>
    <mergeCell ref="O307:P307"/>
    <mergeCell ref="A308:C308"/>
    <mergeCell ref="O308:P308"/>
    <mergeCell ref="A309:C309"/>
    <mergeCell ref="O309:P309"/>
    <mergeCell ref="A301:B301"/>
    <mergeCell ref="C301:P301"/>
    <mergeCell ref="A302:G302"/>
    <mergeCell ref="H302:P302"/>
    <mergeCell ref="A303:G304"/>
    <mergeCell ref="H303:P304"/>
    <mergeCell ref="G299:H299"/>
    <mergeCell ref="I299:J299"/>
    <mergeCell ref="L299:M299"/>
    <mergeCell ref="N299:P299"/>
    <mergeCell ref="G300:H300"/>
    <mergeCell ref="I300:J300"/>
    <mergeCell ref="L300:M300"/>
    <mergeCell ref="N300:P300"/>
    <mergeCell ref="F294:I294"/>
    <mergeCell ref="M294:O294"/>
    <mergeCell ref="F295:I295"/>
    <mergeCell ref="M295:O295"/>
    <mergeCell ref="F296:I296"/>
    <mergeCell ref="M296:O296"/>
    <mergeCell ref="F291:I291"/>
    <mergeCell ref="M291:O291"/>
    <mergeCell ref="F292:I292"/>
    <mergeCell ref="M292:O292"/>
    <mergeCell ref="F293:I293"/>
    <mergeCell ref="M293:O293"/>
    <mergeCell ref="A287:D296"/>
    <mergeCell ref="F287:I288"/>
    <mergeCell ref="J287:J288"/>
    <mergeCell ref="K287:L296"/>
    <mergeCell ref="M287:O288"/>
    <mergeCell ref="P287:P288"/>
    <mergeCell ref="F289:I289"/>
    <mergeCell ref="M289:O289"/>
    <mergeCell ref="F290:I290"/>
    <mergeCell ref="M290:O290"/>
    <mergeCell ref="B279:K279"/>
    <mergeCell ref="L279:O279"/>
    <mergeCell ref="B281:F281"/>
    <mergeCell ref="H281:P281"/>
    <mergeCell ref="B282:F282"/>
    <mergeCell ref="H282:P282"/>
    <mergeCell ref="B271:P271"/>
    <mergeCell ref="B272:P272"/>
    <mergeCell ref="B273:P273"/>
    <mergeCell ref="B274:P274"/>
    <mergeCell ref="B275:P275"/>
    <mergeCell ref="B277:K277"/>
    <mergeCell ref="L277:O277"/>
    <mergeCell ref="A265:P265"/>
    <mergeCell ref="B266:P266"/>
    <mergeCell ref="B267:P267"/>
    <mergeCell ref="B268:P268"/>
    <mergeCell ref="B269:P269"/>
    <mergeCell ref="B270:P270"/>
    <mergeCell ref="A260:A261"/>
    <mergeCell ref="B260:B261"/>
    <mergeCell ref="O260:P260"/>
    <mergeCell ref="O261:P261"/>
    <mergeCell ref="A262:A263"/>
    <mergeCell ref="B262:B263"/>
    <mergeCell ref="O262:P262"/>
    <mergeCell ref="O263:P263"/>
    <mergeCell ref="A256:A257"/>
    <mergeCell ref="B256:B257"/>
    <mergeCell ref="O256:P256"/>
    <mergeCell ref="O257:P257"/>
    <mergeCell ref="A258:A259"/>
    <mergeCell ref="B258:B259"/>
    <mergeCell ref="O258:P258"/>
    <mergeCell ref="O259:P259"/>
    <mergeCell ref="A252:A253"/>
    <mergeCell ref="B252:B253"/>
    <mergeCell ref="O252:P252"/>
    <mergeCell ref="O253:P253"/>
    <mergeCell ref="A254:A255"/>
    <mergeCell ref="B254:B255"/>
    <mergeCell ref="O254:P254"/>
    <mergeCell ref="O255:P255"/>
    <mergeCell ref="A248:A249"/>
    <mergeCell ref="B248:B249"/>
    <mergeCell ref="O248:P248"/>
    <mergeCell ref="O249:P249"/>
    <mergeCell ref="A250:A251"/>
    <mergeCell ref="B250:B251"/>
    <mergeCell ref="O250:P250"/>
    <mergeCell ref="O251:P251"/>
    <mergeCell ref="A241:C241"/>
    <mergeCell ref="O241:P241"/>
    <mergeCell ref="A242:C242"/>
    <mergeCell ref="O242:P242"/>
    <mergeCell ref="O245:P245"/>
    <mergeCell ref="A246:A247"/>
    <mergeCell ref="B246:B247"/>
    <mergeCell ref="O246:P246"/>
    <mergeCell ref="O247:P247"/>
    <mergeCell ref="A235:G235"/>
    <mergeCell ref="H235:P235"/>
    <mergeCell ref="A236:G237"/>
    <mergeCell ref="H236:P237"/>
    <mergeCell ref="D239:P239"/>
    <mergeCell ref="O240:P240"/>
    <mergeCell ref="G233:H233"/>
    <mergeCell ref="I233:J233"/>
    <mergeCell ref="L233:M233"/>
    <mergeCell ref="N233:P233"/>
    <mergeCell ref="A234:B234"/>
    <mergeCell ref="C234:P234"/>
    <mergeCell ref="G232:H232"/>
    <mergeCell ref="I232:J232"/>
    <mergeCell ref="L232:M232"/>
    <mergeCell ref="N232:P232"/>
    <mergeCell ref="F225:I225"/>
    <mergeCell ref="M225:O225"/>
    <mergeCell ref="F226:I226"/>
    <mergeCell ref="M226:O226"/>
    <mergeCell ref="F227:I227"/>
    <mergeCell ref="M227:O227"/>
    <mergeCell ref="F222:I222"/>
    <mergeCell ref="M222:O222"/>
    <mergeCell ref="F223:I223"/>
    <mergeCell ref="M223:O223"/>
    <mergeCell ref="F224:I224"/>
    <mergeCell ref="M224:O224"/>
    <mergeCell ref="B214:F214"/>
    <mergeCell ref="H214:P214"/>
    <mergeCell ref="B215:F215"/>
    <mergeCell ref="H215:P215"/>
    <mergeCell ref="A220:D229"/>
    <mergeCell ref="F220:I221"/>
    <mergeCell ref="J220:J221"/>
    <mergeCell ref="K220:L229"/>
    <mergeCell ref="M220:O221"/>
    <mergeCell ref="P220:P221"/>
    <mergeCell ref="F228:I228"/>
    <mergeCell ref="M228:O228"/>
    <mergeCell ref="F229:I229"/>
    <mergeCell ref="M229:O229"/>
    <mergeCell ref="B206:P206"/>
    <mergeCell ref="B207:P207"/>
    <mergeCell ref="B208:P208"/>
    <mergeCell ref="B210:K210"/>
    <mergeCell ref="L210:O210"/>
    <mergeCell ref="B212:K212"/>
    <mergeCell ref="L212:O212"/>
    <mergeCell ref="B200:P200"/>
    <mergeCell ref="B201:P201"/>
    <mergeCell ref="B202:P202"/>
    <mergeCell ref="B203:P203"/>
    <mergeCell ref="B204:P204"/>
    <mergeCell ref="B205:P205"/>
    <mergeCell ref="A195:A196"/>
    <mergeCell ref="B195:B196"/>
    <mergeCell ref="O195:P195"/>
    <mergeCell ref="O196:P196"/>
    <mergeCell ref="A198:P198"/>
    <mergeCell ref="B199:P199"/>
    <mergeCell ref="A191:A192"/>
    <mergeCell ref="B191:B192"/>
    <mergeCell ref="O191:P191"/>
    <mergeCell ref="O192:P192"/>
    <mergeCell ref="A193:A194"/>
    <mergeCell ref="B193:B194"/>
    <mergeCell ref="O193:P193"/>
    <mergeCell ref="O194:P194"/>
    <mergeCell ref="A187:A188"/>
    <mergeCell ref="B187:B188"/>
    <mergeCell ref="O187:P187"/>
    <mergeCell ref="O188:P188"/>
    <mergeCell ref="A189:A190"/>
    <mergeCell ref="B189:B190"/>
    <mergeCell ref="O189:P189"/>
    <mergeCell ref="O190:P190"/>
    <mergeCell ref="A183:A184"/>
    <mergeCell ref="B183:B184"/>
    <mergeCell ref="O183:P183"/>
    <mergeCell ref="O184:P184"/>
    <mergeCell ref="A185:A186"/>
    <mergeCell ref="B185:B186"/>
    <mergeCell ref="O185:P185"/>
    <mergeCell ref="O186:P186"/>
    <mergeCell ref="A179:A180"/>
    <mergeCell ref="B179:B180"/>
    <mergeCell ref="O179:P179"/>
    <mergeCell ref="O180:P180"/>
    <mergeCell ref="A181:A182"/>
    <mergeCell ref="B181:B182"/>
    <mergeCell ref="O181:P181"/>
    <mergeCell ref="O182:P182"/>
    <mergeCell ref="O173:P173"/>
    <mergeCell ref="O174:P174"/>
    <mergeCell ref="A177:A178"/>
    <mergeCell ref="B177:B178"/>
    <mergeCell ref="O177:P177"/>
    <mergeCell ref="O178:P178"/>
    <mergeCell ref="A167:G167"/>
    <mergeCell ref="H167:P167"/>
    <mergeCell ref="A168:G169"/>
    <mergeCell ref="H168:P169"/>
    <mergeCell ref="D171:P171"/>
    <mergeCell ref="O172:P172"/>
    <mergeCell ref="G165:H165"/>
    <mergeCell ref="I165:J165"/>
    <mergeCell ref="L165:M165"/>
    <mergeCell ref="N165:P165"/>
    <mergeCell ref="A166:B166"/>
    <mergeCell ref="C166:P166"/>
    <mergeCell ref="G164:H164"/>
    <mergeCell ref="I164:J164"/>
    <mergeCell ref="L164:M164"/>
    <mergeCell ref="N164:P164"/>
    <mergeCell ref="F158:I158"/>
    <mergeCell ref="M158:O158"/>
    <mergeCell ref="F159:I159"/>
    <mergeCell ref="M159:O159"/>
    <mergeCell ref="F160:I160"/>
    <mergeCell ref="M160:O160"/>
    <mergeCell ref="F155:I155"/>
    <mergeCell ref="M155:O155"/>
    <mergeCell ref="F156:I156"/>
    <mergeCell ref="M156:O156"/>
    <mergeCell ref="F157:I157"/>
    <mergeCell ref="M157:O157"/>
    <mergeCell ref="B149:F149"/>
    <mergeCell ref="H149:P149"/>
    <mergeCell ref="B150:F150"/>
    <mergeCell ref="H150:P150"/>
    <mergeCell ref="A153:D162"/>
    <mergeCell ref="F153:I154"/>
    <mergeCell ref="J153:J154"/>
    <mergeCell ref="K153:L162"/>
    <mergeCell ref="M153:O154"/>
    <mergeCell ref="P153:P154"/>
    <mergeCell ref="F161:I161"/>
    <mergeCell ref="M161:O161"/>
    <mergeCell ref="F162:I162"/>
    <mergeCell ref="M162:O162"/>
    <mergeCell ref="B141:P141"/>
    <mergeCell ref="B142:P142"/>
    <mergeCell ref="B143:P143"/>
    <mergeCell ref="B145:K145"/>
    <mergeCell ref="L145:O145"/>
    <mergeCell ref="B147:K147"/>
    <mergeCell ref="L147:O147"/>
    <mergeCell ref="B135:P135"/>
    <mergeCell ref="B136:P136"/>
    <mergeCell ref="B137:P137"/>
    <mergeCell ref="B138:P138"/>
    <mergeCell ref="B139:P139"/>
    <mergeCell ref="B140:P140"/>
    <mergeCell ref="A130:A131"/>
    <mergeCell ref="B130:B131"/>
    <mergeCell ref="O130:P130"/>
    <mergeCell ref="O131:P131"/>
    <mergeCell ref="A133:P133"/>
    <mergeCell ref="B134:P134"/>
    <mergeCell ref="A126:A127"/>
    <mergeCell ref="B126:B127"/>
    <mergeCell ref="O126:P126"/>
    <mergeCell ref="O127:P127"/>
    <mergeCell ref="A128:A129"/>
    <mergeCell ref="B128:B129"/>
    <mergeCell ref="O128:P128"/>
    <mergeCell ref="O129:P129"/>
    <mergeCell ref="A122:A123"/>
    <mergeCell ref="B122:B123"/>
    <mergeCell ref="O122:P122"/>
    <mergeCell ref="O123:P123"/>
    <mergeCell ref="A124:A125"/>
    <mergeCell ref="B124:B125"/>
    <mergeCell ref="O124:P124"/>
    <mergeCell ref="O125:P125"/>
    <mergeCell ref="A118:A119"/>
    <mergeCell ref="B118:B119"/>
    <mergeCell ref="O118:P118"/>
    <mergeCell ref="O119:P119"/>
    <mergeCell ref="A120:A121"/>
    <mergeCell ref="B120:B121"/>
    <mergeCell ref="O120:P120"/>
    <mergeCell ref="O121:P121"/>
    <mergeCell ref="A114:A115"/>
    <mergeCell ref="B114:B115"/>
    <mergeCell ref="O114:P114"/>
    <mergeCell ref="O115:P115"/>
    <mergeCell ref="A116:A117"/>
    <mergeCell ref="B116:B117"/>
    <mergeCell ref="O116:P116"/>
    <mergeCell ref="O117:P117"/>
    <mergeCell ref="O108:P108"/>
    <mergeCell ref="O109:P109"/>
    <mergeCell ref="A112:A113"/>
    <mergeCell ref="B112:B113"/>
    <mergeCell ref="O112:P112"/>
    <mergeCell ref="O113:P113"/>
    <mergeCell ref="A102:G102"/>
    <mergeCell ref="H102:P102"/>
    <mergeCell ref="A103:G104"/>
    <mergeCell ref="H103:P104"/>
    <mergeCell ref="D106:P106"/>
    <mergeCell ref="O107:P107"/>
    <mergeCell ref="G100:H100"/>
    <mergeCell ref="I100:J100"/>
    <mergeCell ref="L100:M100"/>
    <mergeCell ref="N100:P100"/>
    <mergeCell ref="A101:B101"/>
    <mergeCell ref="C101:P101"/>
    <mergeCell ref="G99:H99"/>
    <mergeCell ref="I99:J99"/>
    <mergeCell ref="L99:M99"/>
    <mergeCell ref="N99:P99"/>
    <mergeCell ref="F93:I93"/>
    <mergeCell ref="M93:O93"/>
    <mergeCell ref="F94:I94"/>
    <mergeCell ref="M94:O94"/>
    <mergeCell ref="F95:I95"/>
    <mergeCell ref="M95:O95"/>
    <mergeCell ref="F90:I90"/>
    <mergeCell ref="M90:O90"/>
    <mergeCell ref="F91:I91"/>
    <mergeCell ref="M91:O91"/>
    <mergeCell ref="F92:I92"/>
    <mergeCell ref="M92:O92"/>
    <mergeCell ref="B84:F84"/>
    <mergeCell ref="H84:P84"/>
    <mergeCell ref="B85:F85"/>
    <mergeCell ref="H85:P85"/>
    <mergeCell ref="A88:D97"/>
    <mergeCell ref="F88:I89"/>
    <mergeCell ref="J88:J89"/>
    <mergeCell ref="K88:L97"/>
    <mergeCell ref="M88:O89"/>
    <mergeCell ref="P88:P89"/>
    <mergeCell ref="F96:I96"/>
    <mergeCell ref="M96:O96"/>
    <mergeCell ref="F97:I97"/>
    <mergeCell ref="M97:O97"/>
    <mergeCell ref="B75:P75"/>
    <mergeCell ref="B76:P76"/>
    <mergeCell ref="B77:P77"/>
    <mergeCell ref="B80:K80"/>
    <mergeCell ref="L80:O80"/>
    <mergeCell ref="B82:K82"/>
    <mergeCell ref="L82:O82"/>
    <mergeCell ref="B69:P69"/>
    <mergeCell ref="B70:P70"/>
    <mergeCell ref="B71:P71"/>
    <mergeCell ref="B72:P72"/>
    <mergeCell ref="B73:P73"/>
    <mergeCell ref="B74:P74"/>
    <mergeCell ref="A64:A65"/>
    <mergeCell ref="B64:B65"/>
    <mergeCell ref="O64:P64"/>
    <mergeCell ref="O65:P65"/>
    <mergeCell ref="A67:P67"/>
    <mergeCell ref="B68:P68"/>
    <mergeCell ref="A60:A61"/>
    <mergeCell ref="B60:B61"/>
    <mergeCell ref="O60:P60"/>
    <mergeCell ref="O61:P61"/>
    <mergeCell ref="A62:A63"/>
    <mergeCell ref="B62:B63"/>
    <mergeCell ref="O62:P62"/>
    <mergeCell ref="O63:P63"/>
    <mergeCell ref="A56:A57"/>
    <mergeCell ref="B56:B57"/>
    <mergeCell ref="O56:P56"/>
    <mergeCell ref="O57:P57"/>
    <mergeCell ref="A58:A59"/>
    <mergeCell ref="B58:B59"/>
    <mergeCell ref="O58:P58"/>
    <mergeCell ref="O59:P59"/>
    <mergeCell ref="A52:A53"/>
    <mergeCell ref="B52:B53"/>
    <mergeCell ref="O52:P52"/>
    <mergeCell ref="O53:P53"/>
    <mergeCell ref="A54:A55"/>
    <mergeCell ref="B54:B55"/>
    <mergeCell ref="O54:P54"/>
    <mergeCell ref="O55:P55"/>
    <mergeCell ref="A48:A49"/>
    <mergeCell ref="B48:B49"/>
    <mergeCell ref="O48:P48"/>
    <mergeCell ref="O49:P49"/>
    <mergeCell ref="A50:A51"/>
    <mergeCell ref="B50:B51"/>
    <mergeCell ref="O50:P50"/>
    <mergeCell ref="O51:P51"/>
    <mergeCell ref="A36:G36"/>
    <mergeCell ref="H36:P36"/>
    <mergeCell ref="A37:G38"/>
    <mergeCell ref="H37:P38"/>
    <mergeCell ref="O45:P45"/>
    <mergeCell ref="A46:A47"/>
    <mergeCell ref="B46:B47"/>
    <mergeCell ref="O46:P46"/>
    <mergeCell ref="O47:P47"/>
    <mergeCell ref="G34:H34"/>
    <mergeCell ref="I34:J34"/>
    <mergeCell ref="L34:M34"/>
    <mergeCell ref="N34:P34"/>
    <mergeCell ref="A35:B35"/>
    <mergeCell ref="C35:P35"/>
    <mergeCell ref="F30:I30"/>
    <mergeCell ref="M30:O30"/>
    <mergeCell ref="F31:I31"/>
    <mergeCell ref="M31:O31"/>
    <mergeCell ref="G33:H33"/>
    <mergeCell ref="I33:J33"/>
    <mergeCell ref="L33:M33"/>
    <mergeCell ref="N33:P33"/>
    <mergeCell ref="B15:F15"/>
    <mergeCell ref="H15:P15"/>
    <mergeCell ref="B16:F16"/>
    <mergeCell ref="H16:P16"/>
    <mergeCell ref="B18:P18"/>
    <mergeCell ref="A22:E31"/>
    <mergeCell ref="F22:I23"/>
    <mergeCell ref="J22:J23"/>
    <mergeCell ref="K22:L31"/>
    <mergeCell ref="M22:O23"/>
    <mergeCell ref="F27:I27"/>
    <mergeCell ref="M27:O27"/>
    <mergeCell ref="F28:I28"/>
    <mergeCell ref="M28:O28"/>
    <mergeCell ref="F29:I29"/>
    <mergeCell ref="M29:O29"/>
    <mergeCell ref="P22:P23"/>
    <mergeCell ref="F24:I24"/>
    <mergeCell ref="M24:O24"/>
    <mergeCell ref="F25:I25"/>
    <mergeCell ref="M25:O25"/>
    <mergeCell ref="F26:I26"/>
    <mergeCell ref="M26:O26"/>
    <mergeCell ref="B8:P8"/>
    <mergeCell ref="B9:P9"/>
    <mergeCell ref="B11:K11"/>
    <mergeCell ref="L11:O11"/>
    <mergeCell ref="B13:K13"/>
    <mergeCell ref="L13:O13"/>
    <mergeCell ref="C2:N2"/>
    <mergeCell ref="C3:N3"/>
    <mergeCell ref="C4:N4"/>
    <mergeCell ref="O4:P4"/>
    <mergeCell ref="C5:N5"/>
    <mergeCell ref="C6:N6"/>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0"/>
  <sheetViews>
    <sheetView showGridLines="0" zoomScale="70" zoomScaleNormal="70" workbookViewId="0">
      <selection activeCell="B326" sqref="B326:K326"/>
    </sheetView>
  </sheetViews>
  <sheetFormatPr baseColWidth="10" defaultColWidth="11.42578125" defaultRowHeight="15" x14ac:dyDescent="0.25"/>
  <cols>
    <col min="1" max="1" width="48.7109375" customWidth="1"/>
    <col min="2" max="2" width="11.42578125" customWidth="1"/>
    <col min="3" max="3" width="16.5703125" customWidth="1"/>
    <col min="4" max="4" width="16.85546875" customWidth="1"/>
    <col min="5" max="5" width="13.7109375" customWidth="1"/>
    <col min="6" max="6" width="10.28515625" customWidth="1"/>
    <col min="7" max="7" width="12.28515625" customWidth="1"/>
    <col min="8" max="8" width="16.140625" customWidth="1"/>
    <col min="9" max="9" width="11.85546875" customWidth="1"/>
    <col min="10" max="10" width="12.42578125" customWidth="1"/>
    <col min="11" max="11" width="12.85546875" customWidth="1"/>
    <col min="12" max="12" width="12.140625" customWidth="1"/>
    <col min="13" max="13" width="14.7109375" customWidth="1"/>
    <col min="14" max="14" width="17.28515625" customWidth="1"/>
    <col min="15" max="15" width="12.7109375" customWidth="1"/>
    <col min="16" max="16" width="10.85546875" customWidth="1"/>
  </cols>
  <sheetData>
    <row r="1" spans="1:16" ht="15.75" x14ac:dyDescent="0.25">
      <c r="A1" s="1"/>
      <c r="B1" s="2"/>
      <c r="C1" s="928" t="s">
        <v>0</v>
      </c>
      <c r="D1" s="928"/>
      <c r="E1" s="928"/>
      <c r="F1" s="928"/>
      <c r="G1" s="928"/>
      <c r="H1" s="928"/>
      <c r="I1" s="928"/>
      <c r="J1" s="928"/>
      <c r="K1" s="928"/>
      <c r="L1" s="928"/>
      <c r="M1" s="928"/>
      <c r="N1" s="928"/>
      <c r="O1" s="2"/>
      <c r="P1" s="1"/>
    </row>
    <row r="2" spans="1:16" ht="15.75" x14ac:dyDescent="0.25">
      <c r="A2" s="1"/>
      <c r="B2" s="2"/>
      <c r="C2" s="928" t="s">
        <v>1</v>
      </c>
      <c r="D2" s="928"/>
      <c r="E2" s="928"/>
      <c r="F2" s="928"/>
      <c r="G2" s="928"/>
      <c r="H2" s="928"/>
      <c r="I2" s="928"/>
      <c r="J2" s="928"/>
      <c r="K2" s="928"/>
      <c r="L2" s="928"/>
      <c r="M2" s="928"/>
      <c r="N2" s="928"/>
      <c r="O2" s="2"/>
      <c r="P2" s="1"/>
    </row>
    <row r="3" spans="1:16" ht="15.75" x14ac:dyDescent="0.25">
      <c r="A3" s="1"/>
      <c r="B3" s="2"/>
      <c r="C3" s="929" t="s">
        <v>2</v>
      </c>
      <c r="D3" s="929"/>
      <c r="E3" s="929"/>
      <c r="F3" s="929"/>
      <c r="G3" s="929"/>
      <c r="H3" s="929"/>
      <c r="I3" s="929"/>
      <c r="J3" s="929"/>
      <c r="K3" s="929"/>
      <c r="L3" s="929"/>
      <c r="M3" s="929"/>
      <c r="N3" s="929"/>
      <c r="O3" s="928"/>
      <c r="P3" s="928"/>
    </row>
    <row r="4" spans="1:16" ht="15.75" x14ac:dyDescent="0.25">
      <c r="A4" s="1"/>
      <c r="B4" s="2"/>
      <c r="C4" s="930" t="s">
        <v>3</v>
      </c>
      <c r="D4" s="928"/>
      <c r="E4" s="928"/>
      <c r="F4" s="928"/>
      <c r="G4" s="928"/>
      <c r="H4" s="928"/>
      <c r="I4" s="928"/>
      <c r="J4" s="928"/>
      <c r="K4" s="928"/>
      <c r="L4" s="928"/>
      <c r="M4" s="928"/>
      <c r="N4" s="928"/>
      <c r="O4" s="2"/>
      <c r="P4" s="1"/>
    </row>
    <row r="5" spans="1:16" ht="15.75" customHeight="1" x14ac:dyDescent="0.25">
      <c r="A5" s="1"/>
      <c r="B5" s="2"/>
      <c r="C5" s="931" t="s">
        <v>4</v>
      </c>
      <c r="D5" s="931"/>
      <c r="E5" s="931"/>
      <c r="F5" s="931"/>
      <c r="G5" s="931"/>
      <c r="H5" s="931"/>
      <c r="I5" s="931"/>
      <c r="J5" s="931"/>
      <c r="K5" s="931"/>
      <c r="L5" s="931"/>
      <c r="M5" s="931"/>
      <c r="N5" s="931"/>
      <c r="O5" s="2"/>
      <c r="P5" s="1"/>
    </row>
    <row r="6" spans="1:16" ht="15.75" customHeight="1" x14ac:dyDescent="0.25">
      <c r="A6" s="3" t="s">
        <v>5</v>
      </c>
      <c r="B6" s="923" t="s">
        <v>6</v>
      </c>
      <c r="C6" s="924"/>
      <c r="D6" s="924"/>
      <c r="E6" s="924"/>
      <c r="F6" s="924"/>
      <c r="G6" s="924"/>
      <c r="H6" s="924"/>
      <c r="I6" s="924"/>
      <c r="J6" s="924"/>
      <c r="K6" s="924"/>
      <c r="L6" s="924"/>
      <c r="M6" s="924"/>
      <c r="N6" s="924"/>
      <c r="O6" s="924"/>
      <c r="P6" s="925"/>
    </row>
    <row r="7" spans="1:16" ht="15.75" customHeight="1" x14ac:dyDescent="0.25">
      <c r="A7" s="4" t="s">
        <v>7</v>
      </c>
      <c r="B7" s="923" t="s">
        <v>8</v>
      </c>
      <c r="C7" s="924"/>
      <c r="D7" s="924"/>
      <c r="E7" s="924"/>
      <c r="F7" s="924"/>
      <c r="G7" s="924"/>
      <c r="H7" s="924"/>
      <c r="I7" s="924"/>
      <c r="J7" s="924"/>
      <c r="K7" s="924"/>
      <c r="L7" s="924"/>
      <c r="M7" s="924"/>
      <c r="N7" s="924"/>
      <c r="O7" s="924"/>
      <c r="P7" s="925"/>
    </row>
    <row r="8" spans="1:16" ht="15.75" x14ac:dyDescent="0.25">
      <c r="A8" s="5"/>
      <c r="B8" s="6"/>
      <c r="C8" s="7"/>
      <c r="D8" s="7"/>
      <c r="E8" s="7"/>
      <c r="F8" s="7"/>
      <c r="G8" s="7"/>
      <c r="H8" s="7"/>
      <c r="I8" s="7"/>
      <c r="J8" s="7"/>
      <c r="K8" s="7"/>
      <c r="L8" s="7"/>
      <c r="M8" s="8"/>
      <c r="N8" s="8"/>
      <c r="O8" s="8"/>
      <c r="P8" s="5"/>
    </row>
    <row r="9" spans="1:16" ht="30" customHeight="1" x14ac:dyDescent="0.25">
      <c r="A9" s="9" t="s">
        <v>9</v>
      </c>
      <c r="B9" s="1903" t="s">
        <v>10</v>
      </c>
      <c r="C9" s="1904"/>
      <c r="D9" s="1904"/>
      <c r="E9" s="1904"/>
      <c r="F9" s="1904"/>
      <c r="G9" s="1904"/>
      <c r="H9" s="1904"/>
      <c r="I9" s="1904"/>
      <c r="J9" s="1904"/>
      <c r="K9" s="1905"/>
      <c r="L9" s="794" t="s">
        <v>11</v>
      </c>
      <c r="M9" s="794"/>
      <c r="N9" s="794"/>
      <c r="O9" s="794"/>
      <c r="P9" s="10">
        <v>0.15</v>
      </c>
    </row>
    <row r="11" spans="1:16" ht="32.25" customHeight="1" x14ac:dyDescent="0.25">
      <c r="A11" s="11" t="s">
        <v>12</v>
      </c>
      <c r="B11" s="1893" t="s">
        <v>13</v>
      </c>
      <c r="C11" s="1894"/>
      <c r="D11" s="1894"/>
      <c r="E11" s="1894"/>
      <c r="F11" s="1894"/>
      <c r="G11" s="1894"/>
      <c r="H11" s="1894"/>
      <c r="I11" s="1894"/>
      <c r="J11" s="1894"/>
      <c r="K11" s="1894"/>
      <c r="L11" s="774" t="s">
        <v>14</v>
      </c>
      <c r="M11" s="774"/>
      <c r="N11" s="774"/>
      <c r="O11" s="774"/>
      <c r="P11" s="12">
        <v>0.15</v>
      </c>
    </row>
    <row r="12" spans="1:16" ht="32.25" customHeight="1" x14ac:dyDescent="0.25"/>
    <row r="13" spans="1:16" ht="15.75" x14ac:dyDescent="0.25">
      <c r="A13" s="13" t="s">
        <v>15</v>
      </c>
      <c r="B13" s="1895" t="s">
        <v>16</v>
      </c>
      <c r="C13" s="1888"/>
      <c r="D13" s="1888"/>
      <c r="E13" s="1888"/>
      <c r="F13" s="1889"/>
      <c r="G13" s="14" t="s">
        <v>17</v>
      </c>
      <c r="H13" s="1895" t="s">
        <v>18</v>
      </c>
      <c r="I13" s="1888"/>
      <c r="J13" s="1888"/>
      <c r="K13" s="1888"/>
      <c r="L13" s="1888"/>
      <c r="M13" s="1888"/>
      <c r="N13" s="1888"/>
      <c r="O13" s="1888"/>
      <c r="P13" s="1889"/>
    </row>
    <row r="14" spans="1:16" ht="15.75" x14ac:dyDescent="0.25">
      <c r="A14" s="13" t="s">
        <v>15</v>
      </c>
      <c r="B14" s="1895" t="s">
        <v>19</v>
      </c>
      <c r="C14" s="1888"/>
      <c r="D14" s="1888"/>
      <c r="E14" s="1888"/>
      <c r="F14" s="1889"/>
      <c r="G14" s="14" t="s">
        <v>17</v>
      </c>
      <c r="H14" s="1887">
        <v>76845267.420000002</v>
      </c>
      <c r="I14" s="1888"/>
      <c r="J14" s="1888"/>
      <c r="K14" s="1888"/>
      <c r="L14" s="1888"/>
      <c r="M14" s="1888"/>
      <c r="N14" s="1888"/>
      <c r="O14" s="1888"/>
      <c r="P14" s="1889"/>
    </row>
    <row r="15" spans="1:16" ht="15.75" x14ac:dyDescent="0.25">
      <c r="A15" s="15"/>
      <c r="B15" s="16"/>
      <c r="C15" s="16"/>
      <c r="D15" s="17"/>
      <c r="E15" s="17"/>
      <c r="F15" s="17"/>
      <c r="G15" s="17"/>
      <c r="H15" s="17"/>
      <c r="I15" s="17"/>
      <c r="J15" s="17"/>
      <c r="K15" s="17"/>
      <c r="L15" s="18"/>
      <c r="M15" s="18"/>
      <c r="N15" s="18"/>
      <c r="O15" s="18"/>
      <c r="P15" s="19"/>
    </row>
    <row r="16" spans="1:16" ht="25.5" customHeight="1" x14ac:dyDescent="0.25">
      <c r="A16" s="11" t="s">
        <v>20</v>
      </c>
      <c r="B16" s="758" t="s">
        <v>21</v>
      </c>
      <c r="C16" s="758"/>
      <c r="D16" s="758"/>
      <c r="E16" s="758"/>
      <c r="F16" s="758"/>
      <c r="G16" s="758"/>
      <c r="H16" s="758"/>
      <c r="I16" s="758"/>
      <c r="J16" s="758"/>
      <c r="K16" s="758"/>
      <c r="L16" s="758"/>
      <c r="M16" s="758"/>
      <c r="N16" s="758"/>
      <c r="O16" s="758"/>
      <c r="P16" s="758"/>
    </row>
    <row r="18" spans="1:16" ht="23.25" customHeight="1" x14ac:dyDescent="0.25">
      <c r="A18" s="20" t="s">
        <v>22</v>
      </c>
      <c r="B18" s="21"/>
      <c r="C18" s="21"/>
      <c r="D18" s="21"/>
      <c r="E18" s="21"/>
      <c r="F18" s="21"/>
      <c r="G18" s="21"/>
      <c r="H18" s="21"/>
      <c r="I18" s="21"/>
      <c r="J18" s="21"/>
      <c r="K18" s="21"/>
      <c r="L18" s="21"/>
      <c r="M18" s="21"/>
      <c r="N18" s="21"/>
      <c r="O18" s="21"/>
    </row>
    <row r="19" spans="1:16" ht="20.25" customHeight="1" x14ac:dyDescent="0.25">
      <c r="A19" s="20"/>
      <c r="B19" s="21"/>
      <c r="C19" s="21"/>
      <c r="D19" s="21"/>
      <c r="E19" s="21"/>
      <c r="F19" s="21"/>
      <c r="G19" s="21"/>
      <c r="H19" s="21"/>
      <c r="I19" s="21"/>
      <c r="J19" s="21"/>
      <c r="K19" s="21"/>
      <c r="L19" s="21"/>
      <c r="M19" s="21"/>
      <c r="N19" s="21"/>
      <c r="O19" s="21"/>
    </row>
    <row r="20" spans="1:16" ht="15" customHeight="1" x14ac:dyDescent="0.25">
      <c r="A20" s="759" t="s">
        <v>23</v>
      </c>
      <c r="B20" s="760"/>
      <c r="C20" s="760"/>
      <c r="D20" s="760"/>
      <c r="E20" s="761"/>
      <c r="F20" s="768" t="s">
        <v>24</v>
      </c>
      <c r="G20" s="768"/>
      <c r="H20" s="768"/>
      <c r="I20" s="768"/>
      <c r="J20" s="768" t="s">
        <v>25</v>
      </c>
      <c r="K20" s="769" t="s">
        <v>26</v>
      </c>
      <c r="L20" s="761"/>
      <c r="M20" s="768" t="s">
        <v>27</v>
      </c>
      <c r="N20" s="768"/>
      <c r="O20" s="768"/>
      <c r="P20" s="772" t="s">
        <v>25</v>
      </c>
    </row>
    <row r="21" spans="1:16" ht="15" customHeight="1" x14ac:dyDescent="0.25">
      <c r="A21" s="762"/>
      <c r="B21" s="763"/>
      <c r="C21" s="763"/>
      <c r="D21" s="763"/>
      <c r="E21" s="764"/>
      <c r="F21" s="768"/>
      <c r="G21" s="768"/>
      <c r="H21" s="768"/>
      <c r="I21" s="768"/>
      <c r="J21" s="768"/>
      <c r="K21" s="770"/>
      <c r="L21" s="764"/>
      <c r="M21" s="768"/>
      <c r="N21" s="768"/>
      <c r="O21" s="768"/>
      <c r="P21" s="772"/>
    </row>
    <row r="22" spans="1:16" ht="15" customHeight="1" x14ac:dyDescent="0.25">
      <c r="A22" s="762"/>
      <c r="B22" s="763"/>
      <c r="C22" s="763"/>
      <c r="D22" s="763"/>
      <c r="E22" s="764"/>
      <c r="F22" s="750" t="s">
        <v>6</v>
      </c>
      <c r="G22" s="750"/>
      <c r="H22" s="750"/>
      <c r="I22" s="750"/>
      <c r="J22" s="246">
        <v>15</v>
      </c>
      <c r="K22" s="770"/>
      <c r="L22" s="764"/>
      <c r="M22" s="750" t="s">
        <v>28</v>
      </c>
      <c r="N22" s="750"/>
      <c r="O22" s="750"/>
      <c r="P22" s="22">
        <v>100</v>
      </c>
    </row>
    <row r="23" spans="1:16" ht="15" customHeight="1" x14ac:dyDescent="0.25">
      <c r="A23" s="762"/>
      <c r="B23" s="763"/>
      <c r="C23" s="763"/>
      <c r="D23" s="763"/>
      <c r="E23" s="764"/>
      <c r="F23" s="750" t="s">
        <v>29</v>
      </c>
      <c r="G23" s="750"/>
      <c r="H23" s="750"/>
      <c r="I23" s="750"/>
      <c r="J23" s="246">
        <v>50</v>
      </c>
      <c r="K23" s="770"/>
      <c r="L23" s="764"/>
      <c r="M23" s="745"/>
      <c r="N23" s="745"/>
      <c r="O23" s="745"/>
      <c r="P23" s="22"/>
    </row>
    <row r="24" spans="1:16" ht="15" customHeight="1" x14ac:dyDescent="0.25">
      <c r="A24" s="762"/>
      <c r="B24" s="763"/>
      <c r="C24" s="763"/>
      <c r="D24" s="763"/>
      <c r="E24" s="764"/>
      <c r="F24" s="750" t="s">
        <v>30</v>
      </c>
      <c r="G24" s="750"/>
      <c r="H24" s="750"/>
      <c r="I24" s="750"/>
      <c r="J24" s="246">
        <v>40</v>
      </c>
      <c r="K24" s="770"/>
      <c r="L24" s="764"/>
      <c r="M24" s="745"/>
      <c r="N24" s="754"/>
      <c r="O24" s="754"/>
      <c r="P24" s="22"/>
    </row>
    <row r="25" spans="1:16" ht="15" customHeight="1" x14ac:dyDescent="0.25">
      <c r="A25" s="762"/>
      <c r="B25" s="763"/>
      <c r="C25" s="763"/>
      <c r="D25" s="763"/>
      <c r="E25" s="764"/>
      <c r="F25" s="750" t="s">
        <v>31</v>
      </c>
      <c r="G25" s="750"/>
      <c r="H25" s="750"/>
      <c r="I25" s="750"/>
      <c r="J25" s="245">
        <v>20</v>
      </c>
      <c r="K25" s="770"/>
      <c r="L25" s="764"/>
      <c r="M25" s="745"/>
      <c r="N25" s="745"/>
      <c r="O25" s="745"/>
      <c r="P25" s="22"/>
    </row>
    <row r="26" spans="1:16" ht="15" customHeight="1" x14ac:dyDescent="0.25">
      <c r="A26" s="762"/>
      <c r="B26" s="763"/>
      <c r="C26" s="763"/>
      <c r="D26" s="763"/>
      <c r="E26" s="764"/>
      <c r="F26" s="745"/>
      <c r="G26" s="745"/>
      <c r="H26" s="745"/>
      <c r="I26" s="745"/>
      <c r="J26" s="245"/>
      <c r="K26" s="770"/>
      <c r="L26" s="764"/>
      <c r="M26" s="745"/>
      <c r="N26" s="745"/>
      <c r="O26" s="745"/>
      <c r="P26" s="22"/>
    </row>
    <row r="27" spans="1:16" ht="15" customHeight="1" x14ac:dyDescent="0.25">
      <c r="A27" s="762"/>
      <c r="B27" s="763"/>
      <c r="C27" s="763"/>
      <c r="D27" s="763"/>
      <c r="E27" s="764"/>
      <c r="F27" s="745"/>
      <c r="G27" s="745"/>
      <c r="H27" s="745"/>
      <c r="I27" s="745"/>
      <c r="J27" s="245"/>
      <c r="K27" s="770"/>
      <c r="L27" s="764"/>
      <c r="M27" s="745"/>
      <c r="N27" s="745"/>
      <c r="O27" s="745"/>
      <c r="P27" s="22"/>
    </row>
    <row r="28" spans="1:16" ht="15" customHeight="1" x14ac:dyDescent="0.25">
      <c r="A28" s="762"/>
      <c r="B28" s="763"/>
      <c r="C28" s="763"/>
      <c r="D28" s="763"/>
      <c r="E28" s="764"/>
      <c r="F28" s="745"/>
      <c r="G28" s="745"/>
      <c r="H28" s="745"/>
      <c r="I28" s="745"/>
      <c r="J28" s="251"/>
      <c r="K28" s="770"/>
      <c r="L28" s="764"/>
      <c r="M28" s="745"/>
      <c r="N28" s="745"/>
      <c r="O28" s="745"/>
      <c r="P28" s="22"/>
    </row>
    <row r="29" spans="1:16" ht="15" customHeight="1" x14ac:dyDescent="0.25">
      <c r="A29" s="765"/>
      <c r="B29" s="766"/>
      <c r="C29" s="766"/>
      <c r="D29" s="766"/>
      <c r="E29" s="767"/>
      <c r="F29" s="745"/>
      <c r="G29" s="745"/>
      <c r="H29" s="745"/>
      <c r="I29" s="745"/>
      <c r="J29" s="251"/>
      <c r="K29" s="771"/>
      <c r="L29" s="767"/>
      <c r="M29" s="745"/>
      <c r="N29" s="745"/>
      <c r="O29" s="745"/>
      <c r="P29" s="22"/>
    </row>
    <row r="30" spans="1:16" ht="15.75" x14ac:dyDescent="0.25">
      <c r="A30" s="23"/>
      <c r="B30" s="24"/>
      <c r="C30" s="18"/>
      <c r="D30" s="18"/>
      <c r="E30" s="18"/>
      <c r="F30" s="18"/>
      <c r="G30" s="18"/>
      <c r="H30" s="18"/>
      <c r="I30" s="18"/>
      <c r="J30" s="18"/>
      <c r="K30" s="18"/>
      <c r="L30" s="18"/>
      <c r="M30" s="18"/>
      <c r="N30" s="18"/>
      <c r="O30" s="18"/>
    </row>
    <row r="31" spans="1:16" s="26" customFormat="1" ht="31.5" customHeight="1" x14ac:dyDescent="0.25">
      <c r="A31" s="25" t="s">
        <v>32</v>
      </c>
      <c r="B31" s="247" t="s">
        <v>33</v>
      </c>
      <c r="C31" s="247" t="s">
        <v>34</v>
      </c>
      <c r="D31" s="247" t="s">
        <v>35</v>
      </c>
      <c r="E31" s="247" t="s">
        <v>36</v>
      </c>
      <c r="F31" s="247" t="s">
        <v>37</v>
      </c>
      <c r="G31" s="746" t="s">
        <v>38</v>
      </c>
      <c r="H31" s="746"/>
      <c r="I31" s="733" t="s">
        <v>39</v>
      </c>
      <c r="J31" s="741"/>
      <c r="K31" s="247" t="s">
        <v>40</v>
      </c>
      <c r="L31" s="746" t="s">
        <v>41</v>
      </c>
      <c r="M31" s="746"/>
      <c r="N31" s="747" t="s">
        <v>42</v>
      </c>
      <c r="O31" s="748"/>
      <c r="P31" s="749"/>
    </row>
    <row r="32" spans="1:16" ht="48.75" customHeight="1" x14ac:dyDescent="0.25">
      <c r="A32" s="27" t="s">
        <v>606</v>
      </c>
      <c r="B32" s="252">
        <v>1</v>
      </c>
      <c r="C32" s="28" t="s">
        <v>44</v>
      </c>
      <c r="D32" s="248" t="s">
        <v>45</v>
      </c>
      <c r="E32" s="248" t="s">
        <v>46</v>
      </c>
      <c r="F32" s="28" t="s">
        <v>47</v>
      </c>
      <c r="G32" s="891" t="s">
        <v>48</v>
      </c>
      <c r="H32" s="891"/>
      <c r="I32" s="876" t="s">
        <v>49</v>
      </c>
      <c r="J32" s="877"/>
      <c r="K32" s="29">
        <v>1</v>
      </c>
      <c r="L32" s="878" t="s">
        <v>50</v>
      </c>
      <c r="M32" s="878"/>
      <c r="N32" s="879" t="s">
        <v>6</v>
      </c>
      <c r="O32" s="879"/>
      <c r="P32" s="880"/>
    </row>
    <row r="33" spans="1:16" ht="40.5" customHeight="1" x14ac:dyDescent="0.25">
      <c r="A33" s="740" t="s">
        <v>51</v>
      </c>
      <c r="B33" s="741"/>
      <c r="C33" s="816" t="s">
        <v>52</v>
      </c>
      <c r="D33" s="817"/>
      <c r="E33" s="817"/>
      <c r="F33" s="817"/>
      <c r="G33" s="817"/>
      <c r="H33" s="817"/>
      <c r="I33" s="817"/>
      <c r="J33" s="817"/>
      <c r="K33" s="817"/>
      <c r="L33" s="817"/>
      <c r="M33" s="817"/>
      <c r="N33" s="817"/>
      <c r="O33" s="817"/>
      <c r="P33" s="818"/>
    </row>
    <row r="34" spans="1:16" ht="15.75" x14ac:dyDescent="0.25">
      <c r="A34" s="718" t="s">
        <v>53</v>
      </c>
      <c r="B34" s="719"/>
      <c r="C34" s="719"/>
      <c r="D34" s="719"/>
      <c r="E34" s="719"/>
      <c r="F34" s="719"/>
      <c r="G34" s="720"/>
      <c r="H34" s="721" t="s">
        <v>54</v>
      </c>
      <c r="I34" s="719"/>
      <c r="J34" s="719"/>
      <c r="K34" s="719"/>
      <c r="L34" s="719"/>
      <c r="M34" s="719"/>
      <c r="N34" s="719"/>
      <c r="O34" s="719"/>
      <c r="P34" s="722"/>
    </row>
    <row r="35" spans="1:16" s="30" customFormat="1" ht="15" customHeight="1" x14ac:dyDescent="0.25">
      <c r="A35" s="1867" t="s">
        <v>55</v>
      </c>
      <c r="B35" s="1868"/>
      <c r="C35" s="1868"/>
      <c r="D35" s="1868"/>
      <c r="E35" s="1868"/>
      <c r="F35" s="1868"/>
      <c r="G35" s="1868"/>
      <c r="H35" s="1871" t="s">
        <v>56</v>
      </c>
      <c r="I35" s="1872"/>
      <c r="J35" s="1872"/>
      <c r="K35" s="1872"/>
      <c r="L35" s="1872"/>
      <c r="M35" s="1872"/>
      <c r="N35" s="1872"/>
      <c r="O35" s="1872"/>
      <c r="P35" s="1873"/>
    </row>
    <row r="36" spans="1:16" s="30" customFormat="1" ht="15" customHeight="1" x14ac:dyDescent="0.25">
      <c r="A36" s="1869"/>
      <c r="B36" s="1870"/>
      <c r="C36" s="1870"/>
      <c r="D36" s="1870"/>
      <c r="E36" s="1870"/>
      <c r="F36" s="1870"/>
      <c r="G36" s="1870"/>
      <c r="H36" s="1874"/>
      <c r="I36" s="1875"/>
      <c r="J36" s="1875"/>
      <c r="K36" s="1875"/>
      <c r="L36" s="1875"/>
      <c r="M36" s="1875"/>
      <c r="N36" s="1875"/>
      <c r="O36" s="1875"/>
      <c r="P36" s="1876"/>
    </row>
    <row r="37" spans="1:16" ht="21.75" customHeight="1" x14ac:dyDescent="0.25">
      <c r="A37" s="23"/>
      <c r="B37" s="24"/>
      <c r="C37" s="24"/>
      <c r="D37" s="24"/>
      <c r="E37" s="24"/>
      <c r="F37" s="24"/>
      <c r="G37" s="24"/>
      <c r="H37" s="24"/>
      <c r="I37" s="24"/>
      <c r="J37" s="24"/>
      <c r="K37" s="24"/>
      <c r="L37" s="24"/>
      <c r="M37" s="24"/>
      <c r="N37" s="24"/>
      <c r="O37" s="24"/>
      <c r="P37" s="31"/>
    </row>
    <row r="38" spans="1:16" ht="15.75" customHeight="1" x14ac:dyDescent="0.25">
      <c r="A38" s="32"/>
      <c r="B38" s="24"/>
      <c r="C38" s="19"/>
      <c r="D38" s="733" t="s">
        <v>57</v>
      </c>
      <c r="E38" s="734"/>
      <c r="F38" s="734"/>
      <c r="G38" s="734"/>
      <c r="H38" s="734"/>
      <c r="I38" s="734"/>
      <c r="J38" s="734"/>
      <c r="K38" s="734"/>
      <c r="L38" s="734"/>
      <c r="M38" s="734"/>
      <c r="N38" s="734"/>
      <c r="O38" s="734"/>
      <c r="P38" s="735"/>
    </row>
    <row r="39" spans="1:16" ht="15.75" x14ac:dyDescent="0.25">
      <c r="A39" s="23"/>
      <c r="B39" s="24"/>
      <c r="C39" s="24"/>
      <c r="D39" s="247" t="s">
        <v>58</v>
      </c>
      <c r="E39" s="247" t="s">
        <v>59</v>
      </c>
      <c r="F39" s="247" t="s">
        <v>60</v>
      </c>
      <c r="G39" s="247" t="s">
        <v>61</v>
      </c>
      <c r="H39" s="247" t="s">
        <v>62</v>
      </c>
      <c r="I39" s="247" t="s">
        <v>63</v>
      </c>
      <c r="J39" s="247" t="s">
        <v>64</v>
      </c>
      <c r="K39" s="247" t="s">
        <v>65</v>
      </c>
      <c r="L39" s="247" t="s">
        <v>66</v>
      </c>
      <c r="M39" s="247" t="s">
        <v>67</v>
      </c>
      <c r="N39" s="247" t="s">
        <v>68</v>
      </c>
      <c r="O39" s="733" t="s">
        <v>69</v>
      </c>
      <c r="P39" s="735"/>
    </row>
    <row r="40" spans="1:16" ht="15.75" x14ac:dyDescent="0.25">
      <c r="A40" s="709" t="s">
        <v>70</v>
      </c>
      <c r="B40" s="710"/>
      <c r="C40" s="711"/>
      <c r="D40" s="33"/>
      <c r="E40" s="33"/>
      <c r="F40" s="33"/>
      <c r="G40" s="33"/>
      <c r="H40" s="33"/>
      <c r="I40" s="33"/>
      <c r="J40" s="33"/>
      <c r="K40" s="33"/>
      <c r="L40" s="33"/>
      <c r="M40" s="33"/>
      <c r="N40" s="33"/>
      <c r="O40" s="712"/>
      <c r="P40" s="713"/>
    </row>
    <row r="41" spans="1:16" ht="15.75" x14ac:dyDescent="0.25">
      <c r="A41" s="709" t="s">
        <v>71</v>
      </c>
      <c r="B41" s="710"/>
      <c r="C41" s="711"/>
      <c r="D41" s="34"/>
      <c r="E41" s="34"/>
      <c r="F41" s="34"/>
      <c r="G41" s="34"/>
      <c r="H41" s="34"/>
      <c r="I41" s="34"/>
      <c r="J41" s="34"/>
      <c r="K41" s="34"/>
      <c r="L41" s="34"/>
      <c r="M41" s="34"/>
      <c r="N41" s="34"/>
      <c r="O41" s="714"/>
      <c r="P41" s="715"/>
    </row>
    <row r="42" spans="1:16" ht="15.75" x14ac:dyDescent="0.25">
      <c r="A42" s="23"/>
      <c r="B42" s="24"/>
      <c r="C42" s="24"/>
      <c r="D42" s="24"/>
      <c r="E42" s="24"/>
      <c r="F42" s="24"/>
      <c r="G42" s="24"/>
      <c r="H42" s="24"/>
      <c r="I42" s="24"/>
      <c r="J42" s="24"/>
      <c r="K42" s="24"/>
      <c r="L42" s="24"/>
      <c r="M42" s="24"/>
      <c r="N42" s="24"/>
      <c r="O42" s="24"/>
      <c r="P42" s="31"/>
    </row>
    <row r="43" spans="1:16" ht="15.75" x14ac:dyDescent="0.25">
      <c r="A43" s="35" t="s">
        <v>72</v>
      </c>
      <c r="B43" s="35" t="s">
        <v>33</v>
      </c>
      <c r="C43" s="36"/>
      <c r="D43" s="37" t="s">
        <v>58</v>
      </c>
      <c r="E43" s="37" t="s">
        <v>59</v>
      </c>
      <c r="F43" s="37" t="s">
        <v>60</v>
      </c>
      <c r="G43" s="37" t="s">
        <v>61</v>
      </c>
      <c r="H43" s="37" t="s">
        <v>62</v>
      </c>
      <c r="I43" s="37" t="s">
        <v>63</v>
      </c>
      <c r="J43" s="37" t="s">
        <v>64</v>
      </c>
      <c r="K43" s="37" t="s">
        <v>65</v>
      </c>
      <c r="L43" s="37" t="s">
        <v>66</v>
      </c>
      <c r="M43" s="37" t="s">
        <v>67</v>
      </c>
      <c r="N43" s="37" t="s">
        <v>68</v>
      </c>
      <c r="O43" s="716" t="s">
        <v>69</v>
      </c>
      <c r="P43" s="717"/>
    </row>
    <row r="44" spans="1:16" ht="14.1" customHeight="1" x14ac:dyDescent="0.25">
      <c r="A44" s="1901" t="s">
        <v>73</v>
      </c>
      <c r="B44" s="1908">
        <v>10</v>
      </c>
      <c r="C44" s="38" t="s">
        <v>70</v>
      </c>
      <c r="D44" s="39">
        <v>0.5</v>
      </c>
      <c r="E44" s="39">
        <v>0.5</v>
      </c>
      <c r="F44" s="39"/>
      <c r="G44" s="39"/>
      <c r="H44" s="39"/>
      <c r="I44" s="39"/>
      <c r="J44" s="39"/>
      <c r="K44" s="39"/>
      <c r="L44" s="39"/>
      <c r="M44" s="39"/>
      <c r="N44" s="39"/>
      <c r="O44" s="1588"/>
      <c r="P44" s="1860"/>
    </row>
    <row r="45" spans="1:16" ht="31.5" customHeight="1" x14ac:dyDescent="0.25">
      <c r="A45" s="1902"/>
      <c r="B45" s="1909"/>
      <c r="C45" s="40" t="s">
        <v>71</v>
      </c>
      <c r="D45" s="40"/>
      <c r="E45" s="40"/>
      <c r="F45" s="41"/>
      <c r="G45" s="41"/>
      <c r="H45" s="41"/>
      <c r="I45" s="41"/>
      <c r="J45" s="41"/>
      <c r="K45" s="41"/>
      <c r="L45" s="41"/>
      <c r="M45" s="41"/>
      <c r="N45" s="40"/>
      <c r="O45" s="814"/>
      <c r="P45" s="815"/>
    </row>
    <row r="46" spans="1:16" ht="14.1" customHeight="1" x14ac:dyDescent="0.25">
      <c r="A46" s="1901" t="s">
        <v>74</v>
      </c>
      <c r="B46" s="1908">
        <v>10</v>
      </c>
      <c r="C46" s="38" t="s">
        <v>70</v>
      </c>
      <c r="D46" s="39">
        <v>0.1</v>
      </c>
      <c r="E46" s="39">
        <v>0.4</v>
      </c>
      <c r="F46" s="39">
        <v>0.5</v>
      </c>
      <c r="G46" s="39"/>
      <c r="H46" s="39"/>
      <c r="I46" s="39"/>
      <c r="J46" s="39"/>
      <c r="K46" s="39"/>
      <c r="L46" s="39"/>
      <c r="M46" s="39"/>
      <c r="N46" s="39"/>
      <c r="O46" s="1588"/>
      <c r="P46" s="1860"/>
    </row>
    <row r="47" spans="1:16" ht="26.25" customHeight="1" x14ac:dyDescent="0.25">
      <c r="A47" s="1902"/>
      <c r="B47" s="1909"/>
      <c r="C47" s="40" t="s">
        <v>71</v>
      </c>
      <c r="D47" s="42"/>
      <c r="E47" s="42"/>
      <c r="F47" s="43"/>
      <c r="G47" s="43"/>
      <c r="H47" s="43"/>
      <c r="I47" s="43"/>
      <c r="J47" s="43"/>
      <c r="K47" s="43"/>
      <c r="L47" s="43"/>
      <c r="M47" s="43"/>
      <c r="N47" s="42"/>
      <c r="O47" s="1855"/>
      <c r="P47" s="1861"/>
    </row>
    <row r="48" spans="1:16" ht="14.1" customHeight="1" x14ac:dyDescent="0.25">
      <c r="A48" s="1910" t="s">
        <v>75</v>
      </c>
      <c r="B48" s="1908">
        <v>15</v>
      </c>
      <c r="C48" s="38" t="s">
        <v>70</v>
      </c>
      <c r="D48" s="39"/>
      <c r="E48" s="39">
        <v>0.25</v>
      </c>
      <c r="F48" s="39"/>
      <c r="G48" s="39">
        <v>0.25</v>
      </c>
      <c r="H48" s="39"/>
      <c r="I48" s="39"/>
      <c r="J48" s="39">
        <v>0.25</v>
      </c>
      <c r="K48" s="39"/>
      <c r="L48" s="39">
        <v>0.25</v>
      </c>
      <c r="M48" s="39"/>
      <c r="N48" s="39"/>
      <c r="O48" s="1588"/>
      <c r="P48" s="1860"/>
    </row>
    <row r="49" spans="1:16" ht="32.25" customHeight="1" x14ac:dyDescent="0.25">
      <c r="A49" s="1911"/>
      <c r="B49" s="1909"/>
      <c r="C49" s="40" t="s">
        <v>71</v>
      </c>
      <c r="D49" s="42"/>
      <c r="E49" s="42"/>
      <c r="F49" s="43"/>
      <c r="G49" s="43"/>
      <c r="H49" s="43"/>
      <c r="I49" s="43"/>
      <c r="J49" s="43"/>
      <c r="K49" s="43"/>
      <c r="L49" s="43"/>
      <c r="M49" s="43"/>
      <c r="N49" s="42"/>
      <c r="O49" s="1855"/>
      <c r="P49" s="1861"/>
    </row>
    <row r="50" spans="1:16" ht="14.1" customHeight="1" x14ac:dyDescent="0.25">
      <c r="A50" s="1901" t="s">
        <v>76</v>
      </c>
      <c r="B50" s="775">
        <v>5</v>
      </c>
      <c r="C50" s="38" t="s">
        <v>70</v>
      </c>
      <c r="D50" s="39"/>
      <c r="E50" s="39">
        <v>0.2</v>
      </c>
      <c r="F50" s="39">
        <v>0.3</v>
      </c>
      <c r="G50" s="39">
        <v>0.5</v>
      </c>
      <c r="H50" s="39"/>
      <c r="I50" s="39"/>
      <c r="J50" s="39"/>
      <c r="K50" s="39"/>
      <c r="L50" s="39"/>
      <c r="M50" s="39"/>
      <c r="N50" s="39"/>
      <c r="O50" s="1588"/>
      <c r="P50" s="1860"/>
    </row>
    <row r="51" spans="1:16" ht="33" customHeight="1" x14ac:dyDescent="0.25">
      <c r="A51" s="1902"/>
      <c r="B51" s="776"/>
      <c r="C51" s="40" t="s">
        <v>71</v>
      </c>
      <c r="D51" s="42"/>
      <c r="E51" s="42"/>
      <c r="F51" s="43"/>
      <c r="G51" s="43"/>
      <c r="H51" s="43"/>
      <c r="I51" s="43"/>
      <c r="J51" s="43"/>
      <c r="K51" s="43"/>
      <c r="L51" s="43"/>
      <c r="M51" s="43"/>
      <c r="N51" s="42"/>
      <c r="O51" s="1855"/>
      <c r="P51" s="1861"/>
    </row>
    <row r="52" spans="1:16" ht="14.1" customHeight="1" x14ac:dyDescent="0.25">
      <c r="A52" s="1901" t="s">
        <v>77</v>
      </c>
      <c r="B52" s="739">
        <v>10</v>
      </c>
      <c r="C52" s="38" t="s">
        <v>70</v>
      </c>
      <c r="D52" s="39"/>
      <c r="E52" s="39">
        <v>0.3</v>
      </c>
      <c r="F52" s="39">
        <v>0.2</v>
      </c>
      <c r="G52" s="39"/>
      <c r="H52" s="39"/>
      <c r="I52" s="39"/>
      <c r="J52" s="39">
        <v>0.25</v>
      </c>
      <c r="K52" s="39"/>
      <c r="L52" s="39"/>
      <c r="M52" s="39"/>
      <c r="N52" s="39">
        <v>0.25</v>
      </c>
      <c r="O52" s="1588"/>
      <c r="P52" s="1860"/>
    </row>
    <row r="53" spans="1:16" ht="22.5" customHeight="1" x14ac:dyDescent="0.25">
      <c r="A53" s="1902"/>
      <c r="B53" s="739"/>
      <c r="C53" s="40" t="s">
        <v>71</v>
      </c>
      <c r="D53" s="42"/>
      <c r="E53" s="42"/>
      <c r="F53" s="43"/>
      <c r="G53" s="43"/>
      <c r="H53" s="43"/>
      <c r="I53" s="43"/>
      <c r="J53" s="43"/>
      <c r="K53" s="43"/>
      <c r="L53" s="43"/>
      <c r="M53" s="43"/>
      <c r="N53" s="42"/>
      <c r="O53" s="1855"/>
      <c r="P53" s="1861"/>
    </row>
    <row r="54" spans="1:16" ht="14.1" customHeight="1" x14ac:dyDescent="0.25">
      <c r="A54" s="1901" t="s">
        <v>78</v>
      </c>
      <c r="B54" s="739">
        <v>15</v>
      </c>
      <c r="C54" s="38" t="s">
        <v>70</v>
      </c>
      <c r="D54" s="39"/>
      <c r="E54" s="39"/>
      <c r="F54" s="39"/>
      <c r="G54" s="39">
        <v>0.2</v>
      </c>
      <c r="H54" s="39">
        <v>0.1</v>
      </c>
      <c r="I54" s="39"/>
      <c r="J54" s="39">
        <v>0.3</v>
      </c>
      <c r="K54" s="39"/>
      <c r="L54" s="39">
        <v>0.2</v>
      </c>
      <c r="M54" s="39">
        <v>0.2</v>
      </c>
      <c r="N54" s="39"/>
      <c r="O54" s="1588"/>
      <c r="P54" s="1860"/>
    </row>
    <row r="55" spans="1:16" ht="26.25" customHeight="1" x14ac:dyDescent="0.25">
      <c r="A55" s="1902"/>
      <c r="B55" s="739"/>
      <c r="C55" s="40" t="s">
        <v>71</v>
      </c>
      <c r="D55" s="42"/>
      <c r="E55" s="42"/>
      <c r="F55" s="43"/>
      <c r="G55" s="43"/>
      <c r="H55" s="43"/>
      <c r="I55" s="43"/>
      <c r="J55" s="43"/>
      <c r="K55" s="43"/>
      <c r="L55" s="43"/>
      <c r="M55" s="43"/>
      <c r="N55" s="42"/>
      <c r="O55" s="1855"/>
      <c r="P55" s="1861"/>
    </row>
    <row r="56" spans="1:16" ht="14.1" customHeight="1" x14ac:dyDescent="0.25">
      <c r="A56" s="1901" t="s">
        <v>79</v>
      </c>
      <c r="B56" s="739">
        <v>25</v>
      </c>
      <c r="C56" s="38" t="s">
        <v>70</v>
      </c>
      <c r="D56" s="39"/>
      <c r="E56" s="39">
        <v>0.09</v>
      </c>
      <c r="F56" s="39">
        <v>0.09</v>
      </c>
      <c r="G56" s="39">
        <v>0.09</v>
      </c>
      <c r="H56" s="39">
        <v>0.09</v>
      </c>
      <c r="I56" s="39">
        <v>0.09</v>
      </c>
      <c r="J56" s="39">
        <v>0.09</v>
      </c>
      <c r="K56" s="39">
        <v>0.09</v>
      </c>
      <c r="L56" s="39">
        <v>0.09</v>
      </c>
      <c r="M56" s="39">
        <v>0.09</v>
      </c>
      <c r="N56" s="39">
        <v>0.09</v>
      </c>
      <c r="O56" s="1588">
        <v>0.1</v>
      </c>
      <c r="P56" s="1860"/>
    </row>
    <row r="57" spans="1:16" ht="29.25" customHeight="1" x14ac:dyDescent="0.25">
      <c r="A57" s="1902"/>
      <c r="B57" s="739"/>
      <c r="C57" s="40" t="s">
        <v>71</v>
      </c>
      <c r="D57" s="42"/>
      <c r="E57" s="42"/>
      <c r="F57" s="43"/>
      <c r="G57" s="43"/>
      <c r="H57" s="43"/>
      <c r="I57" s="43"/>
      <c r="J57" s="43"/>
      <c r="K57" s="43"/>
      <c r="L57" s="43"/>
      <c r="M57" s="43"/>
      <c r="N57" s="42"/>
      <c r="O57" s="1855"/>
      <c r="P57" s="1861"/>
    </row>
    <row r="58" spans="1:16" ht="14.1" customHeight="1" x14ac:dyDescent="0.25">
      <c r="A58" s="1901" t="s">
        <v>80</v>
      </c>
      <c r="B58" s="1906">
        <v>5</v>
      </c>
      <c r="C58" s="38" t="s">
        <v>70</v>
      </c>
      <c r="D58" s="39"/>
      <c r="E58" s="39"/>
      <c r="F58" s="39"/>
      <c r="G58" s="39"/>
      <c r="H58" s="39"/>
      <c r="I58" s="39">
        <v>0.5</v>
      </c>
      <c r="J58" s="39"/>
      <c r="K58" s="39"/>
      <c r="L58" s="39"/>
      <c r="M58" s="39"/>
      <c r="N58" s="39"/>
      <c r="O58" s="1588">
        <v>0.5</v>
      </c>
      <c r="P58" s="1860"/>
    </row>
    <row r="59" spans="1:16" ht="32.25" customHeight="1" x14ac:dyDescent="0.25">
      <c r="A59" s="1902"/>
      <c r="B59" s="1907"/>
      <c r="C59" s="40" t="s">
        <v>71</v>
      </c>
      <c r="D59" s="42"/>
      <c r="E59" s="42"/>
      <c r="F59" s="43"/>
      <c r="G59" s="43"/>
      <c r="H59" s="43"/>
      <c r="I59" s="43"/>
      <c r="J59" s="43"/>
      <c r="K59" s="43"/>
      <c r="L59" s="43"/>
      <c r="M59" s="43"/>
      <c r="N59" s="42"/>
      <c r="O59" s="1855"/>
      <c r="P59" s="1861"/>
    </row>
    <row r="60" spans="1:16" ht="14.1" customHeight="1" x14ac:dyDescent="0.25">
      <c r="A60" s="1901" t="s">
        <v>81</v>
      </c>
      <c r="B60" s="739">
        <v>5</v>
      </c>
      <c r="C60" s="38" t="s">
        <v>70</v>
      </c>
      <c r="D60" s="39">
        <v>0.3</v>
      </c>
      <c r="E60" s="39">
        <v>0.2</v>
      </c>
      <c r="F60" s="39"/>
      <c r="G60" s="39"/>
      <c r="H60" s="39"/>
      <c r="I60" s="39"/>
      <c r="J60" s="39"/>
      <c r="K60" s="39"/>
      <c r="L60" s="39"/>
      <c r="M60" s="39">
        <v>0.25</v>
      </c>
      <c r="N60" s="39">
        <v>0.25</v>
      </c>
      <c r="O60" s="1588"/>
      <c r="P60" s="1860"/>
    </row>
    <row r="61" spans="1:16" ht="32.25" customHeight="1" x14ac:dyDescent="0.25">
      <c r="A61" s="1902"/>
      <c r="B61" s="739"/>
      <c r="C61" s="40" t="s">
        <v>71</v>
      </c>
      <c r="D61" s="42"/>
      <c r="E61" s="42"/>
      <c r="F61" s="43"/>
      <c r="G61" s="43"/>
      <c r="H61" s="43"/>
      <c r="I61" s="43"/>
      <c r="J61" s="43"/>
      <c r="K61" s="43"/>
      <c r="L61" s="43"/>
      <c r="M61" s="43"/>
      <c r="N61" s="42"/>
      <c r="O61" s="1855"/>
      <c r="P61" s="1861"/>
    </row>
    <row r="62" spans="1:16" ht="15.75" thickBot="1" x14ac:dyDescent="0.3">
      <c r="A62" s="44"/>
      <c r="B62" s="21"/>
      <c r="C62" s="21"/>
      <c r="D62" s="21"/>
      <c r="E62" s="21"/>
      <c r="F62" s="21"/>
      <c r="G62" s="21"/>
      <c r="H62" s="21"/>
      <c r="I62" s="21"/>
      <c r="J62" s="21"/>
      <c r="K62" s="21"/>
      <c r="L62" s="21"/>
      <c r="M62" s="21"/>
      <c r="N62" s="21"/>
      <c r="O62" s="21"/>
      <c r="P62" s="45"/>
    </row>
    <row r="63" spans="1:16" ht="21" customHeight="1" x14ac:dyDescent="0.25">
      <c r="A63" s="688" t="s">
        <v>82</v>
      </c>
      <c r="B63" s="689"/>
      <c r="C63" s="689"/>
      <c r="D63" s="689"/>
      <c r="E63" s="689"/>
      <c r="F63" s="689"/>
      <c r="G63" s="689"/>
      <c r="H63" s="689"/>
      <c r="I63" s="689"/>
      <c r="J63" s="689"/>
      <c r="K63" s="689"/>
      <c r="L63" s="689"/>
      <c r="M63" s="689"/>
      <c r="N63" s="689"/>
      <c r="O63" s="689"/>
      <c r="P63" s="690"/>
    </row>
    <row r="64" spans="1:16" ht="24.75" customHeight="1" x14ac:dyDescent="0.25">
      <c r="A64" s="46" t="s">
        <v>83</v>
      </c>
      <c r="B64" s="682"/>
      <c r="C64" s="683"/>
      <c r="D64" s="683"/>
      <c r="E64" s="683"/>
      <c r="F64" s="683"/>
      <c r="G64" s="683"/>
      <c r="H64" s="683"/>
      <c r="I64" s="683"/>
      <c r="J64" s="683"/>
      <c r="K64" s="683"/>
      <c r="L64" s="683"/>
      <c r="M64" s="683"/>
      <c r="N64" s="683"/>
      <c r="O64" s="683"/>
      <c r="P64" s="684"/>
    </row>
    <row r="65" spans="1:16" ht="24.75" customHeight="1" x14ac:dyDescent="0.25">
      <c r="A65" s="46" t="s">
        <v>84</v>
      </c>
      <c r="B65" s="682"/>
      <c r="C65" s="683"/>
      <c r="D65" s="683"/>
      <c r="E65" s="683"/>
      <c r="F65" s="683"/>
      <c r="G65" s="683"/>
      <c r="H65" s="683"/>
      <c r="I65" s="683"/>
      <c r="J65" s="683"/>
      <c r="K65" s="683"/>
      <c r="L65" s="683"/>
      <c r="M65" s="683"/>
      <c r="N65" s="683"/>
      <c r="O65" s="683"/>
      <c r="P65" s="684"/>
    </row>
    <row r="66" spans="1:16" ht="24.75" customHeight="1" x14ac:dyDescent="0.25">
      <c r="A66" s="46" t="s">
        <v>85</v>
      </c>
      <c r="B66" s="682"/>
      <c r="C66" s="683"/>
      <c r="D66" s="683"/>
      <c r="E66" s="683"/>
      <c r="F66" s="683"/>
      <c r="G66" s="683"/>
      <c r="H66" s="683"/>
      <c r="I66" s="683"/>
      <c r="J66" s="683"/>
      <c r="K66" s="683"/>
      <c r="L66" s="683"/>
      <c r="M66" s="683"/>
      <c r="N66" s="683"/>
      <c r="O66" s="683"/>
      <c r="P66" s="684"/>
    </row>
    <row r="67" spans="1:16" ht="24.75" customHeight="1" x14ac:dyDescent="0.25">
      <c r="A67" s="46" t="s">
        <v>86</v>
      </c>
      <c r="B67" s="682"/>
      <c r="C67" s="683"/>
      <c r="D67" s="683"/>
      <c r="E67" s="683"/>
      <c r="F67" s="683"/>
      <c r="G67" s="683"/>
      <c r="H67" s="683"/>
      <c r="I67" s="683"/>
      <c r="J67" s="683"/>
      <c r="K67" s="683"/>
      <c r="L67" s="683"/>
      <c r="M67" s="683"/>
      <c r="N67" s="683"/>
      <c r="O67" s="683"/>
      <c r="P67" s="684"/>
    </row>
    <row r="68" spans="1:16" ht="24.75" customHeight="1" x14ac:dyDescent="0.25">
      <c r="A68" s="46" t="s">
        <v>87</v>
      </c>
      <c r="B68" s="682"/>
      <c r="C68" s="683"/>
      <c r="D68" s="683"/>
      <c r="E68" s="683"/>
      <c r="F68" s="683"/>
      <c r="G68" s="683"/>
      <c r="H68" s="683"/>
      <c r="I68" s="683"/>
      <c r="J68" s="683"/>
      <c r="K68" s="683"/>
      <c r="L68" s="683"/>
      <c r="M68" s="683"/>
      <c r="N68" s="683"/>
      <c r="O68" s="683"/>
      <c r="P68" s="684"/>
    </row>
    <row r="69" spans="1:16" ht="24.75" customHeight="1" x14ac:dyDescent="0.25">
      <c r="A69" s="46" t="s">
        <v>88</v>
      </c>
      <c r="B69" s="682"/>
      <c r="C69" s="683"/>
      <c r="D69" s="683"/>
      <c r="E69" s="683"/>
      <c r="F69" s="683"/>
      <c r="G69" s="683"/>
      <c r="H69" s="683"/>
      <c r="I69" s="683"/>
      <c r="J69" s="683"/>
      <c r="K69" s="683"/>
      <c r="L69" s="683"/>
      <c r="M69" s="683"/>
      <c r="N69" s="683"/>
      <c r="O69" s="683"/>
      <c r="P69" s="684"/>
    </row>
    <row r="70" spans="1:16" ht="24.75" customHeight="1" x14ac:dyDescent="0.25">
      <c r="A70" s="46" t="s">
        <v>89</v>
      </c>
      <c r="B70" s="682"/>
      <c r="C70" s="683"/>
      <c r="D70" s="683"/>
      <c r="E70" s="683"/>
      <c r="F70" s="683"/>
      <c r="G70" s="683"/>
      <c r="H70" s="683"/>
      <c r="I70" s="683"/>
      <c r="J70" s="683"/>
      <c r="K70" s="683"/>
      <c r="L70" s="683"/>
      <c r="M70" s="683"/>
      <c r="N70" s="683"/>
      <c r="O70" s="683"/>
      <c r="P70" s="684"/>
    </row>
    <row r="71" spans="1:16" ht="24.75" customHeight="1" x14ac:dyDescent="0.25">
      <c r="A71" s="46" t="s">
        <v>90</v>
      </c>
      <c r="B71" s="682"/>
      <c r="C71" s="683"/>
      <c r="D71" s="683"/>
      <c r="E71" s="683"/>
      <c r="F71" s="683"/>
      <c r="G71" s="683"/>
      <c r="H71" s="683"/>
      <c r="I71" s="683"/>
      <c r="J71" s="683"/>
      <c r="K71" s="683"/>
      <c r="L71" s="683"/>
      <c r="M71" s="683"/>
      <c r="N71" s="683"/>
      <c r="O71" s="683"/>
      <c r="P71" s="684"/>
    </row>
    <row r="72" spans="1:16" ht="24.75" customHeight="1" x14ac:dyDescent="0.25">
      <c r="A72" s="46" t="s">
        <v>91</v>
      </c>
      <c r="B72" s="682"/>
      <c r="C72" s="683"/>
      <c r="D72" s="683"/>
      <c r="E72" s="683"/>
      <c r="F72" s="683"/>
      <c r="G72" s="683"/>
      <c r="H72" s="683"/>
      <c r="I72" s="683"/>
      <c r="J72" s="683"/>
      <c r="K72" s="683"/>
      <c r="L72" s="683"/>
      <c r="M72" s="683"/>
      <c r="N72" s="683"/>
      <c r="O72" s="683"/>
      <c r="P72" s="684"/>
    </row>
    <row r="73" spans="1:16" ht="24.75" customHeight="1" thickBot="1" x14ac:dyDescent="0.3">
      <c r="A73" s="47" t="s">
        <v>92</v>
      </c>
      <c r="B73" s="685"/>
      <c r="C73" s="686"/>
      <c r="D73" s="686"/>
      <c r="E73" s="686"/>
      <c r="F73" s="686"/>
      <c r="G73" s="686"/>
      <c r="H73" s="686"/>
      <c r="I73" s="686"/>
      <c r="J73" s="686"/>
      <c r="K73" s="686"/>
      <c r="L73" s="686"/>
      <c r="M73" s="686"/>
      <c r="N73" s="686"/>
      <c r="O73" s="686"/>
      <c r="P73" s="687"/>
    </row>
    <row r="74" spans="1:16" ht="15.75" x14ac:dyDescent="0.25">
      <c r="A74" s="5"/>
      <c r="B74" s="6"/>
      <c r="C74" s="7"/>
      <c r="D74" s="7"/>
      <c r="E74" s="7"/>
      <c r="F74" s="7"/>
      <c r="G74" s="7"/>
      <c r="H74" s="7"/>
      <c r="I74" s="7"/>
      <c r="J74" s="7"/>
      <c r="K74" s="7"/>
      <c r="L74" s="7"/>
      <c r="M74" s="8"/>
      <c r="N74" s="8"/>
      <c r="O74" s="8"/>
      <c r="P74" s="5"/>
    </row>
    <row r="75" spans="1:16" ht="30" customHeight="1" x14ac:dyDescent="0.25">
      <c r="A75" s="9" t="s">
        <v>9</v>
      </c>
      <c r="B75" s="1903" t="s">
        <v>93</v>
      </c>
      <c r="C75" s="1904"/>
      <c r="D75" s="1904"/>
      <c r="E75" s="1904"/>
      <c r="F75" s="1904"/>
      <c r="G75" s="1904"/>
      <c r="H75" s="1904"/>
      <c r="I75" s="1904"/>
      <c r="J75" s="1904"/>
      <c r="K75" s="1905"/>
      <c r="L75" s="794" t="s">
        <v>11</v>
      </c>
      <c r="M75" s="794"/>
      <c r="N75" s="794"/>
      <c r="O75" s="794"/>
      <c r="P75" s="10">
        <v>0.15</v>
      </c>
    </row>
    <row r="77" spans="1:16" ht="32.25" customHeight="1" x14ac:dyDescent="0.25">
      <c r="A77" s="11" t="s">
        <v>94</v>
      </c>
      <c r="B77" s="1893" t="s">
        <v>95</v>
      </c>
      <c r="C77" s="1894"/>
      <c r="D77" s="1894"/>
      <c r="E77" s="1894"/>
      <c r="F77" s="1894"/>
      <c r="G77" s="1894"/>
      <c r="H77" s="1894"/>
      <c r="I77" s="1894"/>
      <c r="J77" s="1894"/>
      <c r="K77" s="1894"/>
      <c r="L77" s="774" t="s">
        <v>14</v>
      </c>
      <c r="M77" s="774"/>
      <c r="N77" s="774"/>
      <c r="O77" s="774"/>
      <c r="P77" s="12">
        <v>0.15</v>
      </c>
    </row>
    <row r="78" spans="1:16" ht="9" customHeight="1" x14ac:dyDescent="0.25"/>
    <row r="79" spans="1:16" ht="15.75" x14ac:dyDescent="0.25">
      <c r="A79" s="13" t="s">
        <v>15</v>
      </c>
      <c r="B79" s="1895" t="s">
        <v>96</v>
      </c>
      <c r="C79" s="1888"/>
      <c r="D79" s="1888"/>
      <c r="E79" s="1888"/>
      <c r="F79" s="1889"/>
      <c r="G79" s="14" t="s">
        <v>17</v>
      </c>
      <c r="H79" s="1887" t="s">
        <v>97</v>
      </c>
      <c r="I79" s="1888"/>
      <c r="J79" s="1888"/>
      <c r="K79" s="1888"/>
      <c r="L79" s="1888"/>
      <c r="M79" s="1888"/>
      <c r="N79" s="1888"/>
      <c r="O79" s="1888"/>
      <c r="P79" s="1889"/>
    </row>
    <row r="80" spans="1:16" ht="15.75" x14ac:dyDescent="0.25">
      <c r="A80" s="13" t="s">
        <v>15</v>
      </c>
      <c r="B80" s="755"/>
      <c r="C80" s="756"/>
      <c r="D80" s="756"/>
      <c r="E80" s="756"/>
      <c r="F80" s="757"/>
      <c r="G80" s="14" t="s">
        <v>17</v>
      </c>
      <c r="H80" s="755"/>
      <c r="I80" s="756"/>
      <c r="J80" s="756"/>
      <c r="K80" s="756"/>
      <c r="L80" s="756"/>
      <c r="M80" s="756"/>
      <c r="N80" s="756"/>
      <c r="O80" s="756"/>
      <c r="P80" s="757"/>
    </row>
    <row r="81" spans="1:16" ht="15.75" x14ac:dyDescent="0.25">
      <c r="A81" s="15"/>
      <c r="B81" s="16"/>
      <c r="C81" s="16"/>
      <c r="D81" s="17"/>
      <c r="E81" s="17"/>
      <c r="F81" s="17"/>
      <c r="G81" s="17"/>
      <c r="H81" s="17"/>
      <c r="I81" s="17"/>
      <c r="J81" s="17"/>
      <c r="K81" s="17"/>
      <c r="L81" s="18"/>
      <c r="M81" s="18"/>
      <c r="N81" s="18"/>
      <c r="O81" s="18"/>
      <c r="P81" s="19"/>
    </row>
    <row r="82" spans="1:16" ht="25.5" customHeight="1" x14ac:dyDescent="0.25">
      <c r="A82" s="11" t="s">
        <v>20</v>
      </c>
      <c r="B82" s="758"/>
      <c r="C82" s="758"/>
      <c r="D82" s="758"/>
      <c r="E82" s="758"/>
      <c r="F82" s="758"/>
      <c r="G82" s="758"/>
      <c r="H82" s="758"/>
      <c r="I82" s="758"/>
      <c r="J82" s="758"/>
      <c r="K82" s="758"/>
      <c r="L82" s="758"/>
      <c r="M82" s="758"/>
      <c r="N82" s="758"/>
      <c r="O82" s="758"/>
      <c r="P82" s="758"/>
    </row>
    <row r="84" spans="1:16" ht="13.5" customHeight="1" x14ac:dyDescent="0.25">
      <c r="A84" s="20" t="s">
        <v>22</v>
      </c>
      <c r="B84" s="21"/>
      <c r="C84" s="21"/>
      <c r="D84" s="21"/>
      <c r="E84" s="21"/>
      <c r="F84" s="21"/>
      <c r="G84" s="21"/>
      <c r="H84" s="21"/>
      <c r="I84" s="21"/>
      <c r="J84" s="21"/>
      <c r="K84" s="21"/>
      <c r="L84" s="21"/>
      <c r="M84" s="21"/>
      <c r="N84" s="21"/>
      <c r="O84" s="21"/>
    </row>
    <row r="85" spans="1:16" ht="20.25" customHeight="1" x14ac:dyDescent="0.25">
      <c r="A85" s="20"/>
      <c r="B85" s="21"/>
      <c r="C85" s="21"/>
      <c r="D85" s="21"/>
      <c r="E85" s="21"/>
      <c r="F85" s="21"/>
      <c r="G85" s="21"/>
      <c r="H85" s="21"/>
      <c r="I85" s="21"/>
      <c r="J85" s="21"/>
      <c r="K85" s="21"/>
      <c r="L85" s="21"/>
      <c r="M85" s="21"/>
      <c r="N85" s="21"/>
      <c r="O85" s="21"/>
    </row>
    <row r="86" spans="1:16" ht="15" customHeight="1" x14ac:dyDescent="0.25">
      <c r="A86" s="881" t="s">
        <v>23</v>
      </c>
      <c r="B86" s="881"/>
      <c r="C86" s="881"/>
      <c r="D86" s="881"/>
      <c r="E86" s="250"/>
      <c r="F86" s="768" t="s">
        <v>24</v>
      </c>
      <c r="G86" s="768"/>
      <c r="H86" s="768"/>
      <c r="I86" s="768"/>
      <c r="J86" s="768" t="s">
        <v>25</v>
      </c>
      <c r="K86" s="769" t="s">
        <v>26</v>
      </c>
      <c r="L86" s="761"/>
      <c r="M86" s="768" t="s">
        <v>27</v>
      </c>
      <c r="N86" s="768"/>
      <c r="O86" s="768"/>
      <c r="P86" s="768" t="s">
        <v>25</v>
      </c>
    </row>
    <row r="87" spans="1:16" ht="15" customHeight="1" x14ac:dyDescent="0.25">
      <c r="A87" s="881"/>
      <c r="B87" s="881"/>
      <c r="C87" s="881"/>
      <c r="D87" s="881"/>
      <c r="E87" s="250"/>
      <c r="F87" s="768"/>
      <c r="G87" s="768"/>
      <c r="H87" s="768"/>
      <c r="I87" s="768"/>
      <c r="J87" s="768"/>
      <c r="K87" s="770"/>
      <c r="L87" s="764"/>
      <c r="M87" s="768"/>
      <c r="N87" s="768"/>
      <c r="O87" s="768"/>
      <c r="P87" s="768"/>
    </row>
    <row r="88" spans="1:16" ht="15" customHeight="1" x14ac:dyDescent="0.25">
      <c r="A88" s="881"/>
      <c r="B88" s="881"/>
      <c r="C88" s="881"/>
      <c r="D88" s="881"/>
      <c r="E88" s="250"/>
      <c r="F88" s="750" t="s">
        <v>98</v>
      </c>
      <c r="G88" s="750"/>
      <c r="H88" s="750"/>
      <c r="I88" s="750"/>
      <c r="J88" s="246">
        <v>15</v>
      </c>
      <c r="K88" s="770"/>
      <c r="L88" s="764"/>
      <c r="M88" s="745"/>
      <c r="N88" s="745"/>
      <c r="O88" s="745"/>
      <c r="P88" s="251"/>
    </row>
    <row r="89" spans="1:16" ht="15" customHeight="1" x14ac:dyDescent="0.25">
      <c r="A89" s="881"/>
      <c r="B89" s="881"/>
      <c r="C89" s="881"/>
      <c r="D89" s="881"/>
      <c r="E89" s="250"/>
      <c r="F89" s="750" t="s">
        <v>99</v>
      </c>
      <c r="G89" s="750"/>
      <c r="H89" s="750"/>
      <c r="I89" s="750"/>
      <c r="J89" s="246">
        <v>50</v>
      </c>
      <c r="K89" s="770"/>
      <c r="L89" s="764"/>
      <c r="M89" s="745"/>
      <c r="N89" s="745"/>
      <c r="O89" s="745"/>
      <c r="P89" s="251"/>
    </row>
    <row r="90" spans="1:16" ht="15" customHeight="1" x14ac:dyDescent="0.25">
      <c r="A90" s="881"/>
      <c r="B90" s="881"/>
      <c r="C90" s="881"/>
      <c r="D90" s="881"/>
      <c r="E90" s="250"/>
      <c r="F90" s="750" t="s">
        <v>100</v>
      </c>
      <c r="G90" s="750"/>
      <c r="H90" s="750"/>
      <c r="I90" s="750"/>
      <c r="J90" s="246">
        <v>20</v>
      </c>
      <c r="K90" s="770"/>
      <c r="L90" s="764"/>
      <c r="M90" s="745"/>
      <c r="N90" s="754"/>
      <c r="O90" s="754"/>
      <c r="P90" s="251"/>
    </row>
    <row r="91" spans="1:16" ht="15" customHeight="1" x14ac:dyDescent="0.25">
      <c r="A91" s="881"/>
      <c r="B91" s="881"/>
      <c r="C91" s="881"/>
      <c r="D91" s="881"/>
      <c r="E91" s="250"/>
      <c r="F91" s="750" t="s">
        <v>101</v>
      </c>
      <c r="G91" s="750"/>
      <c r="H91" s="750"/>
      <c r="I91" s="750"/>
      <c r="J91" s="246">
        <v>10</v>
      </c>
      <c r="K91" s="770"/>
      <c r="L91" s="764"/>
      <c r="M91" s="745"/>
      <c r="N91" s="745"/>
      <c r="O91" s="745"/>
      <c r="P91" s="251"/>
    </row>
    <row r="92" spans="1:16" ht="15" customHeight="1" x14ac:dyDescent="0.25">
      <c r="A92" s="881"/>
      <c r="B92" s="881"/>
      <c r="C92" s="881"/>
      <c r="D92" s="881"/>
      <c r="E92" s="250"/>
      <c r="F92" s="750" t="s">
        <v>102</v>
      </c>
      <c r="G92" s="750"/>
      <c r="H92" s="750"/>
      <c r="I92" s="750"/>
      <c r="J92" s="245">
        <v>10</v>
      </c>
      <c r="K92" s="770"/>
      <c r="L92" s="764"/>
      <c r="M92" s="745"/>
      <c r="N92" s="745"/>
      <c r="O92" s="745"/>
      <c r="P92" s="251"/>
    </row>
    <row r="93" spans="1:16" ht="15" customHeight="1" x14ac:dyDescent="0.25">
      <c r="A93" s="881"/>
      <c r="B93" s="881"/>
      <c r="C93" s="881"/>
      <c r="D93" s="881"/>
      <c r="E93" s="250"/>
      <c r="F93" s="750" t="s">
        <v>103</v>
      </c>
      <c r="G93" s="750"/>
      <c r="H93" s="750"/>
      <c r="I93" s="750"/>
      <c r="J93" s="245">
        <v>10</v>
      </c>
      <c r="K93" s="770"/>
      <c r="L93" s="764"/>
      <c r="M93" s="745"/>
      <c r="N93" s="745"/>
      <c r="O93" s="745"/>
      <c r="P93" s="251"/>
    </row>
    <row r="94" spans="1:16" ht="15" customHeight="1" x14ac:dyDescent="0.25">
      <c r="A94" s="881"/>
      <c r="B94" s="881"/>
      <c r="C94" s="881"/>
      <c r="D94" s="881"/>
      <c r="E94" s="250"/>
      <c r="F94" s="745"/>
      <c r="G94" s="745"/>
      <c r="H94" s="745"/>
      <c r="I94" s="745"/>
      <c r="J94" s="251"/>
      <c r="K94" s="771"/>
      <c r="L94" s="767"/>
      <c r="M94" s="745"/>
      <c r="N94" s="745"/>
      <c r="O94" s="745"/>
      <c r="P94" s="251"/>
    </row>
    <row r="95" spans="1:16" ht="15.75" x14ac:dyDescent="0.25">
      <c r="A95" s="19"/>
      <c r="B95" s="24"/>
      <c r="C95" s="18"/>
      <c r="D95" s="18"/>
      <c r="E95" s="18"/>
      <c r="F95" s="18"/>
      <c r="G95" s="18"/>
      <c r="H95" s="18"/>
      <c r="I95" s="18"/>
      <c r="J95" s="18"/>
      <c r="K95" s="18"/>
      <c r="L95" s="18"/>
      <c r="M95" s="18"/>
      <c r="N95" s="18"/>
      <c r="O95" s="18"/>
      <c r="P95" s="19"/>
    </row>
    <row r="96" spans="1:16" ht="31.5" customHeight="1" x14ac:dyDescent="0.25">
      <c r="A96" s="48" t="s">
        <v>32</v>
      </c>
      <c r="B96" s="247" t="s">
        <v>33</v>
      </c>
      <c r="C96" s="247" t="s">
        <v>34</v>
      </c>
      <c r="D96" s="247" t="s">
        <v>35</v>
      </c>
      <c r="E96" s="247" t="s">
        <v>36</v>
      </c>
      <c r="F96" s="247" t="s">
        <v>37</v>
      </c>
      <c r="G96" s="746" t="s">
        <v>38</v>
      </c>
      <c r="H96" s="746"/>
      <c r="I96" s="733" t="s">
        <v>39</v>
      </c>
      <c r="J96" s="741"/>
      <c r="K96" s="247" t="s">
        <v>40</v>
      </c>
      <c r="L96" s="746" t="s">
        <v>41</v>
      </c>
      <c r="M96" s="746"/>
      <c r="N96" s="850" t="s">
        <v>42</v>
      </c>
      <c r="O96" s="851"/>
      <c r="P96" s="852"/>
    </row>
    <row r="97" spans="1:16" ht="37.5" customHeight="1" x14ac:dyDescent="0.25">
      <c r="A97" s="49" t="s">
        <v>606</v>
      </c>
      <c r="B97" s="50">
        <v>1</v>
      </c>
      <c r="C97" s="28" t="s">
        <v>44</v>
      </c>
      <c r="D97" s="28" t="s">
        <v>104</v>
      </c>
      <c r="E97" s="28" t="s">
        <v>47</v>
      </c>
      <c r="F97" s="51" t="s">
        <v>105</v>
      </c>
      <c r="G97" s="804" t="s">
        <v>48</v>
      </c>
      <c r="H97" s="804"/>
      <c r="I97" s="807" t="s">
        <v>106</v>
      </c>
      <c r="J97" s="807"/>
      <c r="K97" s="252">
        <v>1</v>
      </c>
      <c r="L97" s="807" t="s">
        <v>107</v>
      </c>
      <c r="M97" s="807"/>
      <c r="N97" s="807" t="s">
        <v>108</v>
      </c>
      <c r="O97" s="807"/>
      <c r="P97" s="807"/>
    </row>
    <row r="98" spans="1:16" ht="60.75" customHeight="1" x14ac:dyDescent="0.25">
      <c r="A98" s="733" t="s">
        <v>51</v>
      </c>
      <c r="B98" s="741"/>
      <c r="C98" s="1404" t="s">
        <v>52</v>
      </c>
      <c r="D98" s="1551"/>
      <c r="E98" s="1551"/>
      <c r="F98" s="1551"/>
      <c r="G98" s="1551"/>
      <c r="H98" s="1551"/>
      <c r="I98" s="1551"/>
      <c r="J98" s="1551"/>
      <c r="K98" s="1551"/>
      <c r="L98" s="1551"/>
      <c r="M98" s="1551"/>
      <c r="N98" s="1551"/>
      <c r="O98" s="1551"/>
      <c r="P98" s="1552"/>
    </row>
    <row r="99" spans="1:16" ht="21.75" customHeight="1" x14ac:dyDescent="0.25">
      <c r="A99" s="721" t="s">
        <v>53</v>
      </c>
      <c r="B99" s="719"/>
      <c r="C99" s="719"/>
      <c r="D99" s="719"/>
      <c r="E99" s="719"/>
      <c r="F99" s="719"/>
      <c r="G99" s="720"/>
      <c r="H99" s="721" t="s">
        <v>54</v>
      </c>
      <c r="I99" s="719"/>
      <c r="J99" s="719"/>
      <c r="K99" s="719"/>
      <c r="L99" s="719"/>
      <c r="M99" s="719"/>
      <c r="N99" s="719"/>
      <c r="O99" s="719"/>
      <c r="P99" s="720"/>
    </row>
    <row r="100" spans="1:16" s="30" customFormat="1" ht="15" customHeight="1" x14ac:dyDescent="0.25">
      <c r="A100" s="1867" t="s">
        <v>109</v>
      </c>
      <c r="B100" s="1868"/>
      <c r="C100" s="1868"/>
      <c r="D100" s="1868"/>
      <c r="E100" s="1868"/>
      <c r="F100" s="1868"/>
      <c r="G100" s="1868"/>
      <c r="H100" s="1871" t="s">
        <v>56</v>
      </c>
      <c r="I100" s="1872"/>
      <c r="J100" s="1872"/>
      <c r="K100" s="1872"/>
      <c r="L100" s="1872"/>
      <c r="M100" s="1872"/>
      <c r="N100" s="1872"/>
      <c r="O100" s="1872"/>
      <c r="P100" s="1873"/>
    </row>
    <row r="101" spans="1:16" s="30" customFormat="1" ht="15" customHeight="1" x14ac:dyDescent="0.25">
      <c r="A101" s="1869"/>
      <c r="B101" s="1870"/>
      <c r="C101" s="1870"/>
      <c r="D101" s="1870"/>
      <c r="E101" s="1870"/>
      <c r="F101" s="1870"/>
      <c r="G101" s="1870"/>
      <c r="H101" s="1874"/>
      <c r="I101" s="1875"/>
      <c r="J101" s="1875"/>
      <c r="K101" s="1875"/>
      <c r="L101" s="1875"/>
      <c r="M101" s="1875"/>
      <c r="N101" s="1875"/>
      <c r="O101" s="1875"/>
      <c r="P101" s="1876"/>
    </row>
    <row r="102" spans="1:16" ht="15.75" x14ac:dyDescent="0.25">
      <c r="A102" s="5"/>
      <c r="B102" s="6"/>
      <c r="C102" s="24"/>
      <c r="D102" s="24"/>
      <c r="E102" s="24"/>
      <c r="F102" s="24"/>
      <c r="G102" s="24"/>
      <c r="H102" s="24"/>
      <c r="I102" s="24"/>
      <c r="J102" s="24"/>
      <c r="K102" s="24"/>
      <c r="L102" s="24"/>
      <c r="M102" s="24"/>
      <c r="N102" s="24"/>
      <c r="O102" s="24"/>
      <c r="P102" s="5"/>
    </row>
    <row r="103" spans="1:16" ht="15.75" customHeight="1" x14ac:dyDescent="0.25">
      <c r="A103" s="24"/>
      <c r="B103" s="24"/>
      <c r="C103" s="5"/>
      <c r="D103" s="733" t="s">
        <v>57</v>
      </c>
      <c r="E103" s="734"/>
      <c r="F103" s="734"/>
      <c r="G103" s="734"/>
      <c r="H103" s="734"/>
      <c r="I103" s="734"/>
      <c r="J103" s="734"/>
      <c r="K103" s="734"/>
      <c r="L103" s="734"/>
      <c r="M103" s="734"/>
      <c r="N103" s="734"/>
      <c r="O103" s="734"/>
      <c r="P103" s="741"/>
    </row>
    <row r="104" spans="1:16" ht="15.75" x14ac:dyDescent="0.25">
      <c r="A104" s="5"/>
      <c r="B104" s="6"/>
      <c r="C104" s="24"/>
      <c r="D104" s="247" t="s">
        <v>58</v>
      </c>
      <c r="E104" s="247" t="s">
        <v>59</v>
      </c>
      <c r="F104" s="247" t="s">
        <v>60</v>
      </c>
      <c r="G104" s="247" t="s">
        <v>61</v>
      </c>
      <c r="H104" s="247" t="s">
        <v>62</v>
      </c>
      <c r="I104" s="247" t="s">
        <v>63</v>
      </c>
      <c r="J104" s="247" t="s">
        <v>64</v>
      </c>
      <c r="K104" s="247" t="s">
        <v>65</v>
      </c>
      <c r="L104" s="247" t="s">
        <v>66</v>
      </c>
      <c r="M104" s="247" t="s">
        <v>67</v>
      </c>
      <c r="N104" s="247" t="s">
        <v>68</v>
      </c>
      <c r="O104" s="733" t="s">
        <v>69</v>
      </c>
      <c r="P104" s="741"/>
    </row>
    <row r="105" spans="1:16" ht="15.75" x14ac:dyDescent="0.25">
      <c r="A105" s="887" t="s">
        <v>70</v>
      </c>
      <c r="B105" s="1385"/>
      <c r="C105" s="1386"/>
      <c r="D105" s="52"/>
      <c r="E105" s="52"/>
      <c r="F105" s="52"/>
      <c r="G105" s="52"/>
      <c r="H105" s="52"/>
      <c r="I105" s="52"/>
      <c r="J105" s="52"/>
      <c r="K105" s="52"/>
      <c r="L105" s="52"/>
      <c r="M105" s="52"/>
      <c r="N105" s="52"/>
      <c r="O105" s="887"/>
      <c r="P105" s="1386"/>
    </row>
    <row r="106" spans="1:16" ht="15.75" x14ac:dyDescent="0.25">
      <c r="A106" s="887" t="s">
        <v>71</v>
      </c>
      <c r="B106" s="1385"/>
      <c r="C106" s="1386"/>
      <c r="D106" s="53"/>
      <c r="E106" s="53"/>
      <c r="F106" s="53"/>
      <c r="G106" s="53"/>
      <c r="H106" s="53"/>
      <c r="I106" s="53"/>
      <c r="J106" s="53"/>
      <c r="K106" s="53"/>
      <c r="L106" s="53"/>
      <c r="M106" s="53"/>
      <c r="N106" s="53"/>
      <c r="O106" s="899"/>
      <c r="P106" s="1116"/>
    </row>
    <row r="107" spans="1:16" ht="15.75" x14ac:dyDescent="0.25">
      <c r="A107" s="5"/>
      <c r="B107" s="6"/>
      <c r="C107" s="24"/>
      <c r="D107" s="24"/>
      <c r="E107" s="24"/>
      <c r="F107" s="24"/>
      <c r="G107" s="24"/>
      <c r="H107" s="24"/>
      <c r="I107" s="24"/>
      <c r="J107" s="24"/>
      <c r="K107" s="24"/>
      <c r="L107" s="24"/>
      <c r="M107" s="24"/>
      <c r="N107" s="24"/>
      <c r="O107" s="24"/>
      <c r="P107" s="5"/>
    </row>
    <row r="108" spans="1:16" ht="15.75" x14ac:dyDescent="0.25">
      <c r="A108" s="35" t="s">
        <v>72</v>
      </c>
      <c r="B108" s="35" t="s">
        <v>33</v>
      </c>
      <c r="C108" s="36"/>
      <c r="D108" s="37" t="s">
        <v>58</v>
      </c>
      <c r="E108" s="37" t="s">
        <v>59</v>
      </c>
      <c r="F108" s="37" t="s">
        <v>60</v>
      </c>
      <c r="G108" s="37" t="s">
        <v>61</v>
      </c>
      <c r="H108" s="37" t="s">
        <v>62</v>
      </c>
      <c r="I108" s="37" t="s">
        <v>63</v>
      </c>
      <c r="J108" s="37" t="s">
        <v>64</v>
      </c>
      <c r="K108" s="37" t="s">
        <v>65</v>
      </c>
      <c r="L108" s="37" t="s">
        <v>66</v>
      </c>
      <c r="M108" s="37" t="s">
        <v>67</v>
      </c>
      <c r="N108" s="37" t="s">
        <v>68</v>
      </c>
      <c r="O108" s="716" t="s">
        <v>69</v>
      </c>
      <c r="P108" s="845"/>
    </row>
    <row r="109" spans="1:16" ht="15.75" customHeight="1" x14ac:dyDescent="0.25">
      <c r="A109" s="1901" t="s">
        <v>110</v>
      </c>
      <c r="B109" s="1856">
        <v>0.1</v>
      </c>
      <c r="C109" s="38" t="s">
        <v>70</v>
      </c>
      <c r="D109" s="39">
        <v>0.5</v>
      </c>
      <c r="E109" s="39">
        <v>0.5</v>
      </c>
      <c r="F109" s="39"/>
      <c r="G109" s="39"/>
      <c r="H109" s="39"/>
      <c r="I109" s="39"/>
      <c r="J109" s="39"/>
      <c r="K109" s="39"/>
      <c r="L109" s="39"/>
      <c r="M109" s="39"/>
      <c r="N109" s="39"/>
      <c r="O109" s="1588"/>
      <c r="P109" s="1860"/>
    </row>
    <row r="110" spans="1:16" ht="15.75" x14ac:dyDescent="0.25">
      <c r="A110" s="1902"/>
      <c r="B110" s="1857"/>
      <c r="C110" s="40" t="s">
        <v>71</v>
      </c>
      <c r="D110" s="40"/>
      <c r="E110" s="40"/>
      <c r="F110" s="41"/>
      <c r="G110" s="41"/>
      <c r="H110" s="41"/>
      <c r="I110" s="41"/>
      <c r="J110" s="41"/>
      <c r="K110" s="41"/>
      <c r="L110" s="41"/>
      <c r="M110" s="41"/>
      <c r="N110" s="40"/>
      <c r="O110" s="814"/>
      <c r="P110" s="815"/>
    </row>
    <row r="111" spans="1:16" ht="15.75" x14ac:dyDescent="0.25">
      <c r="A111" s="1901" t="s">
        <v>111</v>
      </c>
      <c r="B111" s="1856">
        <v>0.1</v>
      </c>
      <c r="C111" s="38" t="s">
        <v>70</v>
      </c>
      <c r="D111" s="39"/>
      <c r="E111" s="39">
        <v>0.5</v>
      </c>
      <c r="F111" s="39">
        <v>0.5</v>
      </c>
      <c r="G111" s="39"/>
      <c r="H111" s="39"/>
      <c r="I111" s="39"/>
      <c r="J111" s="39"/>
      <c r="K111" s="39"/>
      <c r="L111" s="39"/>
      <c r="M111" s="39"/>
      <c r="N111" s="39"/>
      <c r="O111" s="1588"/>
      <c r="P111" s="1860"/>
    </row>
    <row r="112" spans="1:16" ht="15.75" x14ac:dyDescent="0.25">
      <c r="A112" s="1902"/>
      <c r="B112" s="1857"/>
      <c r="C112" s="40" t="s">
        <v>71</v>
      </c>
      <c r="D112" s="40"/>
      <c r="E112" s="40"/>
      <c r="F112" s="41"/>
      <c r="G112" s="41"/>
      <c r="H112" s="41"/>
      <c r="I112" s="41"/>
      <c r="J112" s="41"/>
      <c r="K112" s="41"/>
      <c r="L112" s="41"/>
      <c r="M112" s="41"/>
      <c r="N112" s="40"/>
      <c r="O112" s="814"/>
      <c r="P112" s="815"/>
    </row>
    <row r="113" spans="1:16" ht="15.75" customHeight="1" x14ac:dyDescent="0.25">
      <c r="A113" s="1901" t="s">
        <v>112</v>
      </c>
      <c r="B113" s="1856">
        <v>0.35</v>
      </c>
      <c r="C113" s="38" t="s">
        <v>70</v>
      </c>
      <c r="D113" s="39"/>
      <c r="E113" s="39"/>
      <c r="F113" s="39">
        <v>0.05</v>
      </c>
      <c r="G113" s="39">
        <v>0.15</v>
      </c>
      <c r="H113" s="39">
        <v>0.05</v>
      </c>
      <c r="I113" s="39">
        <v>0.05</v>
      </c>
      <c r="J113" s="39">
        <v>0.05</v>
      </c>
      <c r="K113" s="39">
        <v>0.2</v>
      </c>
      <c r="L113" s="39">
        <v>0.05</v>
      </c>
      <c r="M113" s="39">
        <v>0.05</v>
      </c>
      <c r="N113" s="39">
        <v>0.1</v>
      </c>
      <c r="O113" s="1588">
        <v>0.25</v>
      </c>
      <c r="P113" s="1860"/>
    </row>
    <row r="114" spans="1:16" ht="15.75" x14ac:dyDescent="0.25">
      <c r="A114" s="1902"/>
      <c r="B114" s="1857"/>
      <c r="C114" s="40" t="s">
        <v>71</v>
      </c>
      <c r="D114" s="40"/>
      <c r="E114" s="40"/>
      <c r="F114" s="41"/>
      <c r="G114" s="41"/>
      <c r="H114" s="41"/>
      <c r="I114" s="41"/>
      <c r="J114" s="41"/>
      <c r="K114" s="41"/>
      <c r="L114" s="41"/>
      <c r="M114" s="41"/>
      <c r="N114" s="40"/>
      <c r="O114" s="814"/>
      <c r="P114" s="815"/>
    </row>
    <row r="115" spans="1:16" ht="15.75" x14ac:dyDescent="0.25">
      <c r="A115" s="1901" t="s">
        <v>113</v>
      </c>
      <c r="B115" s="1856">
        <v>0.05</v>
      </c>
      <c r="C115" s="38" t="s">
        <v>70</v>
      </c>
      <c r="D115" s="39"/>
      <c r="E115" s="39">
        <v>0.5</v>
      </c>
      <c r="F115" s="39">
        <v>0.2</v>
      </c>
      <c r="G115" s="39">
        <v>0.1</v>
      </c>
      <c r="H115" s="39"/>
      <c r="I115" s="39"/>
      <c r="J115" s="39"/>
      <c r="K115" s="39"/>
      <c r="L115" s="39"/>
      <c r="M115" s="39"/>
      <c r="N115" s="39"/>
      <c r="O115" s="1588">
        <v>0.2</v>
      </c>
      <c r="P115" s="1860"/>
    </row>
    <row r="116" spans="1:16" ht="15.75" x14ac:dyDescent="0.25">
      <c r="A116" s="1902"/>
      <c r="B116" s="1857"/>
      <c r="C116" s="40" t="s">
        <v>71</v>
      </c>
      <c r="D116" s="40"/>
      <c r="E116" s="40"/>
      <c r="F116" s="41"/>
      <c r="G116" s="41"/>
      <c r="H116" s="41"/>
      <c r="I116" s="41"/>
      <c r="J116" s="41"/>
      <c r="K116" s="41"/>
      <c r="L116" s="41"/>
      <c r="M116" s="41"/>
      <c r="N116" s="40"/>
      <c r="O116" s="814"/>
      <c r="P116" s="815"/>
    </row>
    <row r="117" spans="1:16" ht="15.75" customHeight="1" x14ac:dyDescent="0.25">
      <c r="A117" s="1901" t="s">
        <v>114</v>
      </c>
      <c r="B117" s="1856">
        <v>0.1</v>
      </c>
      <c r="C117" s="38" t="s">
        <v>70</v>
      </c>
      <c r="D117" s="39">
        <v>0.1</v>
      </c>
      <c r="E117" s="39">
        <v>0.08</v>
      </c>
      <c r="F117" s="39">
        <v>0.08</v>
      </c>
      <c r="G117" s="39">
        <v>0.08</v>
      </c>
      <c r="H117" s="39">
        <v>0.08</v>
      </c>
      <c r="I117" s="39">
        <v>0.1</v>
      </c>
      <c r="J117" s="39">
        <v>0.08</v>
      </c>
      <c r="K117" s="39">
        <v>0.08</v>
      </c>
      <c r="L117" s="39">
        <v>0.08</v>
      </c>
      <c r="M117" s="39">
        <v>0.08</v>
      </c>
      <c r="N117" s="39">
        <v>0.08</v>
      </c>
      <c r="O117" s="1588">
        <v>0.08</v>
      </c>
      <c r="P117" s="1860"/>
    </row>
    <row r="118" spans="1:16" ht="15.75" x14ac:dyDescent="0.25">
      <c r="A118" s="1902"/>
      <c r="B118" s="1857"/>
      <c r="C118" s="40" t="s">
        <v>71</v>
      </c>
      <c r="D118" s="42"/>
      <c r="E118" s="42"/>
      <c r="F118" s="43"/>
      <c r="G118" s="43"/>
      <c r="H118" s="43"/>
      <c r="I118" s="43"/>
      <c r="J118" s="43"/>
      <c r="K118" s="43"/>
      <c r="L118" s="43"/>
      <c r="M118" s="43"/>
      <c r="N118" s="42"/>
      <c r="O118" s="1855"/>
      <c r="P118" s="1861"/>
    </row>
    <row r="119" spans="1:16" ht="15.75" customHeight="1" x14ac:dyDescent="0.25">
      <c r="A119" s="1901" t="s">
        <v>115</v>
      </c>
      <c r="B119" s="1856">
        <v>0.05</v>
      </c>
      <c r="C119" s="38" t="s">
        <v>70</v>
      </c>
      <c r="D119" s="39"/>
      <c r="E119" s="39">
        <v>0.2</v>
      </c>
      <c r="F119" s="39">
        <v>0.3</v>
      </c>
      <c r="G119" s="39">
        <v>0.3</v>
      </c>
      <c r="H119" s="39">
        <v>0.2</v>
      </c>
      <c r="I119" s="39"/>
      <c r="J119" s="39"/>
      <c r="K119" s="39"/>
      <c r="L119" s="39"/>
      <c r="M119" s="39"/>
      <c r="N119" s="39"/>
      <c r="O119" s="1588"/>
      <c r="P119" s="1860"/>
    </row>
    <row r="120" spans="1:16" ht="36.75" customHeight="1" x14ac:dyDescent="0.25">
      <c r="A120" s="1902"/>
      <c r="B120" s="1857"/>
      <c r="C120" s="40" t="s">
        <v>71</v>
      </c>
      <c r="D120" s="42"/>
      <c r="E120" s="42"/>
      <c r="F120" s="43"/>
      <c r="G120" s="43"/>
      <c r="H120" s="43"/>
      <c r="I120" s="43"/>
      <c r="J120" s="43"/>
      <c r="K120" s="43"/>
      <c r="L120" s="43"/>
      <c r="M120" s="43"/>
      <c r="N120" s="42"/>
      <c r="O120" s="1855"/>
      <c r="P120" s="1861"/>
    </row>
    <row r="121" spans="1:16" ht="15.75" customHeight="1" x14ac:dyDescent="0.25">
      <c r="A121" s="1901" t="s">
        <v>116</v>
      </c>
      <c r="B121" s="1856">
        <v>0.25</v>
      </c>
      <c r="C121" s="38" t="s">
        <v>70</v>
      </c>
      <c r="D121" s="39"/>
      <c r="E121" s="39">
        <v>0.1</v>
      </c>
      <c r="F121" s="39">
        <v>0.3</v>
      </c>
      <c r="G121" s="39">
        <v>0.3</v>
      </c>
      <c r="H121" s="39">
        <v>0.3</v>
      </c>
      <c r="I121" s="39"/>
      <c r="J121" s="39"/>
      <c r="K121" s="39"/>
      <c r="L121" s="39"/>
      <c r="M121" s="39"/>
      <c r="N121" s="39"/>
      <c r="O121" s="1588"/>
      <c r="P121" s="1860"/>
    </row>
    <row r="122" spans="1:16" ht="26.25" customHeight="1" x14ac:dyDescent="0.25">
      <c r="A122" s="1902"/>
      <c r="B122" s="1857"/>
      <c r="C122" s="40" t="s">
        <v>71</v>
      </c>
      <c r="D122" s="42"/>
      <c r="E122" s="42"/>
      <c r="F122" s="43"/>
      <c r="G122" s="43"/>
      <c r="H122" s="43"/>
      <c r="I122" s="43"/>
      <c r="J122" s="43"/>
      <c r="K122" s="43"/>
      <c r="L122" s="43"/>
      <c r="M122" s="43"/>
      <c r="N122" s="42"/>
      <c r="O122" s="1855"/>
      <c r="P122" s="1861"/>
    </row>
    <row r="123" spans="1:16" ht="15.75" thickBot="1" x14ac:dyDescent="0.3"/>
    <row r="124" spans="1:16" ht="15.75" x14ac:dyDescent="0.25">
      <c r="A124" s="1397" t="s">
        <v>82</v>
      </c>
      <c r="B124" s="689"/>
      <c r="C124" s="689"/>
      <c r="D124" s="689"/>
      <c r="E124" s="689"/>
      <c r="F124" s="689"/>
      <c r="G124" s="689"/>
      <c r="H124" s="689"/>
      <c r="I124" s="689"/>
      <c r="J124" s="689"/>
      <c r="K124" s="689"/>
      <c r="L124" s="689"/>
      <c r="M124" s="689"/>
      <c r="N124" s="689"/>
      <c r="O124" s="689"/>
      <c r="P124" s="690"/>
    </row>
    <row r="125" spans="1:16" ht="15.75" x14ac:dyDescent="0.25">
      <c r="A125" s="49" t="s">
        <v>83</v>
      </c>
      <c r="B125" s="682"/>
      <c r="C125" s="683"/>
      <c r="D125" s="683"/>
      <c r="E125" s="683"/>
      <c r="F125" s="683"/>
      <c r="G125" s="683"/>
      <c r="H125" s="683"/>
      <c r="I125" s="683"/>
      <c r="J125" s="683"/>
      <c r="K125" s="683"/>
      <c r="L125" s="683"/>
      <c r="M125" s="683"/>
      <c r="N125" s="683"/>
      <c r="O125" s="683"/>
      <c r="P125" s="737"/>
    </row>
    <row r="126" spans="1:16" ht="15.75" x14ac:dyDescent="0.25">
      <c r="A126" s="49" t="s">
        <v>84</v>
      </c>
      <c r="B126" s="682"/>
      <c r="C126" s="683"/>
      <c r="D126" s="683"/>
      <c r="E126" s="683"/>
      <c r="F126" s="683"/>
      <c r="G126" s="683"/>
      <c r="H126" s="683"/>
      <c r="I126" s="683"/>
      <c r="J126" s="683"/>
      <c r="K126" s="683"/>
      <c r="L126" s="683"/>
      <c r="M126" s="683"/>
      <c r="N126" s="683"/>
      <c r="O126" s="683"/>
      <c r="P126" s="737"/>
    </row>
    <row r="127" spans="1:16" ht="15.75" x14ac:dyDescent="0.25">
      <c r="A127" s="49" t="s">
        <v>85</v>
      </c>
      <c r="B127" s="682"/>
      <c r="C127" s="683"/>
      <c r="D127" s="683"/>
      <c r="E127" s="683"/>
      <c r="F127" s="683"/>
      <c r="G127" s="683"/>
      <c r="H127" s="683"/>
      <c r="I127" s="683"/>
      <c r="J127" s="683"/>
      <c r="K127" s="683"/>
      <c r="L127" s="683"/>
      <c r="M127" s="683"/>
      <c r="N127" s="683"/>
      <c r="O127" s="683"/>
      <c r="P127" s="737"/>
    </row>
    <row r="128" spans="1:16" ht="15.75" x14ac:dyDescent="0.25">
      <c r="A128" s="49" t="s">
        <v>86</v>
      </c>
      <c r="B128" s="682"/>
      <c r="C128" s="683"/>
      <c r="D128" s="683"/>
      <c r="E128" s="683"/>
      <c r="F128" s="683"/>
      <c r="G128" s="683"/>
      <c r="H128" s="683"/>
      <c r="I128" s="683"/>
      <c r="J128" s="683"/>
      <c r="K128" s="683"/>
      <c r="L128" s="683"/>
      <c r="M128" s="683"/>
      <c r="N128" s="683"/>
      <c r="O128" s="683"/>
      <c r="P128" s="737"/>
    </row>
    <row r="129" spans="1:16" ht="15.75" x14ac:dyDescent="0.25">
      <c r="A129" s="49" t="s">
        <v>87</v>
      </c>
      <c r="B129" s="682"/>
      <c r="C129" s="683"/>
      <c r="D129" s="683"/>
      <c r="E129" s="683"/>
      <c r="F129" s="683"/>
      <c r="G129" s="683"/>
      <c r="H129" s="683"/>
      <c r="I129" s="683"/>
      <c r="J129" s="683"/>
      <c r="K129" s="683"/>
      <c r="L129" s="683"/>
      <c r="M129" s="683"/>
      <c r="N129" s="683"/>
      <c r="O129" s="683"/>
      <c r="P129" s="737"/>
    </row>
    <row r="130" spans="1:16" ht="15.75" x14ac:dyDescent="0.25">
      <c r="A130" s="49" t="s">
        <v>88</v>
      </c>
      <c r="B130" s="682"/>
      <c r="C130" s="683"/>
      <c r="D130" s="683"/>
      <c r="E130" s="683"/>
      <c r="F130" s="683"/>
      <c r="G130" s="683"/>
      <c r="H130" s="683"/>
      <c r="I130" s="683"/>
      <c r="J130" s="683"/>
      <c r="K130" s="683"/>
      <c r="L130" s="683"/>
      <c r="M130" s="683"/>
      <c r="N130" s="683"/>
      <c r="O130" s="683"/>
      <c r="P130" s="737"/>
    </row>
    <row r="131" spans="1:16" ht="15.75" x14ac:dyDescent="0.25">
      <c r="A131" s="49" t="s">
        <v>89</v>
      </c>
      <c r="B131" s="682"/>
      <c r="C131" s="683"/>
      <c r="D131" s="683"/>
      <c r="E131" s="683"/>
      <c r="F131" s="683"/>
      <c r="G131" s="683"/>
      <c r="H131" s="683"/>
      <c r="I131" s="683"/>
      <c r="J131" s="683"/>
      <c r="K131" s="683"/>
      <c r="L131" s="683"/>
      <c r="M131" s="683"/>
      <c r="N131" s="683"/>
      <c r="O131" s="683"/>
      <c r="P131" s="737"/>
    </row>
    <row r="132" spans="1:16" ht="15.75" x14ac:dyDescent="0.25">
      <c r="A132" s="49" t="s">
        <v>90</v>
      </c>
      <c r="B132" s="682"/>
      <c r="C132" s="683"/>
      <c r="D132" s="683"/>
      <c r="E132" s="683"/>
      <c r="F132" s="683"/>
      <c r="G132" s="683"/>
      <c r="H132" s="683"/>
      <c r="I132" s="683"/>
      <c r="J132" s="683"/>
      <c r="K132" s="683"/>
      <c r="L132" s="683"/>
      <c r="M132" s="683"/>
      <c r="N132" s="683"/>
      <c r="O132" s="683"/>
      <c r="P132" s="737"/>
    </row>
    <row r="133" spans="1:16" ht="15.75" x14ac:dyDescent="0.25">
      <c r="A133" s="49" t="s">
        <v>91</v>
      </c>
      <c r="B133" s="682"/>
      <c r="C133" s="683"/>
      <c r="D133" s="683"/>
      <c r="E133" s="683"/>
      <c r="F133" s="683"/>
      <c r="G133" s="683"/>
      <c r="H133" s="683"/>
      <c r="I133" s="683"/>
      <c r="J133" s="683"/>
      <c r="K133" s="683"/>
      <c r="L133" s="683"/>
      <c r="M133" s="683"/>
      <c r="N133" s="683"/>
      <c r="O133" s="683"/>
      <c r="P133" s="737"/>
    </row>
    <row r="134" spans="1:16" ht="15.75" x14ac:dyDescent="0.25">
      <c r="A134" s="49" t="s">
        <v>92</v>
      </c>
      <c r="B134" s="682"/>
      <c r="C134" s="683"/>
      <c r="D134" s="683"/>
      <c r="E134" s="683"/>
      <c r="F134" s="683"/>
      <c r="G134" s="683"/>
      <c r="H134" s="683"/>
      <c r="I134" s="683"/>
      <c r="J134" s="683"/>
      <c r="K134" s="683"/>
      <c r="L134" s="683"/>
      <c r="M134" s="683"/>
      <c r="N134" s="683"/>
      <c r="O134" s="683"/>
      <c r="P134" s="737"/>
    </row>
    <row r="135" spans="1:16" x14ac:dyDescent="0.25">
      <c r="B135" s="54"/>
    </row>
    <row r="136" spans="1:16" ht="21" customHeight="1" x14ac:dyDescent="0.25">
      <c r="A136" s="9" t="s">
        <v>9</v>
      </c>
      <c r="B136" s="1896" t="s">
        <v>117</v>
      </c>
      <c r="C136" s="1395"/>
      <c r="D136" s="1395"/>
      <c r="E136" s="1395"/>
      <c r="F136" s="1395"/>
      <c r="G136" s="1395"/>
      <c r="H136" s="1395"/>
      <c r="I136" s="1395"/>
      <c r="J136" s="1395"/>
      <c r="K136" s="1396"/>
      <c r="L136" s="794" t="s">
        <v>11</v>
      </c>
      <c r="M136" s="794"/>
      <c r="N136" s="794"/>
      <c r="O136" s="794"/>
      <c r="P136" s="10">
        <v>0.05</v>
      </c>
    </row>
    <row r="138" spans="1:16" ht="15.75" x14ac:dyDescent="0.25">
      <c r="A138" s="11" t="s">
        <v>118</v>
      </c>
      <c r="B138" s="1893" t="s">
        <v>119</v>
      </c>
      <c r="C138" s="1894"/>
      <c r="D138" s="1894"/>
      <c r="E138" s="1894"/>
      <c r="F138" s="1894"/>
      <c r="G138" s="1894"/>
      <c r="H138" s="1894"/>
      <c r="I138" s="1894"/>
      <c r="J138" s="1894"/>
      <c r="K138" s="1894"/>
      <c r="L138" s="774" t="s">
        <v>14</v>
      </c>
      <c r="M138" s="774"/>
      <c r="N138" s="774"/>
      <c r="O138" s="774"/>
      <c r="P138" s="12">
        <v>0.05</v>
      </c>
    </row>
    <row r="139" spans="1:16" ht="15.75" x14ac:dyDescent="0.25">
      <c r="B139" s="24"/>
      <c r="C139" s="18"/>
      <c r="D139" s="18"/>
      <c r="E139" s="18"/>
      <c r="F139" s="18"/>
      <c r="G139" s="18"/>
      <c r="H139" s="18"/>
      <c r="I139" s="18"/>
      <c r="J139" s="18"/>
      <c r="K139" s="18"/>
      <c r="L139" s="18"/>
      <c r="M139" s="18"/>
      <c r="N139" s="18"/>
      <c r="O139" s="18"/>
      <c r="P139" s="19"/>
    </row>
    <row r="140" spans="1:16" ht="15.75" x14ac:dyDescent="0.25">
      <c r="A140" s="13" t="s">
        <v>15</v>
      </c>
      <c r="B140" s="1895" t="s">
        <v>120</v>
      </c>
      <c r="C140" s="1888"/>
      <c r="D140" s="1888"/>
      <c r="E140" s="1888"/>
      <c r="F140" s="1889"/>
      <c r="G140" s="14" t="s">
        <v>17</v>
      </c>
      <c r="H140" s="1887">
        <v>13832154.58</v>
      </c>
      <c r="I140" s="1888"/>
      <c r="J140" s="1888"/>
      <c r="K140" s="1888"/>
      <c r="L140" s="1888"/>
      <c r="M140" s="1888"/>
      <c r="N140" s="1888"/>
      <c r="O140" s="1888"/>
      <c r="P140" s="1889"/>
    </row>
    <row r="141" spans="1:16" ht="15.75" x14ac:dyDescent="0.25">
      <c r="A141" s="13" t="s">
        <v>15</v>
      </c>
      <c r="B141" s="755"/>
      <c r="C141" s="756"/>
      <c r="D141" s="756"/>
      <c r="E141" s="756"/>
      <c r="F141" s="757"/>
      <c r="G141" s="14" t="s">
        <v>17</v>
      </c>
      <c r="H141" s="755"/>
      <c r="I141" s="756"/>
      <c r="J141" s="756"/>
      <c r="K141" s="756"/>
      <c r="L141" s="756"/>
      <c r="M141" s="756"/>
      <c r="N141" s="756"/>
      <c r="O141" s="756"/>
      <c r="P141" s="757"/>
    </row>
    <row r="142" spans="1:16" ht="15.75" x14ac:dyDescent="0.25">
      <c r="A142" s="20" t="s">
        <v>22</v>
      </c>
      <c r="B142" s="21"/>
      <c r="C142" s="21"/>
      <c r="D142" s="21"/>
      <c r="E142" s="21"/>
      <c r="F142" s="21"/>
      <c r="G142" s="21"/>
      <c r="H142" s="21"/>
      <c r="I142" s="21"/>
      <c r="J142" s="21"/>
      <c r="K142" s="21"/>
      <c r="L142" s="21"/>
      <c r="M142" s="21"/>
      <c r="N142" s="21"/>
      <c r="O142" s="21"/>
    </row>
    <row r="143" spans="1:16" ht="15.75" x14ac:dyDescent="0.25">
      <c r="A143" s="20"/>
      <c r="B143" s="21"/>
      <c r="C143" s="21"/>
      <c r="D143" s="21"/>
      <c r="E143" s="21"/>
      <c r="F143" s="21"/>
      <c r="G143" s="21"/>
      <c r="H143" s="21"/>
      <c r="I143" s="21"/>
      <c r="J143" s="21"/>
      <c r="K143" s="21"/>
      <c r="L143" s="21"/>
      <c r="M143" s="21"/>
      <c r="N143" s="21"/>
      <c r="O143" s="21"/>
    </row>
    <row r="144" spans="1:16" ht="15.75" x14ac:dyDescent="0.25">
      <c r="A144" s="1123" t="s">
        <v>23</v>
      </c>
      <c r="B144" s="881"/>
      <c r="C144" s="881"/>
      <c r="D144" s="881"/>
      <c r="E144" s="250"/>
      <c r="F144" s="768" t="s">
        <v>24</v>
      </c>
      <c r="G144" s="768"/>
      <c r="H144" s="768"/>
      <c r="I144" s="768"/>
      <c r="J144" s="768" t="s">
        <v>25</v>
      </c>
      <c r="K144" s="769" t="s">
        <v>26</v>
      </c>
      <c r="L144" s="761"/>
      <c r="M144" s="768" t="s">
        <v>27</v>
      </c>
      <c r="N144" s="768"/>
      <c r="O144" s="768"/>
      <c r="P144" s="772" t="s">
        <v>25</v>
      </c>
    </row>
    <row r="145" spans="1:16" ht="15.75" x14ac:dyDescent="0.25">
      <c r="A145" s="1123"/>
      <c r="B145" s="881"/>
      <c r="C145" s="881"/>
      <c r="D145" s="881"/>
      <c r="E145" s="250"/>
      <c r="F145" s="768"/>
      <c r="G145" s="768"/>
      <c r="H145" s="768"/>
      <c r="I145" s="768"/>
      <c r="J145" s="768"/>
      <c r="K145" s="770"/>
      <c r="L145" s="764"/>
      <c r="M145" s="768"/>
      <c r="N145" s="768"/>
      <c r="O145" s="768"/>
      <c r="P145" s="772"/>
    </row>
    <row r="146" spans="1:16" ht="15.75" x14ac:dyDescent="0.25">
      <c r="A146" s="1123"/>
      <c r="B146" s="881"/>
      <c r="C146" s="881"/>
      <c r="D146" s="881"/>
      <c r="E146" s="250"/>
      <c r="F146" s="750" t="s">
        <v>98</v>
      </c>
      <c r="G146" s="750"/>
      <c r="H146" s="750"/>
      <c r="I146" s="750"/>
      <c r="J146" s="245">
        <v>5</v>
      </c>
      <c r="K146" s="770"/>
      <c r="L146" s="764"/>
      <c r="M146" s="750" t="s">
        <v>121</v>
      </c>
      <c r="N146" s="750"/>
      <c r="O146" s="750"/>
      <c r="P146" s="55">
        <v>40</v>
      </c>
    </row>
    <row r="147" spans="1:16" ht="15.75" x14ac:dyDescent="0.25">
      <c r="A147" s="1123"/>
      <c r="B147" s="881"/>
      <c r="C147" s="881"/>
      <c r="D147" s="881"/>
      <c r="E147" s="250"/>
      <c r="F147" s="750" t="s">
        <v>122</v>
      </c>
      <c r="G147" s="750"/>
      <c r="H147" s="750"/>
      <c r="I147" s="750"/>
      <c r="J147" s="245">
        <v>10</v>
      </c>
      <c r="K147" s="770"/>
      <c r="L147" s="764"/>
      <c r="M147" s="745"/>
      <c r="N147" s="745"/>
      <c r="O147" s="745"/>
      <c r="P147" s="22"/>
    </row>
    <row r="148" spans="1:16" ht="15.75" x14ac:dyDescent="0.25">
      <c r="A148" s="1123"/>
      <c r="B148" s="881"/>
      <c r="C148" s="881"/>
      <c r="D148" s="881"/>
      <c r="E148" s="250"/>
      <c r="F148" s="750" t="s">
        <v>123</v>
      </c>
      <c r="G148" s="750"/>
      <c r="H148" s="750"/>
      <c r="I148" s="750"/>
      <c r="J148" s="245">
        <v>20</v>
      </c>
      <c r="K148" s="770"/>
      <c r="L148" s="764"/>
      <c r="M148" s="745"/>
      <c r="N148" s="754"/>
      <c r="O148" s="754"/>
      <c r="P148" s="22"/>
    </row>
    <row r="149" spans="1:16" ht="15.75" x14ac:dyDescent="0.25">
      <c r="A149" s="1123"/>
      <c r="B149" s="881"/>
      <c r="C149" s="881"/>
      <c r="D149" s="881"/>
      <c r="E149" s="250"/>
      <c r="F149" s="750" t="s">
        <v>102</v>
      </c>
      <c r="G149" s="750"/>
      <c r="H149" s="750"/>
      <c r="I149" s="750"/>
      <c r="J149" s="245">
        <v>10</v>
      </c>
      <c r="K149" s="770"/>
      <c r="L149" s="764"/>
      <c r="M149" s="745"/>
      <c r="N149" s="745"/>
      <c r="O149" s="745"/>
      <c r="P149" s="22"/>
    </row>
    <row r="150" spans="1:16" ht="15.75" x14ac:dyDescent="0.25">
      <c r="A150" s="1123"/>
      <c r="B150" s="881"/>
      <c r="C150" s="881"/>
      <c r="D150" s="881"/>
      <c r="E150" s="250"/>
      <c r="F150" s="745"/>
      <c r="G150" s="745"/>
      <c r="H150" s="745"/>
      <c r="I150" s="745"/>
      <c r="J150" s="251"/>
      <c r="K150" s="770"/>
      <c r="L150" s="764"/>
      <c r="M150" s="745"/>
      <c r="N150" s="745"/>
      <c r="O150" s="745"/>
      <c r="P150" s="22"/>
    </row>
    <row r="151" spans="1:16" ht="15.75" x14ac:dyDescent="0.25">
      <c r="A151" s="1123"/>
      <c r="B151" s="881"/>
      <c r="C151" s="881"/>
      <c r="D151" s="881"/>
      <c r="E151" s="250"/>
      <c r="F151" s="745"/>
      <c r="G151" s="745"/>
      <c r="H151" s="745"/>
      <c r="I151" s="745"/>
      <c r="J151" s="251"/>
      <c r="K151" s="770"/>
      <c r="L151" s="764"/>
      <c r="M151" s="745"/>
      <c r="N151" s="745"/>
      <c r="O151" s="745"/>
      <c r="P151" s="22"/>
    </row>
    <row r="152" spans="1:16" ht="15.75" x14ac:dyDescent="0.25">
      <c r="A152" s="1123"/>
      <c r="B152" s="881"/>
      <c r="C152" s="881"/>
      <c r="D152" s="881"/>
      <c r="E152" s="250"/>
      <c r="F152" s="745"/>
      <c r="G152" s="745"/>
      <c r="H152" s="745"/>
      <c r="I152" s="745"/>
      <c r="J152" s="251"/>
      <c r="K152" s="770"/>
      <c r="L152" s="764"/>
      <c r="M152" s="745"/>
      <c r="N152" s="745"/>
      <c r="O152" s="745"/>
      <c r="P152" s="22"/>
    </row>
    <row r="153" spans="1:16" ht="15.75" x14ac:dyDescent="0.25">
      <c r="A153" s="1123"/>
      <c r="B153" s="881"/>
      <c r="C153" s="881"/>
      <c r="D153" s="881"/>
      <c r="E153" s="250"/>
      <c r="F153" s="745"/>
      <c r="G153" s="745"/>
      <c r="H153" s="745"/>
      <c r="I153" s="745"/>
      <c r="J153" s="251"/>
      <c r="K153" s="771"/>
      <c r="L153" s="767"/>
      <c r="M153" s="745"/>
      <c r="N153" s="745"/>
      <c r="O153" s="745"/>
      <c r="P153" s="22"/>
    </row>
    <row r="154" spans="1:16" ht="15.75" x14ac:dyDescent="0.25">
      <c r="A154" s="23"/>
      <c r="B154" s="24"/>
      <c r="C154" s="18"/>
      <c r="D154" s="18"/>
      <c r="E154" s="18"/>
      <c r="F154" s="18"/>
      <c r="G154" s="18"/>
      <c r="H154" s="18"/>
      <c r="I154" s="18"/>
      <c r="J154" s="18"/>
      <c r="K154" s="18"/>
      <c r="L154" s="18"/>
      <c r="M154" s="18"/>
      <c r="N154" s="18"/>
      <c r="O154" s="18"/>
    </row>
    <row r="155" spans="1:16" ht="31.5" customHeight="1" x14ac:dyDescent="0.25">
      <c r="A155" s="25" t="s">
        <v>32</v>
      </c>
      <c r="B155" s="247" t="s">
        <v>33</v>
      </c>
      <c r="C155" s="247" t="s">
        <v>34</v>
      </c>
      <c r="D155" s="247" t="s">
        <v>35</v>
      </c>
      <c r="E155" s="247" t="s">
        <v>36</v>
      </c>
      <c r="F155" s="247" t="s">
        <v>37</v>
      </c>
      <c r="G155" s="746" t="s">
        <v>38</v>
      </c>
      <c r="H155" s="746"/>
      <c r="I155" s="733" t="s">
        <v>39</v>
      </c>
      <c r="J155" s="741"/>
      <c r="K155" s="247" t="s">
        <v>40</v>
      </c>
      <c r="L155" s="746" t="s">
        <v>41</v>
      </c>
      <c r="M155" s="746"/>
      <c r="N155" s="850" t="s">
        <v>42</v>
      </c>
      <c r="O155" s="851"/>
      <c r="P155" s="852"/>
    </row>
    <row r="156" spans="1:16" ht="37.5" customHeight="1" x14ac:dyDescent="0.25">
      <c r="A156" s="49" t="s">
        <v>1166</v>
      </c>
      <c r="B156" s="50">
        <v>1</v>
      </c>
      <c r="C156" s="28" t="s">
        <v>44</v>
      </c>
      <c r="D156" s="28" t="s">
        <v>104</v>
      </c>
      <c r="E156" s="28" t="s">
        <v>47</v>
      </c>
      <c r="F156" s="28" t="s">
        <v>105</v>
      </c>
      <c r="G156" s="804" t="s">
        <v>48</v>
      </c>
      <c r="H156" s="804"/>
      <c r="I156" s="807" t="s">
        <v>106</v>
      </c>
      <c r="J156" s="807"/>
      <c r="K156" s="252">
        <v>1</v>
      </c>
      <c r="L156" s="807" t="s">
        <v>107</v>
      </c>
      <c r="M156" s="807"/>
      <c r="N156" s="807" t="s">
        <v>108</v>
      </c>
      <c r="O156" s="807"/>
      <c r="P156" s="807"/>
    </row>
    <row r="157" spans="1:16" ht="60.75" customHeight="1" x14ac:dyDescent="0.25">
      <c r="A157" s="733" t="s">
        <v>51</v>
      </c>
      <c r="B157" s="741"/>
      <c r="C157" s="1404" t="s">
        <v>52</v>
      </c>
      <c r="D157" s="1551"/>
      <c r="E157" s="1551"/>
      <c r="F157" s="1551"/>
      <c r="G157" s="1551"/>
      <c r="H157" s="1551"/>
      <c r="I157" s="1551"/>
      <c r="J157" s="1551"/>
      <c r="K157" s="1551"/>
      <c r="L157" s="1551"/>
      <c r="M157" s="1551"/>
      <c r="N157" s="1551"/>
      <c r="O157" s="1551"/>
      <c r="P157" s="1552"/>
    </row>
    <row r="158" spans="1:16" ht="21.75" customHeight="1" x14ac:dyDescent="0.25">
      <c r="A158" s="721" t="s">
        <v>53</v>
      </c>
      <c r="B158" s="719"/>
      <c r="C158" s="719"/>
      <c r="D158" s="719"/>
      <c r="E158" s="719"/>
      <c r="F158" s="719"/>
      <c r="G158" s="720"/>
      <c r="H158" s="721" t="s">
        <v>54</v>
      </c>
      <c r="I158" s="719"/>
      <c r="J158" s="719"/>
      <c r="K158" s="719"/>
      <c r="L158" s="719"/>
      <c r="M158" s="719"/>
      <c r="N158" s="719"/>
      <c r="O158" s="719"/>
      <c r="P158" s="720"/>
    </row>
    <row r="159" spans="1:16" s="30" customFormat="1" ht="15" customHeight="1" x14ac:dyDescent="0.25">
      <c r="A159" s="1867" t="s">
        <v>124</v>
      </c>
      <c r="B159" s="1868"/>
      <c r="C159" s="1868"/>
      <c r="D159" s="1868"/>
      <c r="E159" s="1868"/>
      <c r="F159" s="1868"/>
      <c r="G159" s="1868"/>
      <c r="H159" s="1871" t="s">
        <v>56</v>
      </c>
      <c r="I159" s="1872"/>
      <c r="J159" s="1872"/>
      <c r="K159" s="1872"/>
      <c r="L159" s="1872"/>
      <c r="M159" s="1872"/>
      <c r="N159" s="1872"/>
      <c r="O159" s="1872"/>
      <c r="P159" s="1873"/>
    </row>
    <row r="160" spans="1:16" s="30" customFormat="1" ht="15" customHeight="1" x14ac:dyDescent="0.25">
      <c r="A160" s="1869"/>
      <c r="B160" s="1870"/>
      <c r="C160" s="1870"/>
      <c r="D160" s="1870"/>
      <c r="E160" s="1870"/>
      <c r="F160" s="1870"/>
      <c r="G160" s="1870"/>
      <c r="H160" s="1874"/>
      <c r="I160" s="1875"/>
      <c r="J160" s="1875"/>
      <c r="K160" s="1875"/>
      <c r="L160" s="1875"/>
      <c r="M160" s="1875"/>
      <c r="N160" s="1875"/>
      <c r="O160" s="1875"/>
      <c r="P160" s="1876"/>
    </row>
    <row r="161" spans="1:17" ht="8.25" customHeight="1" x14ac:dyDescent="0.25">
      <c r="A161" s="23"/>
      <c r="B161" s="24"/>
      <c r="C161" s="24"/>
      <c r="D161" s="24"/>
      <c r="E161" s="24"/>
      <c r="F161" s="24"/>
      <c r="G161" s="24"/>
      <c r="H161" s="24"/>
      <c r="I161" s="24"/>
      <c r="J161" s="24"/>
      <c r="K161" s="24"/>
      <c r="L161" s="24"/>
      <c r="M161" s="24"/>
      <c r="N161" s="24"/>
      <c r="O161" s="24"/>
      <c r="P161" s="31"/>
    </row>
    <row r="162" spans="1:17" ht="15.75" x14ac:dyDescent="0.25">
      <c r="A162" s="32"/>
      <c r="B162" s="24"/>
      <c r="C162" s="19"/>
      <c r="D162" s="733" t="s">
        <v>57</v>
      </c>
      <c r="E162" s="734"/>
      <c r="F162" s="734"/>
      <c r="G162" s="734"/>
      <c r="H162" s="734"/>
      <c r="I162" s="734"/>
      <c r="J162" s="734"/>
      <c r="K162" s="734"/>
      <c r="L162" s="734"/>
      <c r="M162" s="734"/>
      <c r="N162" s="734"/>
      <c r="O162" s="734"/>
      <c r="P162" s="735"/>
    </row>
    <row r="163" spans="1:17" ht="15.75" x14ac:dyDescent="0.25">
      <c r="A163" s="23"/>
      <c r="B163" s="24"/>
      <c r="C163" s="24"/>
      <c r="D163" s="247" t="s">
        <v>58</v>
      </c>
      <c r="E163" s="247" t="s">
        <v>59</v>
      </c>
      <c r="F163" s="247" t="s">
        <v>60</v>
      </c>
      <c r="G163" s="247" t="s">
        <v>61</v>
      </c>
      <c r="H163" s="247" t="s">
        <v>62</v>
      </c>
      <c r="I163" s="247" t="s">
        <v>63</v>
      </c>
      <c r="J163" s="247" t="s">
        <v>64</v>
      </c>
      <c r="K163" s="247" t="s">
        <v>65</v>
      </c>
      <c r="L163" s="247" t="s">
        <v>66</v>
      </c>
      <c r="M163" s="247" t="s">
        <v>67</v>
      </c>
      <c r="N163" s="247" t="s">
        <v>68</v>
      </c>
      <c r="O163" s="733" t="s">
        <v>69</v>
      </c>
      <c r="P163" s="735"/>
    </row>
    <row r="164" spans="1:17" ht="15.75" x14ac:dyDescent="0.25">
      <c r="A164" s="56" t="s">
        <v>70</v>
      </c>
      <c r="B164" s="52"/>
      <c r="C164" s="52"/>
      <c r="D164" s="52"/>
      <c r="E164" s="52"/>
      <c r="F164" s="52"/>
      <c r="G164" s="52"/>
      <c r="H164" s="52"/>
      <c r="I164" s="52"/>
      <c r="J164" s="52"/>
      <c r="K164" s="52"/>
      <c r="L164" s="52"/>
      <c r="M164" s="52"/>
      <c r="N164" s="52"/>
      <c r="O164" s="887"/>
      <c r="P164" s="888"/>
    </row>
    <row r="165" spans="1:17" ht="15.75" x14ac:dyDescent="0.25">
      <c r="A165" s="56" t="s">
        <v>71</v>
      </c>
      <c r="B165" s="52"/>
      <c r="C165" s="52"/>
      <c r="D165" s="53"/>
      <c r="E165" s="53"/>
      <c r="F165" s="53"/>
      <c r="G165" s="53"/>
      <c r="H165" s="53"/>
      <c r="I165" s="53"/>
      <c r="J165" s="53"/>
      <c r="K165" s="53"/>
      <c r="L165" s="53"/>
      <c r="M165" s="53"/>
      <c r="N165" s="53"/>
      <c r="O165" s="899"/>
      <c r="P165" s="900"/>
    </row>
    <row r="166" spans="1:17" ht="15.75" x14ac:dyDescent="0.25">
      <c r="A166" s="23"/>
      <c r="B166" s="24"/>
      <c r="C166" s="24"/>
      <c r="D166" s="24"/>
      <c r="E166" s="24"/>
      <c r="F166" s="24"/>
      <c r="G166" s="24"/>
      <c r="H166" s="24"/>
      <c r="I166" s="24"/>
      <c r="J166" s="24"/>
      <c r="K166" s="24"/>
      <c r="L166" s="24"/>
      <c r="M166" s="24"/>
      <c r="N166" s="24"/>
      <c r="O166" s="24"/>
      <c r="P166" s="31"/>
    </row>
    <row r="167" spans="1:17" ht="15.75" x14ac:dyDescent="0.25">
      <c r="A167" s="35" t="s">
        <v>72</v>
      </c>
      <c r="B167" s="35" t="s">
        <v>33</v>
      </c>
      <c r="C167" s="36"/>
      <c r="D167" s="247" t="s">
        <v>58</v>
      </c>
      <c r="E167" s="247" t="s">
        <v>59</v>
      </c>
      <c r="F167" s="247" t="s">
        <v>60</v>
      </c>
      <c r="G167" s="247" t="s">
        <v>61</v>
      </c>
      <c r="H167" s="247" t="s">
        <v>62</v>
      </c>
      <c r="I167" s="247" t="s">
        <v>63</v>
      </c>
      <c r="J167" s="247" t="s">
        <v>64</v>
      </c>
      <c r="K167" s="247" t="s">
        <v>65</v>
      </c>
      <c r="L167" s="247" t="s">
        <v>66</v>
      </c>
      <c r="M167" s="247" t="s">
        <v>67</v>
      </c>
      <c r="N167" s="247" t="s">
        <v>68</v>
      </c>
      <c r="O167" s="733" t="s">
        <v>69</v>
      </c>
      <c r="P167" s="735"/>
    </row>
    <row r="168" spans="1:17" ht="15.75" x14ac:dyDescent="0.25">
      <c r="A168" s="1852" t="s">
        <v>125</v>
      </c>
      <c r="B168" s="812">
        <v>0.34</v>
      </c>
      <c r="C168" s="38" t="s">
        <v>70</v>
      </c>
      <c r="D168" s="57">
        <v>0.08</v>
      </c>
      <c r="E168" s="57">
        <v>0.08</v>
      </c>
      <c r="F168" s="57">
        <v>0.08</v>
      </c>
      <c r="G168" s="57">
        <v>0.08</v>
      </c>
      <c r="H168" s="57">
        <v>0.08</v>
      </c>
      <c r="I168" s="57">
        <v>0.08</v>
      </c>
      <c r="J168" s="57">
        <v>0.08</v>
      </c>
      <c r="K168" s="57">
        <v>0.08</v>
      </c>
      <c r="L168" s="57">
        <v>0.09</v>
      </c>
      <c r="M168" s="57">
        <v>0.09</v>
      </c>
      <c r="N168" s="57">
        <v>0.09</v>
      </c>
      <c r="O168" s="1897">
        <v>0.09</v>
      </c>
      <c r="P168" s="1898"/>
      <c r="Q168" s="54"/>
    </row>
    <row r="169" spans="1:17" ht="71.25" customHeight="1" x14ac:dyDescent="0.25">
      <c r="A169" s="1853"/>
      <c r="B169" s="812"/>
      <c r="C169" s="40" t="s">
        <v>71</v>
      </c>
      <c r="D169" s="58"/>
      <c r="E169" s="58"/>
      <c r="F169" s="59"/>
      <c r="G169" s="59"/>
      <c r="H169" s="59"/>
      <c r="I169" s="59"/>
      <c r="J169" s="59"/>
      <c r="K169" s="59"/>
      <c r="L169" s="59"/>
      <c r="M169" s="59"/>
      <c r="N169" s="58"/>
      <c r="O169" s="1899"/>
      <c r="P169" s="1900"/>
    </row>
    <row r="170" spans="1:17" ht="15.75" x14ac:dyDescent="0.25">
      <c r="A170" s="1852" t="s">
        <v>126</v>
      </c>
      <c r="B170" s="812">
        <v>0.33</v>
      </c>
      <c r="C170" s="38" t="s">
        <v>70</v>
      </c>
      <c r="D170" s="57"/>
      <c r="E170" s="57"/>
      <c r="F170" s="57">
        <v>0.91</v>
      </c>
      <c r="G170" s="57">
        <v>0.01</v>
      </c>
      <c r="H170" s="57">
        <v>0.01</v>
      </c>
      <c r="I170" s="57">
        <v>0.01</v>
      </c>
      <c r="J170" s="57">
        <v>0.01</v>
      </c>
      <c r="K170" s="57">
        <v>0.01</v>
      </c>
      <c r="L170" s="57">
        <v>0.01</v>
      </c>
      <c r="M170" s="57">
        <v>0.01</v>
      </c>
      <c r="N170" s="57">
        <v>0.01</v>
      </c>
      <c r="O170" s="1897">
        <v>0.01</v>
      </c>
      <c r="P170" s="1898"/>
      <c r="Q170" s="54"/>
    </row>
    <row r="171" spans="1:17" ht="38.25" customHeight="1" x14ac:dyDescent="0.25">
      <c r="A171" s="1853"/>
      <c r="B171" s="812"/>
      <c r="C171" s="40" t="s">
        <v>71</v>
      </c>
      <c r="D171" s="58"/>
      <c r="E171" s="58"/>
      <c r="F171" s="59"/>
      <c r="G171" s="59"/>
      <c r="H171" s="59"/>
      <c r="I171" s="59"/>
      <c r="J171" s="59"/>
      <c r="K171" s="59"/>
      <c r="L171" s="59"/>
      <c r="M171" s="59"/>
      <c r="N171" s="58"/>
      <c r="O171" s="1899"/>
      <c r="P171" s="1900"/>
    </row>
    <row r="172" spans="1:17" ht="15.75" x14ac:dyDescent="0.25">
      <c r="A172" s="1852" t="s">
        <v>127</v>
      </c>
      <c r="B172" s="812">
        <v>0.33</v>
      </c>
      <c r="C172" s="38" t="s">
        <v>70</v>
      </c>
      <c r="D172" s="57">
        <v>0.05</v>
      </c>
      <c r="E172" s="57">
        <v>0.05</v>
      </c>
      <c r="F172" s="57">
        <v>0.05</v>
      </c>
      <c r="G172" s="57">
        <v>0.05</v>
      </c>
      <c r="H172" s="57">
        <v>0.05</v>
      </c>
      <c r="I172" s="57">
        <v>0.05</v>
      </c>
      <c r="J172" s="57">
        <v>0.23</v>
      </c>
      <c r="K172" s="57">
        <v>0.15</v>
      </c>
      <c r="L172" s="57">
        <v>0.08</v>
      </c>
      <c r="M172" s="57">
        <v>0.08</v>
      </c>
      <c r="N172" s="57">
        <v>0.08</v>
      </c>
      <c r="O172" s="1897">
        <v>0.08</v>
      </c>
      <c r="P172" s="1898"/>
      <c r="Q172" s="54"/>
    </row>
    <row r="173" spans="1:17" ht="48.75" customHeight="1" x14ac:dyDescent="0.25">
      <c r="A173" s="1853"/>
      <c r="B173" s="812"/>
      <c r="C173" s="40" t="s">
        <v>71</v>
      </c>
      <c r="D173" s="40"/>
      <c r="E173" s="40"/>
      <c r="F173" s="41"/>
      <c r="G173" s="41"/>
      <c r="H173" s="41"/>
      <c r="I173" s="41"/>
      <c r="J173" s="41"/>
      <c r="K173" s="41"/>
      <c r="L173" s="41"/>
      <c r="M173" s="41"/>
      <c r="N173" s="40"/>
      <c r="O173" s="814"/>
      <c r="P173" s="815"/>
    </row>
    <row r="174" spans="1:17" ht="15.75" thickBot="1" x14ac:dyDescent="0.3">
      <c r="A174" s="44"/>
      <c r="B174" s="60">
        <f>B168+B170+B172</f>
        <v>1</v>
      </c>
      <c r="C174" s="21"/>
      <c r="D174" s="21"/>
      <c r="E174" s="21"/>
      <c r="F174" s="21"/>
      <c r="G174" s="21"/>
      <c r="H174" s="21"/>
      <c r="I174" s="21"/>
      <c r="J174" s="21"/>
      <c r="K174" s="21"/>
      <c r="L174" s="21"/>
      <c r="M174" s="21"/>
      <c r="N174" s="21"/>
      <c r="O174" s="21"/>
      <c r="P174" s="45"/>
    </row>
    <row r="175" spans="1:17" ht="15.75" x14ac:dyDescent="0.25">
      <c r="A175" s="688" t="s">
        <v>82</v>
      </c>
      <c r="B175" s="689"/>
      <c r="C175" s="689"/>
      <c r="D175" s="689"/>
      <c r="E175" s="689"/>
      <c r="F175" s="689"/>
      <c r="G175" s="689"/>
      <c r="H175" s="689"/>
      <c r="I175" s="689"/>
      <c r="J175" s="689"/>
      <c r="K175" s="689"/>
      <c r="L175" s="689"/>
      <c r="M175" s="689"/>
      <c r="N175" s="689"/>
      <c r="O175" s="689"/>
      <c r="P175" s="690"/>
    </row>
    <row r="176" spans="1:17" ht="24.75" customHeight="1" x14ac:dyDescent="0.25">
      <c r="A176" s="46" t="s">
        <v>83</v>
      </c>
      <c r="B176" s="682"/>
      <c r="C176" s="683"/>
      <c r="D176" s="683"/>
      <c r="E176" s="683"/>
      <c r="F176" s="683"/>
      <c r="G176" s="683"/>
      <c r="H176" s="683"/>
      <c r="I176" s="683"/>
      <c r="J176" s="683"/>
      <c r="K176" s="683"/>
      <c r="L176" s="683"/>
      <c r="M176" s="683"/>
      <c r="N176" s="683"/>
      <c r="O176" s="683"/>
      <c r="P176" s="684"/>
    </row>
    <row r="177" spans="1:16" ht="24.75" customHeight="1" x14ac:dyDescent="0.25">
      <c r="A177" s="46" t="s">
        <v>84</v>
      </c>
      <c r="B177" s="682"/>
      <c r="C177" s="683"/>
      <c r="D177" s="683"/>
      <c r="E177" s="683"/>
      <c r="F177" s="683"/>
      <c r="G177" s="683"/>
      <c r="H177" s="683"/>
      <c r="I177" s="683"/>
      <c r="J177" s="683"/>
      <c r="K177" s="683"/>
      <c r="L177" s="683"/>
      <c r="M177" s="683"/>
      <c r="N177" s="683"/>
      <c r="O177" s="683"/>
      <c r="P177" s="684"/>
    </row>
    <row r="178" spans="1:16" ht="24.75" customHeight="1" x14ac:dyDescent="0.25">
      <c r="A178" s="46" t="s">
        <v>85</v>
      </c>
      <c r="B178" s="682"/>
      <c r="C178" s="683"/>
      <c r="D178" s="683"/>
      <c r="E178" s="683"/>
      <c r="F178" s="683"/>
      <c r="G178" s="683"/>
      <c r="H178" s="683"/>
      <c r="I178" s="683"/>
      <c r="J178" s="683"/>
      <c r="K178" s="683"/>
      <c r="L178" s="683"/>
      <c r="M178" s="683"/>
      <c r="N178" s="683"/>
      <c r="O178" s="683"/>
      <c r="P178" s="684"/>
    </row>
    <row r="179" spans="1:16" ht="24.75" customHeight="1" x14ac:dyDescent="0.25">
      <c r="A179" s="46" t="s">
        <v>86</v>
      </c>
      <c r="B179" s="682"/>
      <c r="C179" s="683"/>
      <c r="D179" s="683"/>
      <c r="E179" s="683"/>
      <c r="F179" s="683"/>
      <c r="G179" s="683"/>
      <c r="H179" s="683"/>
      <c r="I179" s="683"/>
      <c r="J179" s="683"/>
      <c r="K179" s="683"/>
      <c r="L179" s="683"/>
      <c r="M179" s="683"/>
      <c r="N179" s="683"/>
      <c r="O179" s="683"/>
      <c r="P179" s="684"/>
    </row>
    <row r="180" spans="1:16" ht="24.75" customHeight="1" x14ac:dyDescent="0.25">
      <c r="A180" s="46" t="s">
        <v>87</v>
      </c>
      <c r="B180" s="682"/>
      <c r="C180" s="683"/>
      <c r="D180" s="683"/>
      <c r="E180" s="683"/>
      <c r="F180" s="683"/>
      <c r="G180" s="683"/>
      <c r="H180" s="683"/>
      <c r="I180" s="683"/>
      <c r="J180" s="683"/>
      <c r="K180" s="683"/>
      <c r="L180" s="683"/>
      <c r="M180" s="683"/>
      <c r="N180" s="683"/>
      <c r="O180" s="683"/>
      <c r="P180" s="684"/>
    </row>
    <row r="181" spans="1:16" ht="24.75" customHeight="1" x14ac:dyDescent="0.25">
      <c r="A181" s="46" t="s">
        <v>88</v>
      </c>
      <c r="B181" s="682"/>
      <c r="C181" s="683"/>
      <c r="D181" s="683"/>
      <c r="E181" s="683"/>
      <c r="F181" s="683"/>
      <c r="G181" s="683"/>
      <c r="H181" s="683"/>
      <c r="I181" s="683"/>
      <c r="J181" s="683"/>
      <c r="K181" s="683"/>
      <c r="L181" s="683"/>
      <c r="M181" s="683"/>
      <c r="N181" s="683"/>
      <c r="O181" s="683"/>
      <c r="P181" s="684"/>
    </row>
    <row r="182" spans="1:16" ht="24.75" customHeight="1" x14ac:dyDescent="0.25">
      <c r="A182" s="46" t="s">
        <v>89</v>
      </c>
      <c r="B182" s="682"/>
      <c r="C182" s="683"/>
      <c r="D182" s="683"/>
      <c r="E182" s="683"/>
      <c r="F182" s="683"/>
      <c r="G182" s="683"/>
      <c r="H182" s="683"/>
      <c r="I182" s="683"/>
      <c r="J182" s="683"/>
      <c r="K182" s="683"/>
      <c r="L182" s="683"/>
      <c r="M182" s="683"/>
      <c r="N182" s="683"/>
      <c r="O182" s="683"/>
      <c r="P182" s="684"/>
    </row>
    <row r="183" spans="1:16" ht="24.75" customHeight="1" x14ac:dyDescent="0.25">
      <c r="A183" s="46" t="s">
        <v>90</v>
      </c>
      <c r="B183" s="682"/>
      <c r="C183" s="683"/>
      <c r="D183" s="683"/>
      <c r="E183" s="683"/>
      <c r="F183" s="683"/>
      <c r="G183" s="683"/>
      <c r="H183" s="683"/>
      <c r="I183" s="683"/>
      <c r="J183" s="683"/>
      <c r="K183" s="683"/>
      <c r="L183" s="683"/>
      <c r="M183" s="683"/>
      <c r="N183" s="683"/>
      <c r="O183" s="683"/>
      <c r="P183" s="684"/>
    </row>
    <row r="184" spans="1:16" ht="24.75" customHeight="1" x14ac:dyDescent="0.25">
      <c r="A184" s="46" t="s">
        <v>91</v>
      </c>
      <c r="B184" s="682"/>
      <c r="C184" s="683"/>
      <c r="D184" s="683"/>
      <c r="E184" s="683"/>
      <c r="F184" s="683"/>
      <c r="G184" s="683"/>
      <c r="H184" s="683"/>
      <c r="I184" s="683"/>
      <c r="J184" s="683"/>
      <c r="K184" s="683"/>
      <c r="L184" s="683"/>
      <c r="M184" s="683"/>
      <c r="N184" s="683"/>
      <c r="O184" s="683"/>
      <c r="P184" s="684"/>
    </row>
    <row r="185" spans="1:16" ht="24.75" customHeight="1" thickBot="1" x14ac:dyDescent="0.3">
      <c r="A185" s="47" t="s">
        <v>92</v>
      </c>
      <c r="B185" s="685"/>
      <c r="C185" s="686"/>
      <c r="D185" s="686"/>
      <c r="E185" s="686"/>
      <c r="F185" s="686"/>
      <c r="G185" s="686"/>
      <c r="H185" s="686"/>
      <c r="I185" s="686"/>
      <c r="J185" s="686"/>
      <c r="K185" s="686"/>
      <c r="L185" s="686"/>
      <c r="M185" s="686"/>
      <c r="N185" s="686"/>
      <c r="O185" s="686"/>
      <c r="P185" s="687"/>
    </row>
    <row r="187" spans="1:16" ht="3" customHeight="1" x14ac:dyDescent="0.25"/>
    <row r="188" spans="1:16" ht="21" customHeight="1" x14ac:dyDescent="0.25">
      <c r="A188" s="9" t="s">
        <v>9</v>
      </c>
      <c r="B188" s="1896" t="s">
        <v>128</v>
      </c>
      <c r="C188" s="1395"/>
      <c r="D188" s="1395"/>
      <c r="E188" s="1395"/>
      <c r="F188" s="1395"/>
      <c r="G188" s="1395"/>
      <c r="H188" s="1395"/>
      <c r="I188" s="1395"/>
      <c r="J188" s="1395"/>
      <c r="K188" s="1396"/>
      <c r="L188" s="794" t="s">
        <v>11</v>
      </c>
      <c r="M188" s="794"/>
      <c r="N188" s="794"/>
      <c r="O188" s="794"/>
      <c r="P188" s="10">
        <v>0.15</v>
      </c>
    </row>
    <row r="190" spans="1:16" ht="15.75" x14ac:dyDescent="0.25">
      <c r="A190" s="11" t="s">
        <v>129</v>
      </c>
      <c r="B190" s="1893" t="s">
        <v>130</v>
      </c>
      <c r="C190" s="1894"/>
      <c r="D190" s="1894"/>
      <c r="E190" s="1894"/>
      <c r="F190" s="1894"/>
      <c r="G190" s="1894"/>
      <c r="H190" s="1894"/>
      <c r="I190" s="1894"/>
      <c r="J190" s="1894"/>
      <c r="K190" s="1894"/>
      <c r="L190" s="774" t="s">
        <v>14</v>
      </c>
      <c r="M190" s="774"/>
      <c r="N190" s="774"/>
      <c r="O190" s="774"/>
      <c r="P190" s="12">
        <v>0.15</v>
      </c>
    </row>
    <row r="191" spans="1:16" ht="15.75" x14ac:dyDescent="0.25">
      <c r="B191" s="24"/>
      <c r="C191" s="18"/>
      <c r="D191" s="18"/>
      <c r="E191" s="18"/>
      <c r="F191" s="18"/>
      <c r="G191" s="18"/>
      <c r="H191" s="18"/>
      <c r="I191" s="18"/>
      <c r="J191" s="18"/>
      <c r="K191" s="18"/>
      <c r="L191" s="18"/>
      <c r="M191" s="18"/>
      <c r="N191" s="18"/>
      <c r="O191" s="18"/>
      <c r="P191" s="19"/>
    </row>
    <row r="192" spans="1:16" ht="15.75" x14ac:dyDescent="0.25">
      <c r="A192" s="13" t="s">
        <v>15</v>
      </c>
      <c r="B192" s="1895" t="s">
        <v>120</v>
      </c>
      <c r="C192" s="1888"/>
      <c r="D192" s="1888"/>
      <c r="E192" s="1888"/>
      <c r="F192" s="1889"/>
      <c r="G192" s="14" t="s">
        <v>17</v>
      </c>
      <c r="H192" s="1887">
        <v>30738105.77</v>
      </c>
      <c r="I192" s="1888"/>
      <c r="J192" s="1888"/>
      <c r="K192" s="1888"/>
      <c r="L192" s="1888"/>
      <c r="M192" s="1888"/>
      <c r="N192" s="1888"/>
      <c r="O192" s="1888"/>
      <c r="P192" s="1889"/>
    </row>
    <row r="193" spans="1:16" ht="15.75" x14ac:dyDescent="0.25">
      <c r="A193" s="13" t="s">
        <v>15</v>
      </c>
      <c r="B193" s="1895" t="s">
        <v>120</v>
      </c>
      <c r="C193" s="1888"/>
      <c r="D193" s="1888"/>
      <c r="E193" s="1888"/>
      <c r="F193" s="1889"/>
      <c r="G193" s="14" t="s">
        <v>17</v>
      </c>
      <c r="H193" s="1887">
        <v>10374115.939999999</v>
      </c>
      <c r="I193" s="1888"/>
      <c r="J193" s="1888"/>
      <c r="K193" s="1888"/>
      <c r="L193" s="1888"/>
      <c r="M193" s="1888"/>
      <c r="N193" s="1888"/>
      <c r="O193" s="1888"/>
      <c r="P193" s="1889"/>
    </row>
    <row r="194" spans="1:16" ht="15.75" x14ac:dyDescent="0.25">
      <c r="A194" s="20" t="s">
        <v>22</v>
      </c>
      <c r="B194" s="21"/>
      <c r="C194" s="21"/>
      <c r="D194" s="21"/>
      <c r="E194" s="21"/>
      <c r="F194" s="21"/>
      <c r="G194" s="21"/>
      <c r="H194" s="21"/>
      <c r="I194" s="21"/>
      <c r="J194" s="21"/>
      <c r="K194" s="21"/>
      <c r="L194" s="21"/>
      <c r="M194" s="21"/>
      <c r="N194" s="21"/>
      <c r="O194" s="21"/>
    </row>
    <row r="195" spans="1:16" ht="15.75" x14ac:dyDescent="0.25">
      <c r="A195" s="20"/>
      <c r="B195" s="21"/>
      <c r="C195" s="21"/>
      <c r="D195" s="21"/>
      <c r="E195" s="21"/>
      <c r="F195" s="21"/>
      <c r="G195" s="21"/>
      <c r="H195" s="21"/>
      <c r="I195" s="21"/>
      <c r="J195" s="21"/>
      <c r="K195" s="21"/>
      <c r="L195" s="21"/>
      <c r="M195" s="21"/>
      <c r="N195" s="21"/>
      <c r="O195" s="21"/>
    </row>
    <row r="196" spans="1:16" ht="15.75" x14ac:dyDescent="0.25">
      <c r="A196" s="1123" t="s">
        <v>23</v>
      </c>
      <c r="B196" s="881"/>
      <c r="C196" s="881"/>
      <c r="D196" s="881"/>
      <c r="E196" s="250"/>
      <c r="F196" s="768" t="s">
        <v>24</v>
      </c>
      <c r="G196" s="768"/>
      <c r="H196" s="768"/>
      <c r="I196" s="768"/>
      <c r="J196" s="768" t="s">
        <v>25</v>
      </c>
      <c r="K196" s="769" t="s">
        <v>26</v>
      </c>
      <c r="L196" s="761"/>
      <c r="M196" s="768" t="s">
        <v>27</v>
      </c>
      <c r="N196" s="768"/>
      <c r="O196" s="768"/>
      <c r="P196" s="772" t="s">
        <v>25</v>
      </c>
    </row>
    <row r="197" spans="1:16" ht="15.75" x14ac:dyDescent="0.25">
      <c r="A197" s="1123"/>
      <c r="B197" s="881"/>
      <c r="C197" s="881"/>
      <c r="D197" s="881"/>
      <c r="E197" s="250"/>
      <c r="F197" s="768"/>
      <c r="G197" s="768"/>
      <c r="H197" s="768"/>
      <c r="I197" s="768"/>
      <c r="J197" s="768"/>
      <c r="K197" s="770"/>
      <c r="L197" s="764"/>
      <c r="M197" s="768"/>
      <c r="N197" s="768"/>
      <c r="O197" s="768"/>
      <c r="P197" s="772"/>
    </row>
    <row r="198" spans="1:16" ht="15.75" x14ac:dyDescent="0.25">
      <c r="A198" s="1123"/>
      <c r="B198" s="881"/>
      <c r="C198" s="881"/>
      <c r="D198" s="881"/>
      <c r="E198" s="250"/>
      <c r="F198" s="750" t="s">
        <v>98</v>
      </c>
      <c r="G198" s="750"/>
      <c r="H198" s="750"/>
      <c r="I198" s="750"/>
      <c r="J198" s="245">
        <v>30</v>
      </c>
      <c r="K198" s="770"/>
      <c r="L198" s="764"/>
      <c r="M198" s="750" t="s">
        <v>131</v>
      </c>
      <c r="N198" s="750"/>
      <c r="O198" s="750"/>
      <c r="P198" s="61">
        <v>40</v>
      </c>
    </row>
    <row r="199" spans="1:16" ht="15.75" x14ac:dyDescent="0.25">
      <c r="A199" s="1123"/>
      <c r="B199" s="881"/>
      <c r="C199" s="881"/>
      <c r="D199" s="881"/>
      <c r="E199" s="250"/>
      <c r="F199" s="750" t="s">
        <v>132</v>
      </c>
      <c r="G199" s="750"/>
      <c r="H199" s="750"/>
      <c r="I199" s="750"/>
      <c r="J199" s="245">
        <v>50</v>
      </c>
      <c r="K199" s="770"/>
      <c r="L199" s="764"/>
      <c r="M199" s="750" t="s">
        <v>133</v>
      </c>
      <c r="N199" s="750"/>
      <c r="O199" s="750"/>
      <c r="P199" s="61">
        <v>30</v>
      </c>
    </row>
    <row r="200" spans="1:16" ht="15.75" x14ac:dyDescent="0.25">
      <c r="A200" s="1123"/>
      <c r="B200" s="881"/>
      <c r="C200" s="881"/>
      <c r="D200" s="881"/>
      <c r="E200" s="250"/>
      <c r="F200" s="750" t="s">
        <v>134</v>
      </c>
      <c r="G200" s="750"/>
      <c r="H200" s="750"/>
      <c r="I200" s="750"/>
      <c r="J200" s="245">
        <v>40</v>
      </c>
      <c r="K200" s="770"/>
      <c r="L200" s="764"/>
      <c r="M200" s="745"/>
      <c r="N200" s="745"/>
      <c r="O200" s="745"/>
      <c r="P200" s="61"/>
    </row>
    <row r="201" spans="1:16" ht="15.75" x14ac:dyDescent="0.25">
      <c r="A201" s="1123"/>
      <c r="B201" s="881"/>
      <c r="C201" s="881"/>
      <c r="D201" s="881"/>
      <c r="E201" s="250"/>
      <c r="F201" s="750" t="s">
        <v>102</v>
      </c>
      <c r="G201" s="750"/>
      <c r="H201" s="750"/>
      <c r="I201" s="750"/>
      <c r="J201" s="245">
        <v>10</v>
      </c>
      <c r="K201" s="770"/>
      <c r="L201" s="764"/>
      <c r="M201" s="745"/>
      <c r="N201" s="745"/>
      <c r="O201" s="745"/>
      <c r="P201" s="62"/>
    </row>
    <row r="202" spans="1:16" ht="15.75" x14ac:dyDescent="0.25">
      <c r="A202" s="1123"/>
      <c r="B202" s="881"/>
      <c r="C202" s="881"/>
      <c r="D202" s="881"/>
      <c r="E202" s="250"/>
      <c r="F202" s="750" t="s">
        <v>135</v>
      </c>
      <c r="G202" s="750"/>
      <c r="H202" s="750"/>
      <c r="I202" s="750"/>
      <c r="J202" s="245">
        <v>20</v>
      </c>
      <c r="K202" s="770"/>
      <c r="L202" s="764"/>
      <c r="M202" s="745"/>
      <c r="N202" s="745"/>
      <c r="O202" s="745"/>
      <c r="P202" s="62"/>
    </row>
    <row r="203" spans="1:16" ht="15.75" x14ac:dyDescent="0.25">
      <c r="A203" s="1123"/>
      <c r="B203" s="881"/>
      <c r="C203" s="881"/>
      <c r="D203" s="881"/>
      <c r="E203" s="250"/>
      <c r="F203" s="750" t="s">
        <v>136</v>
      </c>
      <c r="G203" s="750"/>
      <c r="H203" s="750"/>
      <c r="I203" s="750"/>
      <c r="J203" s="245">
        <v>20</v>
      </c>
      <c r="K203" s="770"/>
      <c r="L203" s="764"/>
      <c r="M203" s="745"/>
      <c r="N203" s="745"/>
      <c r="O203" s="745"/>
      <c r="P203" s="62"/>
    </row>
    <row r="204" spans="1:16" ht="15.75" x14ac:dyDescent="0.25">
      <c r="A204" s="1123"/>
      <c r="B204" s="881"/>
      <c r="C204" s="881"/>
      <c r="D204" s="881"/>
      <c r="E204" s="250"/>
      <c r="F204" s="750" t="s">
        <v>137</v>
      </c>
      <c r="G204" s="750"/>
      <c r="H204" s="750"/>
      <c r="I204" s="750"/>
      <c r="J204" s="245">
        <v>10</v>
      </c>
      <c r="K204" s="770"/>
      <c r="L204" s="764"/>
      <c r="M204" s="745"/>
      <c r="N204" s="745"/>
      <c r="O204" s="745"/>
      <c r="P204" s="62"/>
    </row>
    <row r="205" spans="1:16" ht="15.75" x14ac:dyDescent="0.25">
      <c r="A205" s="1123"/>
      <c r="B205" s="881"/>
      <c r="C205" s="881"/>
      <c r="D205" s="881"/>
      <c r="E205" s="250"/>
      <c r="F205" s="750" t="s">
        <v>103</v>
      </c>
      <c r="G205" s="750"/>
      <c r="H205" s="750"/>
      <c r="I205" s="750"/>
      <c r="J205" s="245">
        <v>40</v>
      </c>
      <c r="K205" s="771"/>
      <c r="L205" s="767"/>
      <c r="M205" s="745"/>
      <c r="N205" s="745"/>
      <c r="O205" s="745"/>
      <c r="P205" s="62"/>
    </row>
    <row r="206" spans="1:16" ht="15.75" x14ac:dyDescent="0.25">
      <c r="A206" s="23"/>
      <c r="B206" s="24"/>
      <c r="C206" s="18"/>
      <c r="D206" s="18"/>
      <c r="E206" s="18"/>
      <c r="F206" s="750"/>
      <c r="G206" s="750"/>
      <c r="H206" s="750"/>
      <c r="I206" s="750"/>
      <c r="J206" s="18"/>
      <c r="K206" s="18"/>
      <c r="L206" s="18"/>
      <c r="M206" s="18"/>
      <c r="N206" s="18"/>
      <c r="O206" s="18"/>
    </row>
    <row r="207" spans="1:16" ht="31.5" customHeight="1" x14ac:dyDescent="0.25">
      <c r="A207" s="25" t="s">
        <v>32</v>
      </c>
      <c r="B207" s="247" t="s">
        <v>33</v>
      </c>
      <c r="C207" s="247" t="s">
        <v>34</v>
      </c>
      <c r="D207" s="247" t="s">
        <v>35</v>
      </c>
      <c r="E207" s="247" t="s">
        <v>36</v>
      </c>
      <c r="F207" s="247" t="s">
        <v>37</v>
      </c>
      <c r="G207" s="746" t="s">
        <v>38</v>
      </c>
      <c r="H207" s="746"/>
      <c r="I207" s="733" t="s">
        <v>39</v>
      </c>
      <c r="J207" s="741"/>
      <c r="K207" s="247" t="s">
        <v>40</v>
      </c>
      <c r="L207" s="746" t="s">
        <v>41</v>
      </c>
      <c r="M207" s="746"/>
      <c r="N207" s="850" t="s">
        <v>42</v>
      </c>
      <c r="O207" s="851"/>
      <c r="P207" s="852"/>
    </row>
    <row r="208" spans="1:16" ht="37.5" customHeight="1" x14ac:dyDescent="0.25">
      <c r="A208" s="49" t="s">
        <v>568</v>
      </c>
      <c r="B208" s="50">
        <v>1</v>
      </c>
      <c r="C208" s="28" t="s">
        <v>44</v>
      </c>
      <c r="D208" s="28" t="s">
        <v>104</v>
      </c>
      <c r="E208" s="28" t="s">
        <v>47</v>
      </c>
      <c r="F208" s="28" t="s">
        <v>105</v>
      </c>
      <c r="G208" s="804" t="s">
        <v>48</v>
      </c>
      <c r="H208" s="804"/>
      <c r="I208" s="807" t="s">
        <v>106</v>
      </c>
      <c r="J208" s="807"/>
      <c r="K208" s="252">
        <v>1</v>
      </c>
      <c r="L208" s="807" t="s">
        <v>107</v>
      </c>
      <c r="M208" s="807"/>
      <c r="N208" s="807" t="s">
        <v>108</v>
      </c>
      <c r="O208" s="807"/>
      <c r="P208" s="807"/>
    </row>
    <row r="209" spans="1:17" ht="60.75" customHeight="1" x14ac:dyDescent="0.25">
      <c r="A209" s="733" t="s">
        <v>51</v>
      </c>
      <c r="B209" s="741"/>
      <c r="C209" s="1404" t="s">
        <v>52</v>
      </c>
      <c r="D209" s="1551"/>
      <c r="E209" s="1551"/>
      <c r="F209" s="1551"/>
      <c r="G209" s="1551"/>
      <c r="H209" s="1551"/>
      <c r="I209" s="1551"/>
      <c r="J209" s="1551"/>
      <c r="K209" s="1551"/>
      <c r="L209" s="1551"/>
      <c r="M209" s="1551"/>
      <c r="N209" s="1551"/>
      <c r="O209" s="1551"/>
      <c r="P209" s="1552"/>
    </row>
    <row r="210" spans="1:17" ht="21.75" customHeight="1" x14ac:dyDescent="0.25">
      <c r="A210" s="721" t="s">
        <v>53</v>
      </c>
      <c r="B210" s="719"/>
      <c r="C210" s="719"/>
      <c r="D210" s="719"/>
      <c r="E210" s="719"/>
      <c r="F210" s="719"/>
      <c r="G210" s="720"/>
      <c r="H210" s="721" t="s">
        <v>54</v>
      </c>
      <c r="I210" s="719"/>
      <c r="J210" s="719"/>
      <c r="K210" s="719"/>
      <c r="L210" s="719"/>
      <c r="M210" s="719"/>
      <c r="N210" s="719"/>
      <c r="O210" s="719"/>
      <c r="P210" s="720"/>
    </row>
    <row r="211" spans="1:17" s="30" customFormat="1" ht="15" customHeight="1" x14ac:dyDescent="0.25">
      <c r="A211" s="1867" t="s">
        <v>138</v>
      </c>
      <c r="B211" s="1868"/>
      <c r="C211" s="1868"/>
      <c r="D211" s="1868"/>
      <c r="E211" s="1868"/>
      <c r="F211" s="1868"/>
      <c r="G211" s="1868"/>
      <c r="H211" s="1871" t="s">
        <v>139</v>
      </c>
      <c r="I211" s="1872"/>
      <c r="J211" s="1872"/>
      <c r="K211" s="1872"/>
      <c r="L211" s="1872"/>
      <c r="M211" s="1872"/>
      <c r="N211" s="1872"/>
      <c r="O211" s="1872"/>
      <c r="P211" s="1873"/>
    </row>
    <row r="212" spans="1:17" s="30" customFormat="1" ht="15" customHeight="1" x14ac:dyDescent="0.25">
      <c r="A212" s="1869"/>
      <c r="B212" s="1870"/>
      <c r="C212" s="1870"/>
      <c r="D212" s="1870"/>
      <c r="E212" s="1870"/>
      <c r="F212" s="1870"/>
      <c r="G212" s="1870"/>
      <c r="H212" s="1874"/>
      <c r="I212" s="1875"/>
      <c r="J212" s="1875"/>
      <c r="K212" s="1875"/>
      <c r="L212" s="1875"/>
      <c r="M212" s="1875"/>
      <c r="N212" s="1875"/>
      <c r="O212" s="1875"/>
      <c r="P212" s="1876"/>
    </row>
    <row r="213" spans="1:17" ht="22.5" customHeight="1" x14ac:dyDescent="0.25">
      <c r="A213" s="23"/>
      <c r="B213" s="24"/>
      <c r="C213" s="24"/>
      <c r="D213" s="24"/>
      <c r="E213" s="24"/>
      <c r="F213" s="24"/>
      <c r="G213" s="24"/>
      <c r="H213" s="24"/>
      <c r="I213" s="24"/>
      <c r="J213" s="24"/>
      <c r="K213" s="24"/>
      <c r="L213" s="24"/>
      <c r="M213" s="24"/>
      <c r="N213" s="24"/>
      <c r="O213" s="24"/>
      <c r="P213" s="31"/>
    </row>
    <row r="214" spans="1:17" ht="15.75" x14ac:dyDescent="0.25">
      <c r="A214" s="32"/>
      <c r="B214" s="24"/>
      <c r="C214" s="19"/>
      <c r="D214" s="733" t="s">
        <v>57</v>
      </c>
      <c r="E214" s="734"/>
      <c r="F214" s="734"/>
      <c r="G214" s="734"/>
      <c r="H214" s="734"/>
      <c r="I214" s="734"/>
      <c r="J214" s="734"/>
      <c r="K214" s="734"/>
      <c r="L214" s="734"/>
      <c r="M214" s="734"/>
      <c r="N214" s="734"/>
      <c r="O214" s="734"/>
      <c r="P214" s="735"/>
    </row>
    <row r="215" spans="1:17" ht="15.75" x14ac:dyDescent="0.25">
      <c r="A215" s="23"/>
      <c r="B215" s="24"/>
      <c r="C215" s="24"/>
      <c r="D215" s="247" t="s">
        <v>58</v>
      </c>
      <c r="E215" s="247" t="s">
        <v>59</v>
      </c>
      <c r="F215" s="247" t="s">
        <v>60</v>
      </c>
      <c r="G215" s="247" t="s">
        <v>61</v>
      </c>
      <c r="H215" s="247" t="s">
        <v>62</v>
      </c>
      <c r="I215" s="247" t="s">
        <v>63</v>
      </c>
      <c r="J215" s="247" t="s">
        <v>64</v>
      </c>
      <c r="K215" s="247" t="s">
        <v>65</v>
      </c>
      <c r="L215" s="247" t="s">
        <v>66</v>
      </c>
      <c r="M215" s="247" t="s">
        <v>67</v>
      </c>
      <c r="N215" s="247" t="s">
        <v>68</v>
      </c>
      <c r="O215" s="733" t="s">
        <v>69</v>
      </c>
      <c r="P215" s="735"/>
    </row>
    <row r="216" spans="1:17" ht="15.75" x14ac:dyDescent="0.25">
      <c r="A216" s="56" t="s">
        <v>70</v>
      </c>
      <c r="B216" s="52"/>
      <c r="C216" s="52"/>
      <c r="D216" s="52"/>
      <c r="E216" s="52"/>
      <c r="F216" s="52"/>
      <c r="G216" s="52"/>
      <c r="H216" s="52"/>
      <c r="I216" s="52"/>
      <c r="J216" s="52"/>
      <c r="K216" s="52"/>
      <c r="L216" s="52"/>
      <c r="M216" s="52"/>
      <c r="N216" s="52"/>
      <c r="O216" s="52"/>
      <c r="P216" s="63"/>
    </row>
    <row r="217" spans="1:17" ht="15.75" x14ac:dyDescent="0.25">
      <c r="A217" s="56" t="s">
        <v>71</v>
      </c>
      <c r="B217" s="52"/>
      <c r="C217" s="52"/>
      <c r="D217" s="53"/>
      <c r="E217" s="53"/>
      <c r="F217" s="53"/>
      <c r="G217" s="53"/>
      <c r="H217" s="53"/>
      <c r="I217" s="53"/>
      <c r="J217" s="53"/>
      <c r="K217" s="53"/>
      <c r="L217" s="53"/>
      <c r="M217" s="53"/>
      <c r="N217" s="53"/>
      <c r="O217" s="53"/>
      <c r="P217" s="64"/>
    </row>
    <row r="218" spans="1:17" ht="15.75" x14ac:dyDescent="0.25">
      <c r="A218" s="23"/>
      <c r="B218" s="24"/>
      <c r="C218" s="24"/>
      <c r="D218" s="24"/>
      <c r="E218" s="24"/>
      <c r="F218" s="24"/>
      <c r="G218" s="24"/>
      <c r="H218" s="24"/>
      <c r="I218" s="24"/>
      <c r="J218" s="24"/>
      <c r="K218" s="24"/>
      <c r="L218" s="24"/>
      <c r="M218" s="24"/>
      <c r="N218" s="24"/>
      <c r="O218" s="24"/>
      <c r="P218" s="31"/>
    </row>
    <row r="219" spans="1:17" ht="15.75" x14ac:dyDescent="0.25">
      <c r="A219" s="35" t="s">
        <v>72</v>
      </c>
      <c r="B219" s="35" t="s">
        <v>33</v>
      </c>
      <c r="C219" s="36"/>
      <c r="D219" s="247" t="s">
        <v>58</v>
      </c>
      <c r="E219" s="247" t="s">
        <v>59</v>
      </c>
      <c r="F219" s="247" t="s">
        <v>60</v>
      </c>
      <c r="G219" s="247" t="s">
        <v>61</v>
      </c>
      <c r="H219" s="247" t="s">
        <v>62</v>
      </c>
      <c r="I219" s="247" t="s">
        <v>63</v>
      </c>
      <c r="J219" s="247" t="s">
        <v>64</v>
      </c>
      <c r="K219" s="247" t="s">
        <v>65</v>
      </c>
      <c r="L219" s="247" t="s">
        <v>66</v>
      </c>
      <c r="M219" s="247" t="s">
        <v>67</v>
      </c>
      <c r="N219" s="247" t="s">
        <v>68</v>
      </c>
      <c r="O219" s="733" t="s">
        <v>69</v>
      </c>
      <c r="P219" s="735"/>
    </row>
    <row r="220" spans="1:17" ht="15.75" x14ac:dyDescent="0.25">
      <c r="A220" s="1852" t="s">
        <v>140</v>
      </c>
      <c r="B220" s="812">
        <v>0.05</v>
      </c>
      <c r="C220" s="38" t="s">
        <v>70</v>
      </c>
      <c r="D220" s="57">
        <v>1</v>
      </c>
      <c r="E220" s="38"/>
      <c r="F220" s="38"/>
      <c r="G220" s="38"/>
      <c r="H220" s="38"/>
      <c r="I220" s="38"/>
      <c r="J220" s="38"/>
      <c r="K220" s="38"/>
      <c r="L220" s="38"/>
      <c r="M220" s="38"/>
      <c r="N220" s="38"/>
      <c r="O220" s="808"/>
      <c r="P220" s="809"/>
      <c r="Q220" s="54"/>
    </row>
    <row r="221" spans="1:17" ht="40.5" customHeight="1" x14ac:dyDescent="0.25">
      <c r="A221" s="1853"/>
      <c r="B221" s="812"/>
      <c r="C221" s="40" t="s">
        <v>71</v>
      </c>
      <c r="D221" s="40"/>
      <c r="E221" s="40"/>
      <c r="F221" s="41"/>
      <c r="G221" s="41"/>
      <c r="H221" s="41"/>
      <c r="I221" s="41"/>
      <c r="J221" s="41"/>
      <c r="K221" s="41"/>
      <c r="L221" s="41"/>
      <c r="M221" s="41"/>
      <c r="N221" s="40"/>
      <c r="O221" s="814"/>
      <c r="P221" s="815"/>
      <c r="Q221" s="54"/>
    </row>
    <row r="222" spans="1:17" ht="15.75" x14ac:dyDescent="0.25">
      <c r="A222" s="1852" t="s">
        <v>141</v>
      </c>
      <c r="B222" s="812">
        <v>0.25</v>
      </c>
      <c r="C222" s="38" t="s">
        <v>70</v>
      </c>
      <c r="D222" s="57">
        <v>0.1</v>
      </c>
      <c r="E222" s="57">
        <v>0.2</v>
      </c>
      <c r="F222" s="57">
        <v>0.2</v>
      </c>
      <c r="G222" s="57">
        <v>0.2</v>
      </c>
      <c r="H222" s="57">
        <v>0.1</v>
      </c>
      <c r="I222" s="57">
        <v>0.1</v>
      </c>
      <c r="J222" s="57">
        <v>0.1</v>
      </c>
      <c r="K222" s="38"/>
      <c r="L222" s="38"/>
      <c r="M222" s="38"/>
      <c r="N222" s="38"/>
      <c r="O222" s="808"/>
      <c r="P222" s="809"/>
      <c r="Q222" s="54"/>
    </row>
    <row r="223" spans="1:17" ht="43.5" customHeight="1" x14ac:dyDescent="0.25">
      <c r="A223" s="1853"/>
      <c r="B223" s="812"/>
      <c r="C223" s="40" t="s">
        <v>71</v>
      </c>
      <c r="D223" s="40"/>
      <c r="E223" s="40"/>
      <c r="F223" s="41"/>
      <c r="G223" s="41"/>
      <c r="H223" s="41"/>
      <c r="I223" s="41"/>
      <c r="J223" s="41"/>
      <c r="K223" s="41"/>
      <c r="L223" s="41"/>
      <c r="M223" s="41"/>
      <c r="N223" s="40"/>
      <c r="O223" s="814"/>
      <c r="P223" s="815"/>
      <c r="Q223" s="54"/>
    </row>
    <row r="224" spans="1:17" ht="15.75" x14ac:dyDescent="0.25">
      <c r="A224" s="1852" t="s">
        <v>142</v>
      </c>
      <c r="B224" s="812">
        <v>0.3</v>
      </c>
      <c r="C224" s="38" t="s">
        <v>70</v>
      </c>
      <c r="D224" s="39">
        <v>0.05</v>
      </c>
      <c r="E224" s="39">
        <v>0.05</v>
      </c>
      <c r="F224" s="39">
        <v>0.15</v>
      </c>
      <c r="G224" s="39">
        <v>0.09</v>
      </c>
      <c r="H224" s="39">
        <v>0.09</v>
      </c>
      <c r="I224" s="39">
        <v>0.09</v>
      </c>
      <c r="J224" s="39">
        <v>0.08</v>
      </c>
      <c r="K224" s="39">
        <v>0.08</v>
      </c>
      <c r="L224" s="39">
        <v>0.08</v>
      </c>
      <c r="M224" s="39">
        <v>0.08</v>
      </c>
      <c r="N224" s="39">
        <v>0.08</v>
      </c>
      <c r="O224" s="1588">
        <v>0.08</v>
      </c>
      <c r="P224" s="1860"/>
      <c r="Q224" s="54"/>
    </row>
    <row r="225" spans="1:17" ht="42.75" customHeight="1" x14ac:dyDescent="0.25">
      <c r="A225" s="1853"/>
      <c r="B225" s="812"/>
      <c r="C225" s="40" t="s">
        <v>71</v>
      </c>
      <c r="D225" s="40"/>
      <c r="E225" s="40"/>
      <c r="F225" s="41"/>
      <c r="G225" s="41"/>
      <c r="H225" s="41"/>
      <c r="I225" s="41"/>
      <c r="J225" s="41"/>
      <c r="K225" s="41"/>
      <c r="L225" s="41"/>
      <c r="M225" s="41"/>
      <c r="N225" s="40"/>
      <c r="O225" s="814"/>
      <c r="P225" s="815"/>
      <c r="Q225" s="54"/>
    </row>
    <row r="226" spans="1:17" ht="15.75" x14ac:dyDescent="0.25">
      <c r="A226" s="1852" t="s">
        <v>143</v>
      </c>
      <c r="B226" s="812">
        <v>0.3</v>
      </c>
      <c r="C226" s="38" t="s">
        <v>70</v>
      </c>
      <c r="D226" s="39"/>
      <c r="E226" s="39"/>
      <c r="F226" s="39"/>
      <c r="G226" s="39"/>
      <c r="H226" s="39"/>
      <c r="I226" s="39"/>
      <c r="J226" s="39"/>
      <c r="K226" s="39"/>
      <c r="L226" s="39">
        <v>0.1</v>
      </c>
      <c r="M226" s="39">
        <v>0.3</v>
      </c>
      <c r="N226" s="39">
        <v>0.3</v>
      </c>
      <c r="O226" s="1588">
        <v>0.3</v>
      </c>
      <c r="P226" s="1860"/>
      <c r="Q226" s="54"/>
    </row>
    <row r="227" spans="1:17" ht="30.75" customHeight="1" x14ac:dyDescent="0.25">
      <c r="A227" s="1853"/>
      <c r="B227" s="812"/>
      <c r="C227" s="40" t="s">
        <v>71</v>
      </c>
      <c r="D227" s="40"/>
      <c r="E227" s="40"/>
      <c r="F227" s="41"/>
      <c r="G227" s="41"/>
      <c r="H227" s="41"/>
      <c r="I227" s="41"/>
      <c r="J227" s="41"/>
      <c r="K227" s="41"/>
      <c r="L227" s="41"/>
      <c r="M227" s="41"/>
      <c r="N227" s="40"/>
      <c r="O227" s="814"/>
      <c r="P227" s="815"/>
      <c r="Q227" s="54"/>
    </row>
    <row r="228" spans="1:17" ht="15.75" x14ac:dyDescent="0.25">
      <c r="A228" s="1852" t="s">
        <v>144</v>
      </c>
      <c r="B228" s="812">
        <v>0.1</v>
      </c>
      <c r="C228" s="38" t="s">
        <v>70</v>
      </c>
      <c r="D228" s="39"/>
      <c r="E228" s="39"/>
      <c r="F228" s="39"/>
      <c r="G228" s="39"/>
      <c r="H228" s="39"/>
      <c r="I228" s="39"/>
      <c r="J228" s="39"/>
      <c r="K228" s="39"/>
      <c r="L228" s="39"/>
      <c r="M228" s="39">
        <v>0.3</v>
      </c>
      <c r="N228" s="39">
        <v>0.35</v>
      </c>
      <c r="O228" s="1588">
        <v>0.35</v>
      </c>
      <c r="P228" s="1860"/>
      <c r="Q228" s="54"/>
    </row>
    <row r="229" spans="1:17" ht="18" customHeight="1" x14ac:dyDescent="0.25">
      <c r="A229" s="1853"/>
      <c r="B229" s="812"/>
      <c r="C229" s="40" t="s">
        <v>71</v>
      </c>
      <c r="D229" s="40"/>
      <c r="E229" s="40"/>
      <c r="F229" s="41"/>
      <c r="G229" s="41"/>
      <c r="H229" s="41"/>
      <c r="I229" s="41"/>
      <c r="J229" s="41"/>
      <c r="K229" s="41"/>
      <c r="L229" s="41"/>
      <c r="M229" s="41"/>
      <c r="N229" s="40"/>
      <c r="O229" s="814"/>
      <c r="P229" s="815"/>
      <c r="Q229" s="54"/>
    </row>
    <row r="230" spans="1:17" ht="15.75" thickBot="1" x14ac:dyDescent="0.3">
      <c r="A230" s="44"/>
      <c r="B230" s="60">
        <f>SUM(B220:B229)</f>
        <v>0.99999999999999989</v>
      </c>
      <c r="C230" s="21"/>
      <c r="D230" s="21"/>
      <c r="E230" s="21"/>
      <c r="F230" s="21"/>
      <c r="G230" s="21"/>
      <c r="H230" s="21"/>
      <c r="I230" s="21"/>
      <c r="J230" s="21"/>
      <c r="K230" s="21"/>
      <c r="L230" s="21"/>
      <c r="M230" s="21"/>
      <c r="N230" s="21"/>
      <c r="O230" s="21"/>
      <c r="P230" s="45"/>
      <c r="Q230" s="54"/>
    </row>
    <row r="231" spans="1:17" ht="15.75" x14ac:dyDescent="0.25">
      <c r="A231" s="688" t="s">
        <v>82</v>
      </c>
      <c r="B231" s="689"/>
      <c r="C231" s="689"/>
      <c r="D231" s="689"/>
      <c r="E231" s="689"/>
      <c r="F231" s="689"/>
      <c r="G231" s="689"/>
      <c r="H231" s="689"/>
      <c r="I231" s="689"/>
      <c r="J231" s="689"/>
      <c r="K231" s="689"/>
      <c r="L231" s="689"/>
      <c r="M231" s="689"/>
      <c r="N231" s="689"/>
      <c r="O231" s="689"/>
      <c r="P231" s="690"/>
      <c r="Q231" s="54"/>
    </row>
    <row r="232" spans="1:17" ht="24.75" customHeight="1" x14ac:dyDescent="0.25">
      <c r="A232" s="46" t="s">
        <v>83</v>
      </c>
      <c r="B232" s="682"/>
      <c r="C232" s="683"/>
      <c r="D232" s="683"/>
      <c r="E232" s="683"/>
      <c r="F232" s="683"/>
      <c r="G232" s="683"/>
      <c r="H232" s="683"/>
      <c r="I232" s="683"/>
      <c r="J232" s="683"/>
      <c r="K232" s="683"/>
      <c r="L232" s="683"/>
      <c r="M232" s="683"/>
      <c r="N232" s="683"/>
      <c r="O232" s="683"/>
      <c r="P232" s="684"/>
      <c r="Q232" s="54"/>
    </row>
    <row r="233" spans="1:17" ht="24.75" customHeight="1" x14ac:dyDescent="0.25">
      <c r="A233" s="46" t="s">
        <v>84</v>
      </c>
      <c r="B233" s="682"/>
      <c r="C233" s="683"/>
      <c r="D233" s="683"/>
      <c r="E233" s="683"/>
      <c r="F233" s="683"/>
      <c r="G233" s="683"/>
      <c r="H233" s="683"/>
      <c r="I233" s="683"/>
      <c r="J233" s="683"/>
      <c r="K233" s="683"/>
      <c r="L233" s="683"/>
      <c r="M233" s="683"/>
      <c r="N233" s="683"/>
      <c r="O233" s="683"/>
      <c r="P233" s="684"/>
      <c r="Q233" s="54"/>
    </row>
    <row r="234" spans="1:17" ht="24.75" customHeight="1" x14ac:dyDescent="0.25">
      <c r="A234" s="46" t="s">
        <v>85</v>
      </c>
      <c r="B234" s="682"/>
      <c r="C234" s="683"/>
      <c r="D234" s="683"/>
      <c r="E234" s="683"/>
      <c r="F234" s="683"/>
      <c r="G234" s="683"/>
      <c r="H234" s="683"/>
      <c r="I234" s="683"/>
      <c r="J234" s="683"/>
      <c r="K234" s="683"/>
      <c r="L234" s="683"/>
      <c r="M234" s="683"/>
      <c r="N234" s="683"/>
      <c r="O234" s="683"/>
      <c r="P234" s="684"/>
      <c r="Q234" s="54"/>
    </row>
    <row r="235" spans="1:17" ht="24.75" customHeight="1" x14ac:dyDescent="0.25">
      <c r="A235" s="46" t="s">
        <v>86</v>
      </c>
      <c r="B235" s="682"/>
      <c r="C235" s="683"/>
      <c r="D235" s="683"/>
      <c r="E235" s="683"/>
      <c r="F235" s="683"/>
      <c r="G235" s="683"/>
      <c r="H235" s="683"/>
      <c r="I235" s="683"/>
      <c r="J235" s="683"/>
      <c r="K235" s="683"/>
      <c r="L235" s="683"/>
      <c r="M235" s="683"/>
      <c r="N235" s="683"/>
      <c r="O235" s="683"/>
      <c r="P235" s="684"/>
      <c r="Q235" s="54"/>
    </row>
    <row r="236" spans="1:17" ht="24.75" customHeight="1" x14ac:dyDescent="0.25">
      <c r="A236" s="46" t="s">
        <v>87</v>
      </c>
      <c r="B236" s="682"/>
      <c r="C236" s="683"/>
      <c r="D236" s="683"/>
      <c r="E236" s="683"/>
      <c r="F236" s="683"/>
      <c r="G236" s="683"/>
      <c r="H236" s="683"/>
      <c r="I236" s="683"/>
      <c r="J236" s="683"/>
      <c r="K236" s="683"/>
      <c r="L236" s="683"/>
      <c r="M236" s="683"/>
      <c r="N236" s="683"/>
      <c r="O236" s="683"/>
      <c r="P236" s="684"/>
      <c r="Q236" s="54"/>
    </row>
    <row r="237" spans="1:17" ht="24.75" customHeight="1" x14ac:dyDescent="0.25">
      <c r="A237" s="46" t="s">
        <v>88</v>
      </c>
      <c r="B237" s="682"/>
      <c r="C237" s="683"/>
      <c r="D237" s="683"/>
      <c r="E237" s="683"/>
      <c r="F237" s="683"/>
      <c r="G237" s="683"/>
      <c r="H237" s="683"/>
      <c r="I237" s="683"/>
      <c r="J237" s="683"/>
      <c r="K237" s="683"/>
      <c r="L237" s="683"/>
      <c r="M237" s="683"/>
      <c r="N237" s="683"/>
      <c r="O237" s="683"/>
      <c r="P237" s="684"/>
      <c r="Q237" s="54"/>
    </row>
    <row r="238" spans="1:17" ht="24.75" customHeight="1" x14ac:dyDescent="0.25">
      <c r="A238" s="46" t="s">
        <v>89</v>
      </c>
      <c r="B238" s="682"/>
      <c r="C238" s="683"/>
      <c r="D238" s="683"/>
      <c r="E238" s="683"/>
      <c r="F238" s="683"/>
      <c r="G238" s="683"/>
      <c r="H238" s="683"/>
      <c r="I238" s="683"/>
      <c r="J238" s="683"/>
      <c r="K238" s="683"/>
      <c r="L238" s="683"/>
      <c r="M238" s="683"/>
      <c r="N238" s="683"/>
      <c r="O238" s="683"/>
      <c r="P238" s="684"/>
      <c r="Q238" s="54"/>
    </row>
    <row r="239" spans="1:17" ht="24.75" customHeight="1" x14ac:dyDescent="0.25">
      <c r="A239" s="46" t="s">
        <v>90</v>
      </c>
      <c r="B239" s="682"/>
      <c r="C239" s="683"/>
      <c r="D239" s="683"/>
      <c r="E239" s="683"/>
      <c r="F239" s="683"/>
      <c r="G239" s="683"/>
      <c r="H239" s="683"/>
      <c r="I239" s="683"/>
      <c r="J239" s="683"/>
      <c r="K239" s="683"/>
      <c r="L239" s="683"/>
      <c r="M239" s="683"/>
      <c r="N239" s="683"/>
      <c r="O239" s="683"/>
      <c r="P239" s="684"/>
      <c r="Q239" s="54"/>
    </row>
    <row r="240" spans="1:17" ht="24.75" customHeight="1" x14ac:dyDescent="0.25">
      <c r="A240" s="46" t="s">
        <v>91</v>
      </c>
      <c r="B240" s="682"/>
      <c r="C240" s="683"/>
      <c r="D240" s="683"/>
      <c r="E240" s="683"/>
      <c r="F240" s="683"/>
      <c r="G240" s="683"/>
      <c r="H240" s="683"/>
      <c r="I240" s="683"/>
      <c r="J240" s="683"/>
      <c r="K240" s="683"/>
      <c r="L240" s="683"/>
      <c r="M240" s="683"/>
      <c r="N240" s="683"/>
      <c r="O240" s="683"/>
      <c r="P240" s="684"/>
      <c r="Q240" s="54"/>
    </row>
    <row r="241" spans="1:17" ht="24.75" customHeight="1" thickBot="1" x14ac:dyDescent="0.3">
      <c r="A241" s="47" t="s">
        <v>92</v>
      </c>
      <c r="B241" s="685"/>
      <c r="C241" s="686"/>
      <c r="D241" s="686"/>
      <c r="E241" s="686"/>
      <c r="F241" s="686"/>
      <c r="G241" s="686"/>
      <c r="H241" s="686"/>
      <c r="I241" s="686"/>
      <c r="J241" s="686"/>
      <c r="K241" s="686"/>
      <c r="L241" s="686"/>
      <c r="M241" s="686"/>
      <c r="N241" s="686"/>
      <c r="O241" s="686"/>
      <c r="P241" s="687"/>
      <c r="Q241" s="54"/>
    </row>
    <row r="243" spans="1:17" ht="21" customHeight="1" x14ac:dyDescent="0.25">
      <c r="A243" s="9" t="s">
        <v>9</v>
      </c>
      <c r="B243" s="1890" t="s">
        <v>1168</v>
      </c>
      <c r="C243" s="1891"/>
      <c r="D243" s="1891"/>
      <c r="E243" s="1891"/>
      <c r="F243" s="1891"/>
      <c r="G243" s="1891"/>
      <c r="H243" s="1891"/>
      <c r="I243" s="1891"/>
      <c r="J243" s="1891"/>
      <c r="K243" s="1892"/>
      <c r="L243" s="794" t="s">
        <v>11</v>
      </c>
      <c r="M243" s="794"/>
      <c r="N243" s="794"/>
      <c r="O243" s="794"/>
      <c r="P243" s="10">
        <v>0.25</v>
      </c>
    </row>
    <row r="245" spans="1:17" ht="15.75" x14ac:dyDescent="0.25">
      <c r="A245" s="11" t="s">
        <v>145</v>
      </c>
      <c r="B245" s="1885" t="s">
        <v>1167</v>
      </c>
      <c r="C245" s="1886"/>
      <c r="D245" s="1886"/>
      <c r="E245" s="1886"/>
      <c r="F245" s="1886"/>
      <c r="G245" s="1886"/>
      <c r="H245" s="1886"/>
      <c r="I245" s="1886"/>
      <c r="J245" s="1886"/>
      <c r="K245" s="1886"/>
      <c r="L245" s="774" t="s">
        <v>14</v>
      </c>
      <c r="M245" s="774"/>
      <c r="N245" s="774"/>
      <c r="O245" s="774"/>
      <c r="P245" s="12">
        <v>0.25</v>
      </c>
    </row>
    <row r="246" spans="1:17" ht="15.75" x14ac:dyDescent="0.25">
      <c r="B246" s="24"/>
      <c r="C246" s="18"/>
      <c r="D246" s="18"/>
      <c r="E246" s="18"/>
      <c r="F246" s="18"/>
      <c r="G246" s="18"/>
      <c r="H246" s="18"/>
      <c r="I246" s="18"/>
      <c r="J246" s="18"/>
      <c r="K246" s="18"/>
      <c r="L246" s="18"/>
      <c r="M246" s="18"/>
      <c r="N246" s="18"/>
      <c r="O246" s="18"/>
      <c r="P246" s="19"/>
    </row>
    <row r="247" spans="1:17" ht="15.75" x14ac:dyDescent="0.25">
      <c r="A247" s="13" t="s">
        <v>15</v>
      </c>
      <c r="B247" s="1879" t="s">
        <v>120</v>
      </c>
      <c r="C247" s="1880"/>
      <c r="D247" s="1880"/>
      <c r="E247" s="1880"/>
      <c r="F247" s="1881"/>
      <c r="G247" s="14" t="s">
        <v>17</v>
      </c>
      <c r="H247" s="1887">
        <v>46107158.659999996</v>
      </c>
      <c r="I247" s="1888"/>
      <c r="J247" s="1888"/>
      <c r="K247" s="1888"/>
      <c r="L247" s="1888"/>
      <c r="M247" s="1888"/>
      <c r="N247" s="1888"/>
      <c r="O247" s="1888"/>
      <c r="P247" s="1889"/>
    </row>
    <row r="248" spans="1:17" ht="15.75" x14ac:dyDescent="0.25">
      <c r="A248" s="13" t="s">
        <v>15</v>
      </c>
      <c r="B248" s="1879" t="s">
        <v>120</v>
      </c>
      <c r="C248" s="1880"/>
      <c r="D248" s="1880"/>
      <c r="E248" s="1880"/>
      <c r="F248" s="1881"/>
      <c r="G248" s="14" t="s">
        <v>17</v>
      </c>
      <c r="H248" s="1882">
        <v>10374115.939999999</v>
      </c>
      <c r="I248" s="1883"/>
      <c r="J248" s="1883"/>
      <c r="K248" s="1883"/>
      <c r="L248" s="1883"/>
      <c r="M248" s="1883"/>
      <c r="N248" s="1883"/>
      <c r="O248" s="1883"/>
      <c r="P248" s="1884"/>
    </row>
    <row r="249" spans="1:17" ht="15.75" x14ac:dyDescent="0.25">
      <c r="A249" s="13" t="s">
        <v>15</v>
      </c>
      <c r="B249" s="1879" t="s">
        <v>120</v>
      </c>
      <c r="C249" s="1880"/>
      <c r="D249" s="1880"/>
      <c r="E249" s="1880"/>
      <c r="F249" s="1881"/>
      <c r="G249" s="14" t="s">
        <v>17</v>
      </c>
      <c r="H249" s="1882">
        <v>42264903.07</v>
      </c>
      <c r="I249" s="1883"/>
      <c r="J249" s="1883"/>
      <c r="K249" s="1883"/>
      <c r="L249" s="1883"/>
      <c r="M249" s="1883"/>
      <c r="N249" s="1883"/>
      <c r="O249" s="1883"/>
      <c r="P249" s="1884"/>
    </row>
    <row r="250" spans="1:17" ht="15.75" x14ac:dyDescent="0.25">
      <c r="A250" s="20" t="s">
        <v>22</v>
      </c>
      <c r="B250" s="21"/>
      <c r="C250" s="21"/>
      <c r="D250" s="21"/>
      <c r="E250" s="21"/>
      <c r="F250" s="21"/>
      <c r="G250" s="21"/>
      <c r="H250" s="21"/>
      <c r="I250" s="21"/>
      <c r="J250" s="21"/>
      <c r="K250" s="21"/>
      <c r="L250" s="21"/>
      <c r="M250" s="21"/>
      <c r="N250" s="21"/>
      <c r="O250" s="21"/>
    </row>
    <row r="251" spans="1:17" ht="15.75" x14ac:dyDescent="0.25">
      <c r="A251" s="20"/>
      <c r="B251" s="21"/>
      <c r="C251" s="21"/>
      <c r="D251" s="21"/>
      <c r="E251" s="21"/>
      <c r="F251" s="21"/>
      <c r="G251" s="21"/>
      <c r="H251" s="21"/>
      <c r="I251" s="21"/>
      <c r="J251" s="21"/>
      <c r="K251" s="21"/>
      <c r="L251" s="21"/>
      <c r="M251" s="21"/>
      <c r="N251" s="21"/>
      <c r="O251" s="21"/>
    </row>
    <row r="252" spans="1:17" ht="15.75" x14ac:dyDescent="0.25">
      <c r="A252" s="1123" t="s">
        <v>23</v>
      </c>
      <c r="B252" s="881"/>
      <c r="C252" s="881"/>
      <c r="D252" s="881"/>
      <c r="E252" s="250"/>
      <c r="F252" s="768" t="s">
        <v>24</v>
      </c>
      <c r="G252" s="768"/>
      <c r="H252" s="768"/>
      <c r="I252" s="768"/>
      <c r="J252" s="768" t="s">
        <v>25</v>
      </c>
      <c r="K252" s="769" t="s">
        <v>26</v>
      </c>
      <c r="L252" s="761"/>
      <c r="M252" s="768" t="s">
        <v>27</v>
      </c>
      <c r="N252" s="768"/>
      <c r="O252" s="768"/>
      <c r="P252" s="772" t="s">
        <v>25</v>
      </c>
    </row>
    <row r="253" spans="1:17" ht="15.75" x14ac:dyDescent="0.25">
      <c r="A253" s="1123"/>
      <c r="B253" s="881"/>
      <c r="C253" s="881"/>
      <c r="D253" s="881"/>
      <c r="E253" s="250"/>
      <c r="F253" s="768"/>
      <c r="G253" s="768"/>
      <c r="H253" s="768"/>
      <c r="I253" s="768"/>
      <c r="J253" s="768"/>
      <c r="K253" s="770"/>
      <c r="L253" s="764"/>
      <c r="M253" s="768"/>
      <c r="N253" s="768"/>
      <c r="O253" s="768"/>
      <c r="P253" s="772"/>
    </row>
    <row r="254" spans="1:17" ht="15.75" x14ac:dyDescent="0.25">
      <c r="A254" s="1123"/>
      <c r="B254" s="881"/>
      <c r="C254" s="881"/>
      <c r="D254" s="881"/>
      <c r="E254" s="250"/>
      <c r="F254" s="750" t="s">
        <v>98</v>
      </c>
      <c r="G254" s="750"/>
      <c r="H254" s="750"/>
      <c r="I254" s="750"/>
      <c r="J254" s="245">
        <v>35</v>
      </c>
      <c r="K254" s="770"/>
      <c r="L254" s="764"/>
      <c r="M254" s="1877" t="s">
        <v>131</v>
      </c>
      <c r="N254" s="1877"/>
      <c r="O254" s="1877"/>
      <c r="P254" s="55">
        <v>60</v>
      </c>
    </row>
    <row r="255" spans="1:17" ht="15.75" x14ac:dyDescent="0.25">
      <c r="A255" s="1123"/>
      <c r="B255" s="881"/>
      <c r="C255" s="881"/>
      <c r="D255" s="881"/>
      <c r="E255" s="250"/>
      <c r="F255" s="750" t="s">
        <v>132</v>
      </c>
      <c r="G255" s="750"/>
      <c r="H255" s="750"/>
      <c r="I255" s="750"/>
      <c r="J255" s="245">
        <v>50</v>
      </c>
      <c r="K255" s="770"/>
      <c r="L255" s="764"/>
      <c r="M255" s="1877" t="s">
        <v>146</v>
      </c>
      <c r="N255" s="1877"/>
      <c r="O255" s="1877"/>
      <c r="P255" s="55">
        <v>100</v>
      </c>
    </row>
    <row r="256" spans="1:17" ht="15.75" x14ac:dyDescent="0.25">
      <c r="A256" s="1123"/>
      <c r="B256" s="881"/>
      <c r="C256" s="881"/>
      <c r="D256" s="881"/>
      <c r="E256" s="250"/>
      <c r="F256" s="750" t="s">
        <v>147</v>
      </c>
      <c r="G256" s="750"/>
      <c r="H256" s="750"/>
      <c r="I256" s="750"/>
      <c r="J256" s="245">
        <v>30</v>
      </c>
      <c r="K256" s="770"/>
      <c r="L256" s="764"/>
      <c r="M256" s="1877" t="s">
        <v>133</v>
      </c>
      <c r="N256" s="1878"/>
      <c r="O256" s="1878"/>
      <c r="P256" s="55">
        <v>30</v>
      </c>
    </row>
    <row r="257" spans="1:16" ht="15.75" x14ac:dyDescent="0.25">
      <c r="A257" s="1123"/>
      <c r="B257" s="881"/>
      <c r="C257" s="881"/>
      <c r="D257" s="881"/>
      <c r="E257" s="250"/>
      <c r="F257" s="750" t="s">
        <v>134</v>
      </c>
      <c r="G257" s="750"/>
      <c r="H257" s="750"/>
      <c r="I257" s="750"/>
      <c r="J257" s="245">
        <v>40</v>
      </c>
      <c r="K257" s="770"/>
      <c r="L257" s="764"/>
      <c r="M257" s="1877"/>
      <c r="N257" s="1877"/>
      <c r="O257" s="1877"/>
      <c r="P257" s="22"/>
    </row>
    <row r="258" spans="1:16" ht="15.75" x14ac:dyDescent="0.25">
      <c r="A258" s="1123"/>
      <c r="B258" s="881"/>
      <c r="C258" s="881"/>
      <c r="D258" s="881"/>
      <c r="E258" s="250"/>
      <c r="F258" s="750" t="s">
        <v>102</v>
      </c>
      <c r="G258" s="750"/>
      <c r="H258" s="750"/>
      <c r="I258" s="750"/>
      <c r="J258" s="245">
        <v>70</v>
      </c>
      <c r="K258" s="770"/>
      <c r="L258" s="764"/>
      <c r="M258" s="1877"/>
      <c r="N258" s="1877"/>
      <c r="O258" s="1877"/>
      <c r="P258" s="22"/>
    </row>
    <row r="259" spans="1:16" ht="15.75" x14ac:dyDescent="0.25">
      <c r="A259" s="1123"/>
      <c r="B259" s="881"/>
      <c r="C259" s="881"/>
      <c r="D259" s="881"/>
      <c r="E259" s="250"/>
      <c r="F259" s="750" t="s">
        <v>148</v>
      </c>
      <c r="G259" s="750"/>
      <c r="H259" s="750"/>
      <c r="I259" s="750"/>
      <c r="J259" s="245">
        <v>100</v>
      </c>
      <c r="K259" s="770"/>
      <c r="L259" s="764"/>
      <c r="M259" s="745"/>
      <c r="N259" s="745"/>
      <c r="O259" s="745"/>
      <c r="P259" s="22"/>
    </row>
    <row r="260" spans="1:16" ht="15.75" x14ac:dyDescent="0.25">
      <c r="A260" s="1123"/>
      <c r="B260" s="881"/>
      <c r="C260" s="881"/>
      <c r="D260" s="881"/>
      <c r="E260" s="250"/>
      <c r="F260" s="750" t="s">
        <v>136</v>
      </c>
      <c r="G260" s="750"/>
      <c r="H260" s="750"/>
      <c r="I260" s="750"/>
      <c r="J260" s="245">
        <v>10</v>
      </c>
      <c r="K260" s="770"/>
      <c r="L260" s="764"/>
      <c r="M260" s="745"/>
      <c r="N260" s="745"/>
      <c r="O260" s="745"/>
      <c r="P260" s="22"/>
    </row>
    <row r="261" spans="1:16" ht="15.75" x14ac:dyDescent="0.25">
      <c r="A261" s="1123"/>
      <c r="B261" s="881"/>
      <c r="C261" s="881"/>
      <c r="D261" s="881"/>
      <c r="E261" s="250"/>
      <c r="F261" s="750" t="s">
        <v>135</v>
      </c>
      <c r="G261" s="750"/>
      <c r="H261" s="750"/>
      <c r="I261" s="750"/>
      <c r="J261" s="245">
        <v>80</v>
      </c>
      <c r="K261" s="770"/>
      <c r="L261" s="764"/>
      <c r="M261" s="745"/>
      <c r="N261" s="745"/>
      <c r="O261" s="745"/>
      <c r="P261" s="22"/>
    </row>
    <row r="262" spans="1:16" ht="15.75" x14ac:dyDescent="0.25">
      <c r="A262" s="1123"/>
      <c r="B262" s="881"/>
      <c r="C262" s="881"/>
      <c r="D262" s="881"/>
      <c r="E262" s="250"/>
      <c r="F262" s="750" t="s">
        <v>137</v>
      </c>
      <c r="G262" s="750"/>
      <c r="H262" s="750"/>
      <c r="I262" s="750"/>
      <c r="J262" s="245">
        <v>20</v>
      </c>
      <c r="K262" s="770"/>
      <c r="L262" s="764"/>
      <c r="M262" s="745"/>
      <c r="N262" s="745"/>
      <c r="O262" s="745"/>
      <c r="P262" s="22"/>
    </row>
    <row r="263" spans="1:16" ht="15.75" x14ac:dyDescent="0.25">
      <c r="A263" s="1123"/>
      <c r="B263" s="881"/>
      <c r="C263" s="881"/>
      <c r="D263" s="881"/>
      <c r="E263" s="250"/>
      <c r="F263" s="750" t="s">
        <v>103</v>
      </c>
      <c r="G263" s="750"/>
      <c r="H263" s="750"/>
      <c r="I263" s="750"/>
      <c r="J263" s="245">
        <v>40</v>
      </c>
      <c r="K263" s="771"/>
      <c r="L263" s="767"/>
      <c r="M263" s="745"/>
      <c r="N263" s="745"/>
      <c r="O263" s="745"/>
      <c r="P263" s="22"/>
    </row>
    <row r="264" spans="1:16" ht="15.75" x14ac:dyDescent="0.25">
      <c r="A264" s="23"/>
      <c r="B264" s="24"/>
      <c r="C264" s="18"/>
      <c r="D264" s="18"/>
      <c r="E264" s="18"/>
      <c r="F264" s="18"/>
      <c r="G264" s="18"/>
      <c r="H264" s="18"/>
      <c r="I264" s="18"/>
      <c r="J264" s="18"/>
      <c r="K264" s="18"/>
      <c r="L264" s="18"/>
      <c r="M264" s="18"/>
      <c r="N264" s="18"/>
      <c r="O264" s="18"/>
    </row>
    <row r="265" spans="1:16" ht="31.5" customHeight="1" x14ac:dyDescent="0.25">
      <c r="A265" s="25" t="s">
        <v>32</v>
      </c>
      <c r="B265" s="247" t="s">
        <v>33</v>
      </c>
      <c r="C265" s="247" t="s">
        <v>34</v>
      </c>
      <c r="D265" s="247" t="s">
        <v>35</v>
      </c>
      <c r="E265" s="247" t="s">
        <v>36</v>
      </c>
      <c r="F265" s="247" t="s">
        <v>37</v>
      </c>
      <c r="G265" s="746" t="s">
        <v>38</v>
      </c>
      <c r="H265" s="746"/>
      <c r="I265" s="733" t="s">
        <v>39</v>
      </c>
      <c r="J265" s="741"/>
      <c r="K265" s="247" t="s">
        <v>40</v>
      </c>
      <c r="L265" s="746" t="s">
        <v>41</v>
      </c>
      <c r="M265" s="746"/>
      <c r="N265" s="850" t="s">
        <v>42</v>
      </c>
      <c r="O265" s="851"/>
      <c r="P265" s="852"/>
    </row>
    <row r="266" spans="1:16" ht="37.5" customHeight="1" x14ac:dyDescent="0.25">
      <c r="A266" s="49" t="s">
        <v>606</v>
      </c>
      <c r="B266" s="50">
        <v>1</v>
      </c>
      <c r="C266" s="28" t="s">
        <v>44</v>
      </c>
      <c r="D266" s="28" t="s">
        <v>104</v>
      </c>
      <c r="E266" s="28" t="s">
        <v>47</v>
      </c>
      <c r="F266" s="28" t="s">
        <v>105</v>
      </c>
      <c r="G266" s="804" t="s">
        <v>48</v>
      </c>
      <c r="H266" s="804"/>
      <c r="I266" s="807" t="s">
        <v>106</v>
      </c>
      <c r="J266" s="807"/>
      <c r="K266" s="252">
        <v>1</v>
      </c>
      <c r="L266" s="807" t="s">
        <v>107</v>
      </c>
      <c r="M266" s="807"/>
      <c r="N266" s="807" t="s">
        <v>108</v>
      </c>
      <c r="O266" s="807"/>
      <c r="P266" s="807"/>
    </row>
    <row r="267" spans="1:16" ht="60.75" customHeight="1" x14ac:dyDescent="0.25">
      <c r="A267" s="733" t="s">
        <v>51</v>
      </c>
      <c r="B267" s="741"/>
      <c r="C267" s="1404" t="s">
        <v>52</v>
      </c>
      <c r="D267" s="1551"/>
      <c r="E267" s="1551"/>
      <c r="F267" s="1551"/>
      <c r="G267" s="1551"/>
      <c r="H267" s="1551"/>
      <c r="I267" s="1551"/>
      <c r="J267" s="1551"/>
      <c r="K267" s="1551"/>
      <c r="L267" s="1551"/>
      <c r="M267" s="1551"/>
      <c r="N267" s="1551"/>
      <c r="O267" s="1551"/>
      <c r="P267" s="1552"/>
    </row>
    <row r="268" spans="1:16" ht="21.75" customHeight="1" x14ac:dyDescent="0.25">
      <c r="A268" s="721" t="s">
        <v>53</v>
      </c>
      <c r="B268" s="719"/>
      <c r="C268" s="719"/>
      <c r="D268" s="719"/>
      <c r="E268" s="719"/>
      <c r="F268" s="719"/>
      <c r="G268" s="720"/>
      <c r="H268" s="721" t="s">
        <v>54</v>
      </c>
      <c r="I268" s="719"/>
      <c r="J268" s="719"/>
      <c r="K268" s="719"/>
      <c r="L268" s="719"/>
      <c r="M268" s="719"/>
      <c r="N268" s="719"/>
      <c r="O268" s="719"/>
      <c r="P268" s="720"/>
    </row>
    <row r="269" spans="1:16" s="30" customFormat="1" ht="15" customHeight="1" x14ac:dyDescent="0.25">
      <c r="A269" s="1867" t="s">
        <v>55</v>
      </c>
      <c r="B269" s="1868"/>
      <c r="C269" s="1868"/>
      <c r="D269" s="1868"/>
      <c r="E269" s="1868"/>
      <c r="F269" s="1868"/>
      <c r="G269" s="1868"/>
      <c r="H269" s="1871" t="s">
        <v>56</v>
      </c>
      <c r="I269" s="1872"/>
      <c r="J269" s="1872"/>
      <c r="K269" s="1872"/>
      <c r="L269" s="1872"/>
      <c r="M269" s="1872"/>
      <c r="N269" s="1872"/>
      <c r="O269" s="1872"/>
      <c r="P269" s="1873"/>
    </row>
    <row r="270" spans="1:16" s="30" customFormat="1" ht="15" customHeight="1" x14ac:dyDescent="0.25">
      <c r="A270" s="1869"/>
      <c r="B270" s="1870"/>
      <c r="C270" s="1870"/>
      <c r="D270" s="1870"/>
      <c r="E270" s="1870"/>
      <c r="F270" s="1870"/>
      <c r="G270" s="1870"/>
      <c r="H270" s="1874"/>
      <c r="I270" s="1875"/>
      <c r="J270" s="1875"/>
      <c r="K270" s="1875"/>
      <c r="L270" s="1875"/>
      <c r="M270" s="1875"/>
      <c r="N270" s="1875"/>
      <c r="O270" s="1875"/>
      <c r="P270" s="1876"/>
    </row>
    <row r="271" spans="1:16" ht="22.5" customHeight="1" x14ac:dyDescent="0.25">
      <c r="A271" s="23"/>
      <c r="B271" s="24"/>
      <c r="C271" s="24"/>
      <c r="D271" s="24"/>
      <c r="E271" s="24"/>
      <c r="F271" s="24"/>
      <c r="G271" s="24"/>
      <c r="H271" s="24"/>
      <c r="I271" s="24"/>
      <c r="J271" s="24"/>
      <c r="K271" s="24"/>
      <c r="L271" s="24"/>
      <c r="M271" s="24"/>
      <c r="N271" s="24"/>
      <c r="O271" s="24"/>
      <c r="P271" s="31"/>
    </row>
    <row r="272" spans="1:16" ht="15.75" x14ac:dyDescent="0.25">
      <c r="A272" s="32"/>
      <c r="B272" s="24"/>
      <c r="C272" s="19"/>
      <c r="D272" s="733" t="s">
        <v>57</v>
      </c>
      <c r="E272" s="734"/>
      <c r="F272" s="734"/>
      <c r="G272" s="734"/>
      <c r="H272" s="734"/>
      <c r="I272" s="734"/>
      <c r="J272" s="734"/>
      <c r="K272" s="734"/>
      <c r="L272" s="734"/>
      <c r="M272" s="734"/>
      <c r="N272" s="734"/>
      <c r="O272" s="734"/>
      <c r="P272" s="735"/>
    </row>
    <row r="273" spans="1:17" ht="15.75" x14ac:dyDescent="0.25">
      <c r="A273" s="23"/>
      <c r="B273" s="24"/>
      <c r="C273" s="24"/>
      <c r="D273" s="247" t="s">
        <v>58</v>
      </c>
      <c r="E273" s="247"/>
      <c r="F273" s="247" t="s">
        <v>59</v>
      </c>
      <c r="G273" s="247" t="s">
        <v>60</v>
      </c>
      <c r="H273" s="247" t="s">
        <v>61</v>
      </c>
      <c r="I273" s="247" t="s">
        <v>62</v>
      </c>
      <c r="J273" s="247" t="s">
        <v>63</v>
      </c>
      <c r="K273" s="247" t="s">
        <v>64</v>
      </c>
      <c r="L273" s="247" t="s">
        <v>65</v>
      </c>
      <c r="M273" s="247" t="s">
        <v>66</v>
      </c>
      <c r="N273" s="247" t="s">
        <v>67</v>
      </c>
      <c r="O273" s="247" t="s">
        <v>68</v>
      </c>
      <c r="P273" s="65" t="s">
        <v>69</v>
      </c>
    </row>
    <row r="274" spans="1:17" ht="15.75" x14ac:dyDescent="0.25">
      <c r="A274" s="56" t="s">
        <v>70</v>
      </c>
      <c r="B274" s="52"/>
      <c r="C274" s="52"/>
      <c r="D274" s="52"/>
      <c r="E274" s="52"/>
      <c r="F274" s="52"/>
      <c r="G274" s="52"/>
      <c r="H274" s="52"/>
      <c r="I274" s="52"/>
      <c r="J274" s="52"/>
      <c r="K274" s="52"/>
      <c r="L274" s="52"/>
      <c r="M274" s="52"/>
      <c r="N274" s="52"/>
      <c r="O274" s="52"/>
      <c r="P274" s="63"/>
    </row>
    <row r="275" spans="1:17" ht="15.75" x14ac:dyDescent="0.25">
      <c r="A275" s="56" t="s">
        <v>71</v>
      </c>
      <c r="B275" s="52"/>
      <c r="C275" s="52"/>
      <c r="D275" s="53"/>
      <c r="E275" s="53"/>
      <c r="F275" s="53"/>
      <c r="G275" s="53"/>
      <c r="H275" s="53"/>
      <c r="I275" s="53"/>
      <c r="J275" s="53"/>
      <c r="K275" s="53"/>
      <c r="L275" s="53"/>
      <c r="M275" s="53"/>
      <c r="N275" s="53"/>
      <c r="O275" s="53"/>
      <c r="P275" s="64"/>
    </row>
    <row r="276" spans="1:17" ht="15.75" x14ac:dyDescent="0.25">
      <c r="A276" s="23"/>
      <c r="B276" s="24"/>
      <c r="C276" s="24"/>
      <c r="D276" s="24"/>
      <c r="E276" s="24"/>
      <c r="F276" s="24"/>
      <c r="G276" s="24"/>
      <c r="H276" s="24"/>
      <c r="I276" s="24"/>
      <c r="J276" s="24"/>
      <c r="K276" s="24"/>
      <c r="L276" s="24"/>
      <c r="M276" s="24"/>
      <c r="N276" s="24"/>
      <c r="O276" s="24"/>
      <c r="P276" s="31"/>
    </row>
    <row r="277" spans="1:17" ht="15.75" x14ac:dyDescent="0.25">
      <c r="A277" s="35" t="s">
        <v>72</v>
      </c>
      <c r="B277" s="35" t="s">
        <v>33</v>
      </c>
      <c r="C277" s="36"/>
      <c r="D277" s="247" t="s">
        <v>58</v>
      </c>
      <c r="E277" s="247" t="s">
        <v>59</v>
      </c>
      <c r="F277" s="247" t="s">
        <v>60</v>
      </c>
      <c r="G277" s="247" t="s">
        <v>61</v>
      </c>
      <c r="H277" s="247" t="s">
        <v>62</v>
      </c>
      <c r="I277" s="247" t="s">
        <v>63</v>
      </c>
      <c r="J277" s="247" t="s">
        <v>64</v>
      </c>
      <c r="K277" s="247" t="s">
        <v>65</v>
      </c>
      <c r="L277" s="247" t="s">
        <v>66</v>
      </c>
      <c r="M277" s="247" t="s">
        <v>67</v>
      </c>
      <c r="N277" s="247" t="s">
        <v>68</v>
      </c>
      <c r="O277" s="733" t="s">
        <v>69</v>
      </c>
      <c r="P277" s="735"/>
    </row>
    <row r="278" spans="1:17" ht="15" customHeight="1" x14ac:dyDescent="0.25">
      <c r="A278" s="1866" t="str">
        <f>'[2]METAS FÍSICAS TALENTO HUMANO'!A37</f>
        <v>Ajuste Formulación Plan Operativo 2015:  Planeación de actividades 2015, Informe de seguimiento mensual y planeación de actividades 2016</v>
      </c>
      <c r="B278" s="1854">
        <v>0.05</v>
      </c>
      <c r="C278" s="38" t="s">
        <v>70</v>
      </c>
      <c r="D278" s="39">
        <f>'[2]METAS FÍSICAS TALENTO HUMANO'!D37</f>
        <v>0.1</v>
      </c>
      <c r="E278" s="39">
        <f>'[2]METAS FÍSICAS TALENTO HUMANO'!E37</f>
        <v>0.08</v>
      </c>
      <c r="F278" s="39">
        <f>'[2]METAS FÍSICAS TALENTO HUMANO'!F37</f>
        <v>0.08</v>
      </c>
      <c r="G278" s="39">
        <f>'[2]METAS FÍSICAS TALENTO HUMANO'!G37</f>
        <v>0.08</v>
      </c>
      <c r="H278" s="39">
        <f>'[2]METAS FÍSICAS TALENTO HUMANO'!H37</f>
        <v>0.08</v>
      </c>
      <c r="I278" s="39">
        <f>'[2]METAS FÍSICAS TALENTO HUMANO'!I37</f>
        <v>0.08</v>
      </c>
      <c r="J278" s="39">
        <f>'[2]METAS FÍSICAS TALENTO HUMANO'!J37</f>
        <v>0.08</v>
      </c>
      <c r="K278" s="39">
        <f>'[2]METAS FÍSICAS TALENTO HUMANO'!K37</f>
        <v>0.08</v>
      </c>
      <c r="L278" s="39">
        <f>'[2]METAS FÍSICAS TALENTO HUMANO'!L37</f>
        <v>0.08</v>
      </c>
      <c r="M278" s="39">
        <f>'[2]METAS FÍSICAS TALENTO HUMANO'!M37</f>
        <v>0.08</v>
      </c>
      <c r="N278" s="39">
        <f>'[2]METAS FÍSICAS TALENTO HUMANO'!N37</f>
        <v>0.08</v>
      </c>
      <c r="O278" s="1588">
        <f>'[2]METAS FÍSICAS TALENTO HUMANO'!O37</f>
        <v>0.1</v>
      </c>
      <c r="P278" s="1860"/>
      <c r="Q278" s="54"/>
    </row>
    <row r="279" spans="1:17" ht="71.25" customHeight="1" x14ac:dyDescent="0.25">
      <c r="A279" s="1853"/>
      <c r="B279" s="1854"/>
      <c r="C279" s="40" t="s">
        <v>71</v>
      </c>
      <c r="D279" s="42"/>
      <c r="E279" s="42"/>
      <c r="F279" s="43"/>
      <c r="G279" s="43"/>
      <c r="H279" s="43"/>
      <c r="I279" s="43"/>
      <c r="J279" s="43"/>
      <c r="K279" s="43"/>
      <c r="L279" s="43"/>
      <c r="M279" s="43"/>
      <c r="N279" s="42"/>
      <c r="O279" s="1855"/>
      <c r="P279" s="1861"/>
      <c r="Q279" s="54"/>
    </row>
    <row r="280" spans="1:17" ht="15.75" x14ac:dyDescent="0.25">
      <c r="A280" s="1852" t="s">
        <v>149</v>
      </c>
      <c r="B280" s="1864">
        <v>0.02</v>
      </c>
      <c r="C280" s="38" t="s">
        <v>70</v>
      </c>
      <c r="D280" s="39">
        <f>'[2]METAS FÍSICAS TALENTO HUMANO'!D39</f>
        <v>0.08</v>
      </c>
      <c r="E280" s="39">
        <f>'[2]METAS FÍSICAS TALENTO HUMANO'!E39</f>
        <v>0.08</v>
      </c>
      <c r="F280" s="39">
        <f>'[2]METAS FÍSICAS TALENTO HUMANO'!F39</f>
        <v>0.09</v>
      </c>
      <c r="G280" s="39">
        <f>'[2]METAS FÍSICAS TALENTO HUMANO'!G39</f>
        <v>0.08</v>
      </c>
      <c r="H280" s="39">
        <f>'[2]METAS FÍSICAS TALENTO HUMANO'!H39</f>
        <v>0.08</v>
      </c>
      <c r="I280" s="39">
        <f>'[2]METAS FÍSICAS TALENTO HUMANO'!I39</f>
        <v>0.09</v>
      </c>
      <c r="J280" s="39">
        <f>'[2]METAS FÍSICAS TALENTO HUMANO'!J39</f>
        <v>0.08</v>
      </c>
      <c r="K280" s="39">
        <f>'[2]METAS FÍSICAS TALENTO HUMANO'!K39</f>
        <v>0.08</v>
      </c>
      <c r="L280" s="39">
        <f>'[2]METAS FÍSICAS TALENTO HUMANO'!L39</f>
        <v>0.09</v>
      </c>
      <c r="M280" s="39">
        <f>'[2]METAS FÍSICAS TALENTO HUMANO'!M39</f>
        <v>0.08</v>
      </c>
      <c r="N280" s="39">
        <f>'[2]METAS FÍSICAS TALENTO HUMANO'!N39</f>
        <v>0.08</v>
      </c>
      <c r="O280" s="1588">
        <f>'[2]METAS FÍSICAS TALENTO HUMANO'!O39</f>
        <v>0.09</v>
      </c>
      <c r="P280" s="809"/>
      <c r="Q280" s="54"/>
    </row>
    <row r="281" spans="1:17" ht="38.25" customHeight="1" x14ac:dyDescent="0.25">
      <c r="A281" s="1853"/>
      <c r="B281" s="1865"/>
      <c r="C281" s="40" t="s">
        <v>71</v>
      </c>
      <c r="D281" s="42"/>
      <c r="E281" s="42"/>
      <c r="F281" s="43"/>
      <c r="G281" s="43"/>
      <c r="H281" s="43"/>
      <c r="I281" s="43"/>
      <c r="J281" s="43"/>
      <c r="K281" s="43"/>
      <c r="L281" s="43"/>
      <c r="M281" s="43"/>
      <c r="N281" s="42"/>
      <c r="O281" s="1855"/>
      <c r="P281" s="815"/>
      <c r="Q281" s="54"/>
    </row>
    <row r="282" spans="1:17" ht="15.75" x14ac:dyDescent="0.25">
      <c r="A282" s="1852" t="s">
        <v>150</v>
      </c>
      <c r="B282" s="1856">
        <v>0.03</v>
      </c>
      <c r="C282" s="38" t="s">
        <v>70</v>
      </c>
      <c r="D282" s="39"/>
      <c r="E282" s="39"/>
      <c r="F282" s="39"/>
      <c r="G282" s="39"/>
      <c r="H282" s="39">
        <f>'[2]METAS FÍSICAS TALENTO HUMANO'!H43</f>
        <v>0.4</v>
      </c>
      <c r="I282" s="39"/>
      <c r="J282" s="39"/>
      <c r="K282" s="39">
        <f>'[2]METAS FÍSICAS TALENTO HUMANO'!K43</f>
        <v>0.5</v>
      </c>
      <c r="L282" s="39">
        <f>'[2]METAS FÍSICAS TALENTO HUMANO'!L43</f>
        <v>0.1</v>
      </c>
      <c r="M282" s="39"/>
      <c r="N282" s="39"/>
      <c r="O282" s="1588"/>
      <c r="P282" s="809"/>
      <c r="Q282" s="54"/>
    </row>
    <row r="283" spans="1:17" ht="38.25" customHeight="1" x14ac:dyDescent="0.25">
      <c r="A283" s="1853"/>
      <c r="B283" s="1857"/>
      <c r="C283" s="40" t="s">
        <v>71</v>
      </c>
      <c r="D283" s="42"/>
      <c r="E283" s="42"/>
      <c r="F283" s="43"/>
      <c r="G283" s="43"/>
      <c r="H283" s="43"/>
      <c r="I283" s="43"/>
      <c r="J283" s="43"/>
      <c r="K283" s="43"/>
      <c r="L283" s="43"/>
      <c r="M283" s="43"/>
      <c r="N283" s="42"/>
      <c r="O283" s="1855"/>
      <c r="P283" s="815"/>
      <c r="Q283" s="54"/>
    </row>
    <row r="284" spans="1:17" s="67" customFormat="1" ht="15.75" x14ac:dyDescent="0.25">
      <c r="A284" s="1852" t="s">
        <v>151</v>
      </c>
      <c r="B284" s="1862">
        <v>0.03</v>
      </c>
      <c r="C284" s="38" t="s">
        <v>70</v>
      </c>
      <c r="D284" s="39"/>
      <c r="E284" s="39"/>
      <c r="F284" s="39"/>
      <c r="G284" s="39"/>
      <c r="H284" s="39"/>
      <c r="I284" s="39"/>
      <c r="J284" s="39"/>
      <c r="K284" s="39"/>
      <c r="L284" s="39">
        <v>0.25</v>
      </c>
      <c r="M284" s="39">
        <v>0.25</v>
      </c>
      <c r="N284" s="39">
        <v>0.25</v>
      </c>
      <c r="O284" s="1588">
        <v>0.25</v>
      </c>
      <c r="P284" s="809"/>
      <c r="Q284" s="66"/>
    </row>
    <row r="285" spans="1:17" s="67" customFormat="1" ht="71.25" customHeight="1" x14ac:dyDescent="0.25">
      <c r="A285" s="1853"/>
      <c r="B285" s="1863"/>
      <c r="C285" s="40" t="s">
        <v>71</v>
      </c>
      <c r="D285" s="42"/>
      <c r="E285" s="42"/>
      <c r="F285" s="43"/>
      <c r="G285" s="43"/>
      <c r="H285" s="43"/>
      <c r="I285" s="43"/>
      <c r="J285" s="43"/>
      <c r="K285" s="43"/>
      <c r="L285" s="43"/>
      <c r="M285" s="43"/>
      <c r="N285" s="42"/>
      <c r="O285" s="1855"/>
      <c r="P285" s="815"/>
      <c r="Q285" s="66"/>
    </row>
    <row r="286" spans="1:17" ht="15.75" x14ac:dyDescent="0.25">
      <c r="A286" s="1852" t="s">
        <v>152</v>
      </c>
      <c r="B286" s="1856">
        <v>0.12</v>
      </c>
      <c r="C286" s="38" t="s">
        <v>70</v>
      </c>
      <c r="D286" s="39">
        <v>0.09</v>
      </c>
      <c r="E286" s="39">
        <v>0.09</v>
      </c>
      <c r="F286" s="39">
        <v>0.09</v>
      </c>
      <c r="G286" s="39">
        <v>0.09</v>
      </c>
      <c r="H286" s="39">
        <v>0.08</v>
      </c>
      <c r="I286" s="39">
        <v>0.08</v>
      </c>
      <c r="J286" s="39">
        <v>0.08</v>
      </c>
      <c r="K286" s="39">
        <v>0.08</v>
      </c>
      <c r="L286" s="39">
        <v>0.08</v>
      </c>
      <c r="M286" s="39">
        <v>0.08</v>
      </c>
      <c r="N286" s="39">
        <v>0.08</v>
      </c>
      <c r="O286" s="1588">
        <v>0.08</v>
      </c>
      <c r="P286" s="809"/>
      <c r="Q286" s="54"/>
    </row>
    <row r="287" spans="1:17" ht="38.25" customHeight="1" x14ac:dyDescent="0.25">
      <c r="A287" s="1853"/>
      <c r="B287" s="1857"/>
      <c r="C287" s="40" t="s">
        <v>71</v>
      </c>
      <c r="D287" s="42"/>
      <c r="E287" s="42"/>
      <c r="F287" s="43"/>
      <c r="G287" s="43"/>
      <c r="H287" s="43"/>
      <c r="I287" s="43"/>
      <c r="J287" s="43"/>
      <c r="K287" s="43"/>
      <c r="L287" s="43"/>
      <c r="M287" s="43"/>
      <c r="N287" s="42"/>
      <c r="O287" s="1855"/>
      <c r="P287" s="815"/>
      <c r="Q287" s="54"/>
    </row>
    <row r="288" spans="1:17" ht="15.75" x14ac:dyDescent="0.25">
      <c r="A288" s="1852" t="s">
        <v>153</v>
      </c>
      <c r="B288" s="1854">
        <v>0.1</v>
      </c>
      <c r="C288" s="38" t="s">
        <v>70</v>
      </c>
      <c r="D288" s="39">
        <v>0.09</v>
      </c>
      <c r="E288" s="39">
        <v>0.09</v>
      </c>
      <c r="F288" s="39">
        <v>0.09</v>
      </c>
      <c r="G288" s="39">
        <v>0.09</v>
      </c>
      <c r="H288" s="39">
        <v>0.08</v>
      </c>
      <c r="I288" s="39">
        <v>0.08</v>
      </c>
      <c r="J288" s="39">
        <v>0.08</v>
      </c>
      <c r="K288" s="39">
        <v>0.08</v>
      </c>
      <c r="L288" s="39">
        <v>0.08</v>
      </c>
      <c r="M288" s="39">
        <v>0.08</v>
      </c>
      <c r="N288" s="39">
        <v>0.08</v>
      </c>
      <c r="O288" s="1588">
        <v>0.08</v>
      </c>
      <c r="P288" s="809"/>
      <c r="Q288" s="54"/>
    </row>
    <row r="289" spans="1:17" ht="71.25" customHeight="1" x14ac:dyDescent="0.25">
      <c r="A289" s="1853"/>
      <c r="B289" s="1854"/>
      <c r="C289" s="40" t="s">
        <v>71</v>
      </c>
      <c r="D289" s="42"/>
      <c r="E289" s="42"/>
      <c r="F289" s="43"/>
      <c r="G289" s="43"/>
      <c r="H289" s="43"/>
      <c r="I289" s="43"/>
      <c r="J289" s="43"/>
      <c r="K289" s="43"/>
      <c r="L289" s="43"/>
      <c r="M289" s="43"/>
      <c r="N289" s="42"/>
      <c r="O289" s="1855"/>
      <c r="P289" s="815"/>
      <c r="Q289" s="54"/>
    </row>
    <row r="290" spans="1:17" ht="15.75" x14ac:dyDescent="0.25">
      <c r="A290" s="1852" t="s">
        <v>154</v>
      </c>
      <c r="B290" s="1854">
        <v>0.1</v>
      </c>
      <c r="C290" s="38" t="s">
        <v>70</v>
      </c>
      <c r="D290" s="39">
        <v>0.08</v>
      </c>
      <c r="E290" s="39">
        <v>0.08</v>
      </c>
      <c r="F290" s="39">
        <v>0.08</v>
      </c>
      <c r="G290" s="39">
        <v>0.08</v>
      </c>
      <c r="H290" s="39">
        <v>0.08</v>
      </c>
      <c r="I290" s="39">
        <v>0.08</v>
      </c>
      <c r="J290" s="39">
        <v>0.08</v>
      </c>
      <c r="K290" s="39">
        <v>0.08</v>
      </c>
      <c r="L290" s="39">
        <v>0.09</v>
      </c>
      <c r="M290" s="39">
        <v>0.09</v>
      </c>
      <c r="N290" s="39">
        <v>0.09</v>
      </c>
      <c r="O290" s="1588">
        <v>0.09</v>
      </c>
      <c r="P290" s="809"/>
      <c r="Q290" s="54"/>
    </row>
    <row r="291" spans="1:17" ht="56.25" customHeight="1" x14ac:dyDescent="0.25">
      <c r="A291" s="1853"/>
      <c r="B291" s="1854"/>
      <c r="C291" s="40" t="s">
        <v>71</v>
      </c>
      <c r="D291" s="42"/>
      <c r="E291" s="42"/>
      <c r="F291" s="43"/>
      <c r="G291" s="43"/>
      <c r="H291" s="43"/>
      <c r="I291" s="43"/>
      <c r="J291" s="43"/>
      <c r="K291" s="43"/>
      <c r="L291" s="43"/>
      <c r="M291" s="43"/>
      <c r="N291" s="42"/>
      <c r="O291" s="1855"/>
      <c r="P291" s="815"/>
      <c r="Q291" s="54"/>
    </row>
    <row r="292" spans="1:17" ht="15.75" x14ac:dyDescent="0.25">
      <c r="A292" s="1852" t="s">
        <v>155</v>
      </c>
      <c r="B292" s="1854">
        <v>0.04</v>
      </c>
      <c r="C292" s="38" t="s">
        <v>70</v>
      </c>
      <c r="D292" s="39">
        <v>0.35</v>
      </c>
      <c r="E292" s="39"/>
      <c r="F292" s="39"/>
      <c r="G292" s="39">
        <v>0.05</v>
      </c>
      <c r="H292" s="39">
        <v>0.25</v>
      </c>
      <c r="I292" s="39"/>
      <c r="J292" s="39"/>
      <c r="K292" s="39">
        <v>0.05</v>
      </c>
      <c r="L292" s="39">
        <v>0.25</v>
      </c>
      <c r="M292" s="39"/>
      <c r="N292" s="39"/>
      <c r="O292" s="1588">
        <v>0.05</v>
      </c>
      <c r="P292" s="809"/>
      <c r="Q292" s="54"/>
    </row>
    <row r="293" spans="1:17" ht="71.25" customHeight="1" x14ac:dyDescent="0.25">
      <c r="A293" s="1853"/>
      <c r="B293" s="1854"/>
      <c r="C293" s="40" t="s">
        <v>71</v>
      </c>
      <c r="D293" s="42"/>
      <c r="E293" s="42"/>
      <c r="F293" s="43"/>
      <c r="G293" s="43"/>
      <c r="H293" s="43"/>
      <c r="I293" s="43"/>
      <c r="J293" s="43"/>
      <c r="K293" s="43"/>
      <c r="L293" s="43"/>
      <c r="M293" s="43"/>
      <c r="N293" s="42"/>
      <c r="O293" s="1855"/>
      <c r="P293" s="815"/>
      <c r="Q293" s="54"/>
    </row>
    <row r="294" spans="1:17" ht="15.75" x14ac:dyDescent="0.25">
      <c r="A294" s="1852" t="s">
        <v>156</v>
      </c>
      <c r="B294" s="1854">
        <v>0.03</v>
      </c>
      <c r="C294" s="38" t="s">
        <v>70</v>
      </c>
      <c r="D294" s="39"/>
      <c r="E294" s="39">
        <v>0.1</v>
      </c>
      <c r="F294" s="39">
        <v>0.09</v>
      </c>
      <c r="G294" s="39">
        <v>0.09</v>
      </c>
      <c r="H294" s="39">
        <v>0.09</v>
      </c>
      <c r="I294" s="39">
        <v>0.09</v>
      </c>
      <c r="J294" s="39">
        <v>0.09</v>
      </c>
      <c r="K294" s="39">
        <v>0.09</v>
      </c>
      <c r="L294" s="39">
        <v>0.09</v>
      </c>
      <c r="M294" s="39">
        <v>0.09</v>
      </c>
      <c r="N294" s="39">
        <v>0.09</v>
      </c>
      <c r="O294" s="1588">
        <v>0.09</v>
      </c>
      <c r="P294" s="809"/>
      <c r="Q294" s="54"/>
    </row>
    <row r="295" spans="1:17" ht="38.25" customHeight="1" x14ac:dyDescent="0.25">
      <c r="A295" s="1853"/>
      <c r="B295" s="1854"/>
      <c r="C295" s="40" t="s">
        <v>71</v>
      </c>
      <c r="D295" s="42"/>
      <c r="E295" s="42"/>
      <c r="F295" s="43"/>
      <c r="G295" s="43"/>
      <c r="H295" s="43"/>
      <c r="I295" s="43"/>
      <c r="J295" s="43"/>
      <c r="K295" s="43"/>
      <c r="L295" s="43"/>
      <c r="M295" s="43"/>
      <c r="N295" s="42"/>
      <c r="O295" s="1855"/>
      <c r="P295" s="815"/>
      <c r="Q295" s="54"/>
    </row>
    <row r="296" spans="1:17" ht="15.75" x14ac:dyDescent="0.25">
      <c r="A296" s="1852" t="s">
        <v>157</v>
      </c>
      <c r="B296" s="1854">
        <v>0.08</v>
      </c>
      <c r="C296" s="38" t="s">
        <v>70</v>
      </c>
      <c r="D296" s="39">
        <v>0.09</v>
      </c>
      <c r="E296" s="39">
        <v>0.09</v>
      </c>
      <c r="F296" s="39">
        <v>0.09</v>
      </c>
      <c r="G296" s="39">
        <v>0.09</v>
      </c>
      <c r="H296" s="39">
        <v>0.08</v>
      </c>
      <c r="I296" s="39">
        <v>0.08</v>
      </c>
      <c r="J296" s="39">
        <v>0.08</v>
      </c>
      <c r="K296" s="39">
        <v>0.08</v>
      </c>
      <c r="L296" s="39">
        <v>0.08</v>
      </c>
      <c r="M296" s="39">
        <v>0.08</v>
      </c>
      <c r="N296" s="39">
        <v>0.08</v>
      </c>
      <c r="O296" s="1588">
        <v>0.08</v>
      </c>
      <c r="P296" s="809"/>
      <c r="Q296" s="54"/>
    </row>
    <row r="297" spans="1:17" ht="64.5" customHeight="1" x14ac:dyDescent="0.25">
      <c r="A297" s="1853"/>
      <c r="B297" s="1854"/>
      <c r="C297" s="40" t="s">
        <v>71</v>
      </c>
      <c r="D297" s="42"/>
      <c r="E297" s="42"/>
      <c r="F297" s="43"/>
      <c r="G297" s="43"/>
      <c r="H297" s="43"/>
      <c r="I297" s="43"/>
      <c r="J297" s="43"/>
      <c r="K297" s="43"/>
      <c r="L297" s="43"/>
      <c r="M297" s="43"/>
      <c r="N297" s="42"/>
      <c r="O297" s="1855"/>
      <c r="P297" s="815"/>
      <c r="Q297" s="54"/>
    </row>
    <row r="298" spans="1:17" ht="15.75" customHeight="1" x14ac:dyDescent="0.25">
      <c r="A298" s="1852" t="s">
        <v>158</v>
      </c>
      <c r="B298" s="1858">
        <v>0.02</v>
      </c>
      <c r="C298" s="38" t="s">
        <v>70</v>
      </c>
      <c r="D298" s="39"/>
      <c r="E298" s="39"/>
      <c r="F298" s="39"/>
      <c r="G298" s="39"/>
      <c r="H298" s="39"/>
      <c r="I298" s="39"/>
      <c r="J298" s="39">
        <f>'[2]METAS FÍSICAS TALENTO HUMANO'!J41</f>
        <v>0.5</v>
      </c>
      <c r="K298" s="39"/>
      <c r="L298" s="39">
        <v>0.5</v>
      </c>
      <c r="M298" s="39"/>
      <c r="N298" s="39"/>
      <c r="O298" s="1588"/>
      <c r="P298" s="1860"/>
      <c r="Q298" s="54"/>
    </row>
    <row r="299" spans="1:17" ht="42" customHeight="1" x14ac:dyDescent="0.25">
      <c r="A299" s="1853"/>
      <c r="B299" s="1859"/>
      <c r="C299" s="40" t="s">
        <v>71</v>
      </c>
      <c r="D299" s="42"/>
      <c r="E299" s="42"/>
      <c r="F299" s="43"/>
      <c r="G299" s="43"/>
      <c r="H299" s="43"/>
      <c r="I299" s="43"/>
      <c r="J299" s="43"/>
      <c r="K299" s="43"/>
      <c r="L299" s="43"/>
      <c r="M299" s="43"/>
      <c r="N299" s="42"/>
      <c r="O299" s="1855"/>
      <c r="P299" s="1861"/>
      <c r="Q299" s="54"/>
    </row>
    <row r="300" spans="1:17" ht="15.75" x14ac:dyDescent="0.25">
      <c r="A300" s="1852" t="s">
        <v>159</v>
      </c>
      <c r="B300" s="1854">
        <v>0.1</v>
      </c>
      <c r="C300" s="38" t="s">
        <v>70</v>
      </c>
      <c r="D300" s="39">
        <f>'[2]METAS FÍSICAS TALENTO HUMANO'!D65</f>
        <v>0.25</v>
      </c>
      <c r="E300" s="39">
        <f>'[2]METAS FÍSICAS TALENTO HUMANO'!E65</f>
        <v>0.25</v>
      </c>
      <c r="F300" s="39">
        <f>'[2]METAS FÍSICAS TALENTO HUMANO'!F65</f>
        <v>0.1</v>
      </c>
      <c r="G300" s="39"/>
      <c r="H300" s="39"/>
      <c r="I300" s="39"/>
      <c r="J300" s="39"/>
      <c r="K300" s="39">
        <f>'[2]METAS FÍSICAS TALENTO HUMANO'!K65</f>
        <v>0.2</v>
      </c>
      <c r="L300" s="39">
        <f>'[2]METAS FÍSICAS TALENTO HUMANO'!L65</f>
        <v>0.2</v>
      </c>
      <c r="M300" s="39"/>
      <c r="N300" s="39"/>
      <c r="O300" s="1588"/>
      <c r="P300" s="809"/>
      <c r="Q300" s="54"/>
    </row>
    <row r="301" spans="1:17" ht="71.25" customHeight="1" x14ac:dyDescent="0.25">
      <c r="A301" s="1853"/>
      <c r="B301" s="1854"/>
      <c r="C301" s="40" t="s">
        <v>71</v>
      </c>
      <c r="D301" s="42"/>
      <c r="E301" s="42"/>
      <c r="F301" s="43"/>
      <c r="G301" s="43"/>
      <c r="H301" s="43"/>
      <c r="I301" s="43"/>
      <c r="J301" s="43"/>
      <c r="K301" s="43"/>
      <c r="L301" s="43"/>
      <c r="M301" s="43"/>
      <c r="N301" s="42"/>
      <c r="O301" s="1855"/>
      <c r="P301" s="815"/>
      <c r="Q301" s="54"/>
    </row>
    <row r="302" spans="1:17" ht="15.75" x14ac:dyDescent="0.25">
      <c r="A302" s="1852" t="s">
        <v>160</v>
      </c>
      <c r="B302" s="1854">
        <v>0.05</v>
      </c>
      <c r="C302" s="38" t="s">
        <v>70</v>
      </c>
      <c r="D302" s="39"/>
      <c r="E302" s="39">
        <v>0.09</v>
      </c>
      <c r="F302" s="39">
        <v>0.09</v>
      </c>
      <c r="G302" s="39">
        <v>0.09</v>
      </c>
      <c r="H302" s="39">
        <v>0.09</v>
      </c>
      <c r="I302" s="39">
        <v>0.09</v>
      </c>
      <c r="J302" s="39">
        <v>0.09</v>
      </c>
      <c r="K302" s="39">
        <v>0.09</v>
      </c>
      <c r="L302" s="39">
        <v>0.09</v>
      </c>
      <c r="M302" s="39">
        <v>0.09</v>
      </c>
      <c r="N302" s="39">
        <v>0.1</v>
      </c>
      <c r="O302" s="1588">
        <v>0.09</v>
      </c>
      <c r="P302" s="809"/>
      <c r="Q302" s="54"/>
    </row>
    <row r="303" spans="1:17" ht="38.25" customHeight="1" x14ac:dyDescent="0.25">
      <c r="A303" s="1853"/>
      <c r="B303" s="1854"/>
      <c r="C303" s="40" t="s">
        <v>71</v>
      </c>
      <c r="D303" s="42"/>
      <c r="E303" s="42"/>
      <c r="F303" s="43"/>
      <c r="G303" s="43"/>
      <c r="H303" s="43"/>
      <c r="I303" s="43"/>
      <c r="J303" s="43"/>
      <c r="K303" s="43"/>
      <c r="L303" s="43"/>
      <c r="M303" s="43"/>
      <c r="N303" s="42"/>
      <c r="O303" s="1855"/>
      <c r="P303" s="815"/>
      <c r="Q303" s="54"/>
    </row>
    <row r="304" spans="1:17" ht="15.75" x14ac:dyDescent="0.25">
      <c r="A304" s="1852" t="s">
        <v>161</v>
      </c>
      <c r="B304" s="1854">
        <v>0.1</v>
      </c>
      <c r="C304" s="38" t="s">
        <v>70</v>
      </c>
      <c r="D304" s="39">
        <v>0.1</v>
      </c>
      <c r="E304" s="39">
        <f>'[2]METAS FÍSICAS TALENTO HUMANO'!E67</f>
        <v>0.08</v>
      </c>
      <c r="F304" s="39">
        <f>'[2]METAS FÍSICAS TALENTO HUMANO'!F67</f>
        <v>0.08</v>
      </c>
      <c r="G304" s="39">
        <v>0.08</v>
      </c>
      <c r="H304" s="39">
        <v>0.08</v>
      </c>
      <c r="I304" s="39">
        <v>0.08</v>
      </c>
      <c r="J304" s="39">
        <v>0.08</v>
      </c>
      <c r="K304" s="39">
        <v>0.08</v>
      </c>
      <c r="L304" s="39">
        <f>'[2]METAS FÍSICAS TALENTO HUMANO'!L67</f>
        <v>0.09</v>
      </c>
      <c r="M304" s="39">
        <v>0.08</v>
      </c>
      <c r="N304" s="39">
        <v>0.09</v>
      </c>
      <c r="O304" s="1588">
        <f>'[2]METAS FÍSICAS TALENTO HUMANO'!O67</f>
        <v>0.08</v>
      </c>
      <c r="P304" s="809"/>
      <c r="Q304" s="54"/>
    </row>
    <row r="305" spans="1:17" ht="38.25" customHeight="1" x14ac:dyDescent="0.25">
      <c r="A305" s="1853"/>
      <c r="B305" s="1854"/>
      <c r="C305" s="40" t="s">
        <v>71</v>
      </c>
      <c r="D305" s="42"/>
      <c r="E305" s="42"/>
      <c r="F305" s="43"/>
      <c r="G305" s="43"/>
      <c r="H305" s="43"/>
      <c r="I305" s="43"/>
      <c r="J305" s="43"/>
      <c r="K305" s="43"/>
      <c r="L305" s="43"/>
      <c r="M305" s="43"/>
      <c r="N305" s="42"/>
      <c r="O305" s="1855"/>
      <c r="P305" s="815"/>
      <c r="Q305" s="54"/>
    </row>
    <row r="306" spans="1:17" ht="15.75" x14ac:dyDescent="0.25">
      <c r="A306" s="1852" t="s">
        <v>162</v>
      </c>
      <c r="B306" s="1856">
        <v>0.03</v>
      </c>
      <c r="C306" s="38" t="s">
        <v>70</v>
      </c>
      <c r="D306" s="39"/>
      <c r="E306" s="39">
        <v>0.1</v>
      </c>
      <c r="F306" s="39"/>
      <c r="G306" s="39">
        <v>0.2</v>
      </c>
      <c r="H306" s="39"/>
      <c r="I306" s="39">
        <v>0.2</v>
      </c>
      <c r="J306" s="39"/>
      <c r="K306" s="39">
        <v>0.3</v>
      </c>
      <c r="L306" s="39"/>
      <c r="M306" s="39"/>
      <c r="N306" s="39">
        <v>0.2</v>
      </c>
      <c r="O306" s="1588"/>
      <c r="P306" s="809"/>
      <c r="Q306" s="54"/>
    </row>
    <row r="307" spans="1:17" ht="38.25" customHeight="1" x14ac:dyDescent="0.25">
      <c r="A307" s="1853"/>
      <c r="B307" s="1857"/>
      <c r="C307" s="40" t="s">
        <v>71</v>
      </c>
      <c r="D307" s="42"/>
      <c r="E307" s="42"/>
      <c r="F307" s="43"/>
      <c r="G307" s="43"/>
      <c r="H307" s="43"/>
      <c r="I307" s="43"/>
      <c r="J307" s="43"/>
      <c r="K307" s="43"/>
      <c r="L307" s="43"/>
      <c r="M307" s="43"/>
      <c r="N307" s="42"/>
      <c r="O307" s="1855"/>
      <c r="P307" s="815"/>
      <c r="Q307" s="54"/>
    </row>
    <row r="308" spans="1:17" ht="15.75" x14ac:dyDescent="0.25">
      <c r="A308" s="1852" t="s">
        <v>163</v>
      </c>
      <c r="B308" s="1854">
        <v>0.05</v>
      </c>
      <c r="C308" s="38" t="s">
        <v>70</v>
      </c>
      <c r="D308" s="39">
        <v>0.09</v>
      </c>
      <c r="E308" s="39">
        <v>0.09</v>
      </c>
      <c r="F308" s="39">
        <v>0.09</v>
      </c>
      <c r="G308" s="39">
        <v>0.09</v>
      </c>
      <c r="H308" s="39">
        <v>0.08</v>
      </c>
      <c r="I308" s="39">
        <v>0.08</v>
      </c>
      <c r="J308" s="39">
        <v>0.08</v>
      </c>
      <c r="K308" s="39">
        <v>0.08</v>
      </c>
      <c r="L308" s="39">
        <v>0.08</v>
      </c>
      <c r="M308" s="39">
        <v>0.08</v>
      </c>
      <c r="N308" s="39">
        <v>0.08</v>
      </c>
      <c r="O308" s="1588">
        <v>0.08</v>
      </c>
      <c r="P308" s="809"/>
      <c r="Q308" s="54"/>
    </row>
    <row r="309" spans="1:17" ht="38.25" customHeight="1" x14ac:dyDescent="0.25">
      <c r="A309" s="1853"/>
      <c r="B309" s="1854"/>
      <c r="C309" s="40" t="s">
        <v>71</v>
      </c>
      <c r="D309" s="42"/>
      <c r="E309" s="42"/>
      <c r="F309" s="43"/>
      <c r="G309" s="43"/>
      <c r="H309" s="43"/>
      <c r="I309" s="43"/>
      <c r="J309" s="43"/>
      <c r="K309" s="43"/>
      <c r="L309" s="43"/>
      <c r="M309" s="43"/>
      <c r="N309" s="42"/>
      <c r="O309" s="1855"/>
      <c r="P309" s="815"/>
      <c r="Q309" s="54"/>
    </row>
    <row r="310" spans="1:17" ht="15.75" x14ac:dyDescent="0.25">
      <c r="A310" s="1852" t="s">
        <v>164</v>
      </c>
      <c r="B310" s="903">
        <v>0.05</v>
      </c>
      <c r="C310" s="38" t="s">
        <v>70</v>
      </c>
      <c r="D310" s="39">
        <v>0.1</v>
      </c>
      <c r="E310" s="39">
        <v>0.09</v>
      </c>
      <c r="F310" s="39">
        <v>0.08</v>
      </c>
      <c r="G310" s="39">
        <v>0.09</v>
      </c>
      <c r="H310" s="39">
        <v>0.08</v>
      </c>
      <c r="I310" s="39">
        <v>0.08</v>
      </c>
      <c r="J310" s="39">
        <v>0.08</v>
      </c>
      <c r="K310" s="39">
        <v>0.08</v>
      </c>
      <c r="L310" s="39">
        <v>0.08</v>
      </c>
      <c r="M310" s="39">
        <v>0.08</v>
      </c>
      <c r="N310" s="39">
        <v>0.08</v>
      </c>
      <c r="O310" s="1588">
        <v>0.08</v>
      </c>
      <c r="P310" s="809"/>
      <c r="Q310" s="54"/>
    </row>
    <row r="311" spans="1:17" ht="38.25" customHeight="1" x14ac:dyDescent="0.25">
      <c r="A311" s="1853"/>
      <c r="B311" s="903"/>
      <c r="C311" s="40" t="s">
        <v>71</v>
      </c>
      <c r="D311" s="42"/>
      <c r="E311" s="42"/>
      <c r="F311" s="43"/>
      <c r="G311" s="43"/>
      <c r="H311" s="43"/>
      <c r="I311" s="43"/>
      <c r="J311" s="43"/>
      <c r="K311" s="43"/>
      <c r="L311" s="43"/>
      <c r="M311" s="43"/>
      <c r="N311" s="42"/>
      <c r="O311" s="1855"/>
      <c r="P311" s="815"/>
      <c r="Q311" s="54"/>
    </row>
    <row r="312" spans="1:17" ht="15.75" thickBot="1" x14ac:dyDescent="0.3">
      <c r="A312" s="44"/>
      <c r="B312" s="68">
        <f>SUM(B278:B310)</f>
        <v>1</v>
      </c>
      <c r="C312" s="21"/>
      <c r="D312" s="60"/>
      <c r="E312" s="60"/>
      <c r="F312" s="60"/>
      <c r="G312" s="60"/>
      <c r="H312" s="60"/>
      <c r="I312" s="60"/>
      <c r="J312" s="60"/>
      <c r="K312" s="60"/>
      <c r="L312" s="60"/>
      <c r="M312" s="60"/>
      <c r="N312" s="60"/>
      <c r="O312" s="60"/>
      <c r="P312" s="45"/>
    </row>
    <row r="313" spans="1:17" ht="15.75" x14ac:dyDescent="0.25">
      <c r="A313" s="688" t="s">
        <v>82</v>
      </c>
      <c r="B313" s="689"/>
      <c r="C313" s="689"/>
      <c r="D313" s="689"/>
      <c r="E313" s="689"/>
      <c r="F313" s="689"/>
      <c r="G313" s="689"/>
      <c r="H313" s="689"/>
      <c r="I313" s="689"/>
      <c r="J313" s="689"/>
      <c r="K313" s="689"/>
      <c r="L313" s="689"/>
      <c r="M313" s="689"/>
      <c r="N313" s="689"/>
      <c r="O313" s="689"/>
      <c r="P313" s="690"/>
    </row>
    <row r="314" spans="1:17" ht="24.75" customHeight="1" x14ac:dyDescent="0.25">
      <c r="A314" s="46" t="s">
        <v>83</v>
      </c>
      <c r="B314" s="682"/>
      <c r="C314" s="683"/>
      <c r="D314" s="683"/>
      <c r="E314" s="683"/>
      <c r="F314" s="683"/>
      <c r="G314" s="683"/>
      <c r="H314" s="683"/>
      <c r="I314" s="683"/>
      <c r="J314" s="683"/>
      <c r="K314" s="683"/>
      <c r="L314" s="683"/>
      <c r="M314" s="683"/>
      <c r="N314" s="683"/>
      <c r="O314" s="683"/>
      <c r="P314" s="684"/>
    </row>
    <row r="315" spans="1:17" ht="24.75" customHeight="1" x14ac:dyDescent="0.25">
      <c r="A315" s="46" t="s">
        <v>84</v>
      </c>
      <c r="B315" s="682"/>
      <c r="C315" s="683"/>
      <c r="D315" s="683"/>
      <c r="E315" s="683"/>
      <c r="F315" s="683"/>
      <c r="G315" s="683"/>
      <c r="H315" s="683"/>
      <c r="I315" s="683"/>
      <c r="J315" s="683"/>
      <c r="K315" s="683"/>
      <c r="L315" s="683"/>
      <c r="M315" s="683"/>
      <c r="N315" s="683"/>
      <c r="O315" s="683"/>
      <c r="P315" s="684"/>
    </row>
    <row r="316" spans="1:17" ht="24.75" customHeight="1" x14ac:dyDescent="0.25">
      <c r="A316" s="46" t="s">
        <v>85</v>
      </c>
      <c r="B316" s="682"/>
      <c r="C316" s="683"/>
      <c r="D316" s="683"/>
      <c r="E316" s="683"/>
      <c r="F316" s="683"/>
      <c r="G316" s="683"/>
      <c r="H316" s="683"/>
      <c r="I316" s="683"/>
      <c r="J316" s="683"/>
      <c r="K316" s="683"/>
      <c r="L316" s="683"/>
      <c r="M316" s="683"/>
      <c r="N316" s="683"/>
      <c r="O316" s="683"/>
      <c r="P316" s="684"/>
    </row>
    <row r="317" spans="1:17" ht="24.75" customHeight="1" x14ac:dyDescent="0.25">
      <c r="A317" s="46" t="s">
        <v>86</v>
      </c>
      <c r="B317" s="682"/>
      <c r="C317" s="683"/>
      <c r="D317" s="683"/>
      <c r="E317" s="683"/>
      <c r="F317" s="683"/>
      <c r="G317" s="683"/>
      <c r="H317" s="683"/>
      <c r="I317" s="683"/>
      <c r="J317" s="683"/>
      <c r="K317" s="683"/>
      <c r="L317" s="683"/>
      <c r="M317" s="683"/>
      <c r="N317" s="683"/>
      <c r="O317" s="683"/>
      <c r="P317" s="684"/>
    </row>
    <row r="318" spans="1:17" ht="24.75" customHeight="1" x14ac:dyDescent="0.25">
      <c r="A318" s="46" t="s">
        <v>87</v>
      </c>
      <c r="B318" s="682"/>
      <c r="C318" s="683"/>
      <c r="D318" s="683"/>
      <c r="E318" s="683"/>
      <c r="F318" s="683"/>
      <c r="G318" s="683"/>
      <c r="H318" s="683"/>
      <c r="I318" s="683"/>
      <c r="J318" s="683"/>
      <c r="K318" s="683"/>
      <c r="L318" s="683"/>
      <c r="M318" s="683"/>
      <c r="N318" s="683"/>
      <c r="O318" s="683"/>
      <c r="P318" s="684"/>
    </row>
    <row r="319" spans="1:17" ht="24.75" customHeight="1" x14ac:dyDescent="0.25">
      <c r="A319" s="46" t="s">
        <v>88</v>
      </c>
      <c r="B319" s="682"/>
      <c r="C319" s="683"/>
      <c r="D319" s="683"/>
      <c r="E319" s="683"/>
      <c r="F319" s="683"/>
      <c r="G319" s="683"/>
      <c r="H319" s="683"/>
      <c r="I319" s="683"/>
      <c r="J319" s="683"/>
      <c r="K319" s="683"/>
      <c r="L319" s="683"/>
      <c r="M319" s="683"/>
      <c r="N319" s="683"/>
      <c r="O319" s="683"/>
      <c r="P319" s="684"/>
    </row>
    <row r="320" spans="1:17" ht="24.75" customHeight="1" x14ac:dyDescent="0.25">
      <c r="A320" s="46" t="s">
        <v>89</v>
      </c>
      <c r="B320" s="682"/>
      <c r="C320" s="683"/>
      <c r="D320" s="683"/>
      <c r="E320" s="683"/>
      <c r="F320" s="683"/>
      <c r="G320" s="683"/>
      <c r="H320" s="683"/>
      <c r="I320" s="683"/>
      <c r="J320" s="683"/>
      <c r="K320" s="683"/>
      <c r="L320" s="683"/>
      <c r="M320" s="683"/>
      <c r="N320" s="683"/>
      <c r="O320" s="683"/>
      <c r="P320" s="684"/>
    </row>
    <row r="321" spans="1:16" ht="24.75" customHeight="1" x14ac:dyDescent="0.25">
      <c r="A321" s="46" t="s">
        <v>90</v>
      </c>
      <c r="B321" s="682"/>
      <c r="C321" s="683"/>
      <c r="D321" s="683"/>
      <c r="E321" s="683"/>
      <c r="F321" s="683"/>
      <c r="G321" s="683"/>
      <c r="H321" s="683"/>
      <c r="I321" s="683"/>
      <c r="J321" s="683"/>
      <c r="K321" s="683"/>
      <c r="L321" s="683"/>
      <c r="M321" s="683"/>
      <c r="N321" s="683"/>
      <c r="O321" s="683"/>
      <c r="P321" s="684"/>
    </row>
    <row r="322" spans="1:16" ht="24.75" customHeight="1" x14ac:dyDescent="0.25">
      <c r="A322" s="46" t="s">
        <v>91</v>
      </c>
      <c r="B322" s="682"/>
      <c r="C322" s="683"/>
      <c r="D322" s="683"/>
      <c r="E322" s="683"/>
      <c r="F322" s="683"/>
      <c r="G322" s="683"/>
      <c r="H322" s="683"/>
      <c r="I322" s="683"/>
      <c r="J322" s="683"/>
      <c r="K322" s="683"/>
      <c r="L322" s="683"/>
      <c r="M322" s="683"/>
      <c r="N322" s="683"/>
      <c r="O322" s="683"/>
      <c r="P322" s="684"/>
    </row>
    <row r="323" spans="1:16" ht="24.75" customHeight="1" thickBot="1" x14ac:dyDescent="0.3">
      <c r="A323" s="47" t="s">
        <v>92</v>
      </c>
      <c r="B323" s="685"/>
      <c r="C323" s="686"/>
      <c r="D323" s="686"/>
      <c r="E323" s="686"/>
      <c r="F323" s="686"/>
      <c r="G323" s="686"/>
      <c r="H323" s="686"/>
      <c r="I323" s="686"/>
      <c r="J323" s="686"/>
      <c r="K323" s="686"/>
      <c r="L323" s="686"/>
      <c r="M323" s="686"/>
      <c r="N323" s="686"/>
      <c r="O323" s="686"/>
      <c r="P323" s="687"/>
    </row>
    <row r="324" spans="1:16" ht="6.75" customHeight="1" x14ac:dyDescent="0.25"/>
    <row r="326" spans="1:16" ht="15.75" x14ac:dyDescent="0.25">
      <c r="A326" s="9" t="s">
        <v>9</v>
      </c>
      <c r="B326" s="1394" t="s">
        <v>574</v>
      </c>
      <c r="C326" s="1395"/>
      <c r="D326" s="1395"/>
      <c r="E326" s="1395"/>
      <c r="F326" s="1395"/>
      <c r="G326" s="1395"/>
      <c r="H326" s="1395"/>
      <c r="I326" s="1395"/>
      <c r="J326" s="1395"/>
      <c r="K326" s="1396"/>
      <c r="L326" s="794" t="s">
        <v>11</v>
      </c>
      <c r="M326" s="794"/>
      <c r="N326" s="794"/>
      <c r="O326" s="794"/>
      <c r="P326" s="10">
        <v>0.25</v>
      </c>
    </row>
    <row r="328" spans="1:16" ht="15.75" x14ac:dyDescent="0.25">
      <c r="A328" s="11" t="s">
        <v>12</v>
      </c>
      <c r="B328" s="1846" t="s">
        <v>575</v>
      </c>
      <c r="C328" s="1847"/>
      <c r="D328" s="1847"/>
      <c r="E328" s="1847"/>
      <c r="F328" s="1847"/>
      <c r="G328" s="1847"/>
      <c r="H328" s="1847"/>
      <c r="I328" s="1847"/>
      <c r="J328" s="1847"/>
      <c r="K328" s="1848"/>
      <c r="L328" s="774" t="s">
        <v>14</v>
      </c>
      <c r="M328" s="774"/>
      <c r="N328" s="774"/>
      <c r="O328" s="774"/>
      <c r="P328" s="12">
        <v>0.1</v>
      </c>
    </row>
    <row r="330" spans="1:16" ht="15.75" x14ac:dyDescent="0.25">
      <c r="A330" s="13" t="s">
        <v>15</v>
      </c>
      <c r="B330" s="755" t="s">
        <v>576</v>
      </c>
      <c r="C330" s="756"/>
      <c r="D330" s="756"/>
      <c r="E330" s="756"/>
      <c r="F330" s="757"/>
      <c r="G330" s="14" t="s">
        <v>17</v>
      </c>
      <c r="H330" s="1849">
        <v>372010164.49000001</v>
      </c>
      <c r="I330" s="1850"/>
      <c r="J330" s="1850"/>
      <c r="K330" s="1850"/>
      <c r="L330" s="1850"/>
      <c r="M330" s="1850"/>
      <c r="N330" s="1850"/>
      <c r="O330" s="1850"/>
      <c r="P330" s="1851"/>
    </row>
    <row r="331" spans="1:16" ht="15.75" x14ac:dyDescent="0.25">
      <c r="A331" s="13" t="s">
        <v>15</v>
      </c>
      <c r="B331" s="755"/>
      <c r="C331" s="756"/>
      <c r="D331" s="756"/>
      <c r="E331" s="756"/>
      <c r="F331" s="757"/>
      <c r="G331" s="14" t="s">
        <v>17</v>
      </c>
      <c r="H331" s="755"/>
      <c r="I331" s="756"/>
      <c r="J331" s="756"/>
      <c r="K331" s="756"/>
      <c r="L331" s="756"/>
      <c r="M331" s="756"/>
      <c r="N331" s="756"/>
      <c r="O331" s="756"/>
      <c r="P331" s="757"/>
    </row>
    <row r="332" spans="1:16" ht="15.75" x14ac:dyDescent="0.25">
      <c r="A332" s="15"/>
      <c r="B332" s="16"/>
      <c r="C332" s="16"/>
      <c r="D332" s="17"/>
      <c r="E332" s="17"/>
      <c r="F332" s="17"/>
      <c r="G332" s="17"/>
      <c r="H332" s="17"/>
      <c r="I332" s="17"/>
      <c r="J332" s="17"/>
      <c r="K332" s="17"/>
      <c r="L332" s="18"/>
      <c r="M332" s="18"/>
      <c r="N332" s="18"/>
      <c r="O332" s="18"/>
      <c r="P332" s="19"/>
    </row>
    <row r="333" spans="1:16" ht="15.75" x14ac:dyDescent="0.25">
      <c r="A333" s="11" t="s">
        <v>20</v>
      </c>
      <c r="B333" s="758"/>
      <c r="C333" s="758"/>
      <c r="D333" s="758"/>
      <c r="E333" s="758"/>
      <c r="F333" s="758"/>
      <c r="G333" s="758"/>
      <c r="H333" s="758"/>
      <c r="I333" s="758"/>
      <c r="J333" s="758"/>
      <c r="K333" s="758"/>
      <c r="L333" s="758"/>
      <c r="M333" s="758"/>
      <c r="N333" s="758"/>
      <c r="O333" s="758"/>
      <c r="P333" s="758"/>
    </row>
    <row r="335" spans="1:16" ht="15.75" x14ac:dyDescent="0.25">
      <c r="A335" s="20" t="s">
        <v>22</v>
      </c>
      <c r="B335" s="21"/>
      <c r="C335" s="21"/>
      <c r="D335" s="21"/>
      <c r="E335" s="21"/>
      <c r="F335" s="21"/>
      <c r="G335" s="21"/>
      <c r="H335" s="21"/>
      <c r="I335" s="21"/>
      <c r="J335" s="21"/>
      <c r="K335" s="21"/>
      <c r="L335" s="21"/>
      <c r="M335" s="21"/>
      <c r="N335" s="21"/>
      <c r="O335" s="21"/>
    </row>
    <row r="336" spans="1:16" ht="15.75" x14ac:dyDescent="0.25">
      <c r="A336" s="20"/>
      <c r="B336" s="21"/>
      <c r="C336" s="21"/>
      <c r="D336" s="21"/>
      <c r="E336" s="21"/>
      <c r="F336" s="21"/>
      <c r="G336" s="21"/>
      <c r="H336" s="21"/>
      <c r="I336" s="21"/>
      <c r="J336" s="21"/>
      <c r="K336" s="21"/>
      <c r="L336" s="21"/>
      <c r="M336" s="21"/>
      <c r="N336" s="21"/>
      <c r="O336" s="21"/>
    </row>
    <row r="337" spans="1:16" x14ac:dyDescent="0.25">
      <c r="A337" s="759" t="s">
        <v>23</v>
      </c>
      <c r="B337" s="760"/>
      <c r="C337" s="760"/>
      <c r="D337" s="760"/>
      <c r="E337" s="761"/>
      <c r="F337" s="768" t="s">
        <v>24</v>
      </c>
      <c r="G337" s="768"/>
      <c r="H337" s="768"/>
      <c r="I337" s="768"/>
      <c r="J337" s="768" t="s">
        <v>25</v>
      </c>
      <c r="K337" s="769" t="s">
        <v>26</v>
      </c>
      <c r="L337" s="761"/>
      <c r="M337" s="768" t="s">
        <v>27</v>
      </c>
      <c r="N337" s="768"/>
      <c r="O337" s="768"/>
      <c r="P337" s="772" t="s">
        <v>25</v>
      </c>
    </row>
    <row r="338" spans="1:16" ht="21.75" customHeight="1" x14ac:dyDescent="0.25">
      <c r="A338" s="762"/>
      <c r="B338" s="763"/>
      <c r="C338" s="763"/>
      <c r="D338" s="763"/>
      <c r="E338" s="764"/>
      <c r="F338" s="768"/>
      <c r="G338" s="768"/>
      <c r="H338" s="768"/>
      <c r="I338" s="768"/>
      <c r="J338" s="768"/>
      <c r="K338" s="770"/>
      <c r="L338" s="764"/>
      <c r="M338" s="768"/>
      <c r="N338" s="768"/>
      <c r="O338" s="768"/>
      <c r="P338" s="772"/>
    </row>
    <row r="339" spans="1:16" ht="37.5" customHeight="1" x14ac:dyDescent="0.25">
      <c r="A339" s="762"/>
      <c r="B339" s="763"/>
      <c r="C339" s="763"/>
      <c r="D339" s="763"/>
      <c r="E339" s="764"/>
      <c r="F339" s="745" t="s">
        <v>577</v>
      </c>
      <c r="G339" s="745"/>
      <c r="H339" s="745"/>
      <c r="I339" s="745"/>
      <c r="J339" s="245">
        <v>100</v>
      </c>
      <c r="K339" s="770"/>
      <c r="L339" s="764"/>
      <c r="M339" s="745" t="s">
        <v>578</v>
      </c>
      <c r="N339" s="745"/>
      <c r="O339" s="745"/>
      <c r="P339" s="22">
        <v>100</v>
      </c>
    </row>
    <row r="340" spans="1:16" ht="37.5" customHeight="1" x14ac:dyDescent="0.25">
      <c r="A340" s="762"/>
      <c r="B340" s="763"/>
      <c r="C340" s="763"/>
      <c r="D340" s="763"/>
      <c r="E340" s="764"/>
      <c r="F340" s="745" t="s">
        <v>579</v>
      </c>
      <c r="G340" s="745"/>
      <c r="H340" s="745"/>
      <c r="I340" s="745"/>
      <c r="J340" s="245">
        <v>100</v>
      </c>
      <c r="K340" s="770"/>
      <c r="L340" s="764"/>
      <c r="M340" s="745" t="s">
        <v>580</v>
      </c>
      <c r="N340" s="745"/>
      <c r="O340" s="745"/>
      <c r="P340" s="22">
        <v>100</v>
      </c>
    </row>
    <row r="341" spans="1:16" x14ac:dyDescent="0.25">
      <c r="A341" s="762"/>
      <c r="B341" s="763"/>
      <c r="C341" s="763"/>
      <c r="D341" s="763"/>
      <c r="E341" s="764"/>
      <c r="F341" s="745"/>
      <c r="G341" s="745"/>
      <c r="H341" s="745"/>
      <c r="I341" s="745"/>
      <c r="J341" s="251"/>
      <c r="K341" s="770"/>
      <c r="L341" s="764"/>
      <c r="M341" s="745"/>
      <c r="N341" s="754"/>
      <c r="O341" s="754"/>
      <c r="P341" s="22"/>
    </row>
    <row r="342" spans="1:16" x14ac:dyDescent="0.25">
      <c r="A342" s="765"/>
      <c r="B342" s="766"/>
      <c r="C342" s="766"/>
      <c r="D342" s="766"/>
      <c r="E342" s="767"/>
      <c r="F342" s="745"/>
      <c r="G342" s="745"/>
      <c r="H342" s="745"/>
      <c r="I342" s="745"/>
      <c r="J342" s="251"/>
      <c r="K342" s="771"/>
      <c r="L342" s="767"/>
      <c r="M342" s="745"/>
      <c r="N342" s="745"/>
      <c r="O342" s="745"/>
      <c r="P342" s="22"/>
    </row>
    <row r="343" spans="1:16" ht="15.75" x14ac:dyDescent="0.25">
      <c r="A343" s="23"/>
      <c r="B343" s="24"/>
      <c r="C343" s="18"/>
      <c r="D343" s="18"/>
      <c r="E343" s="18"/>
      <c r="F343" s="18"/>
      <c r="G343" s="18"/>
      <c r="H343" s="18"/>
      <c r="I343" s="18"/>
      <c r="J343" s="18"/>
      <c r="K343" s="18"/>
      <c r="L343" s="18"/>
      <c r="M343" s="18"/>
      <c r="N343" s="18"/>
      <c r="O343" s="18"/>
    </row>
    <row r="344" spans="1:16" ht="63" x14ac:dyDescent="0.25">
      <c r="A344" s="25" t="s">
        <v>32</v>
      </c>
      <c r="B344" s="247" t="s">
        <v>33</v>
      </c>
      <c r="C344" s="247" t="s">
        <v>34</v>
      </c>
      <c r="D344" s="247" t="s">
        <v>35</v>
      </c>
      <c r="E344" s="247" t="s">
        <v>36</v>
      </c>
      <c r="F344" s="247" t="s">
        <v>37</v>
      </c>
      <c r="G344" s="746" t="s">
        <v>38</v>
      </c>
      <c r="H344" s="746"/>
      <c r="I344" s="733" t="s">
        <v>39</v>
      </c>
      <c r="J344" s="741"/>
      <c r="K344" s="247" t="s">
        <v>40</v>
      </c>
      <c r="L344" s="746" t="s">
        <v>41</v>
      </c>
      <c r="M344" s="746"/>
      <c r="N344" s="747" t="s">
        <v>42</v>
      </c>
      <c r="O344" s="748"/>
      <c r="P344" s="749"/>
    </row>
    <row r="345" spans="1:16" ht="99.75" x14ac:dyDescent="0.25">
      <c r="A345" s="143" t="s">
        <v>219</v>
      </c>
      <c r="B345" s="144">
        <v>0.1</v>
      </c>
      <c r="C345" s="145" t="s">
        <v>581</v>
      </c>
      <c r="D345" s="145" t="s">
        <v>582</v>
      </c>
      <c r="E345" s="145" t="s">
        <v>583</v>
      </c>
      <c r="F345" s="145" t="s">
        <v>488</v>
      </c>
      <c r="G345" s="1845" t="s">
        <v>584</v>
      </c>
      <c r="H345" s="1845"/>
      <c r="I345" s="876" t="s">
        <v>585</v>
      </c>
      <c r="J345" s="877"/>
      <c r="K345" s="249">
        <v>1</v>
      </c>
      <c r="L345" s="878" t="s">
        <v>586</v>
      </c>
      <c r="M345" s="878"/>
      <c r="N345" s="879" t="s">
        <v>577</v>
      </c>
      <c r="O345" s="879"/>
      <c r="P345" s="880"/>
    </row>
    <row r="346" spans="1:16" ht="18.75" customHeight="1" x14ac:dyDescent="0.25">
      <c r="A346" s="740" t="s">
        <v>51</v>
      </c>
      <c r="B346" s="741"/>
      <c r="C346" s="816" t="s">
        <v>587</v>
      </c>
      <c r="D346" s="817"/>
      <c r="E346" s="817"/>
      <c r="F346" s="817"/>
      <c r="G346" s="817"/>
      <c r="H346" s="817"/>
      <c r="I346" s="817"/>
      <c r="J346" s="817"/>
      <c r="K346" s="817"/>
      <c r="L346" s="817"/>
      <c r="M346" s="817"/>
      <c r="N346" s="817"/>
      <c r="O346" s="817"/>
      <c r="P346" s="818"/>
    </row>
    <row r="347" spans="1:16" ht="15.75" x14ac:dyDescent="0.25">
      <c r="A347" s="718" t="s">
        <v>53</v>
      </c>
      <c r="B347" s="719"/>
      <c r="C347" s="719"/>
      <c r="D347" s="719"/>
      <c r="E347" s="719"/>
      <c r="F347" s="719"/>
      <c r="G347" s="720"/>
      <c r="H347" s="721" t="s">
        <v>54</v>
      </c>
      <c r="I347" s="719"/>
      <c r="J347" s="719"/>
      <c r="K347" s="719"/>
      <c r="L347" s="719"/>
      <c r="M347" s="719"/>
      <c r="N347" s="719"/>
      <c r="O347" s="719"/>
      <c r="P347" s="722"/>
    </row>
    <row r="348" spans="1:16" x14ac:dyDescent="0.25">
      <c r="A348" s="723" t="s">
        <v>588</v>
      </c>
      <c r="B348" s="724"/>
      <c r="C348" s="724"/>
      <c r="D348" s="724"/>
      <c r="E348" s="724"/>
      <c r="F348" s="724"/>
      <c r="G348" s="724"/>
      <c r="H348" s="727" t="s">
        <v>577</v>
      </c>
      <c r="I348" s="728"/>
      <c r="J348" s="728"/>
      <c r="K348" s="728"/>
      <c r="L348" s="728"/>
      <c r="M348" s="728"/>
      <c r="N348" s="728"/>
      <c r="O348" s="728"/>
      <c r="P348" s="729"/>
    </row>
    <row r="349" spans="1:16" x14ac:dyDescent="0.25">
      <c r="A349" s="725"/>
      <c r="B349" s="726"/>
      <c r="C349" s="726"/>
      <c r="D349" s="726"/>
      <c r="E349" s="726"/>
      <c r="F349" s="726"/>
      <c r="G349" s="726"/>
      <c r="H349" s="730"/>
      <c r="I349" s="731"/>
      <c r="J349" s="731"/>
      <c r="K349" s="731"/>
      <c r="L349" s="731"/>
      <c r="M349" s="731"/>
      <c r="N349" s="731"/>
      <c r="O349" s="731"/>
      <c r="P349" s="732"/>
    </row>
    <row r="350" spans="1:16" ht="15.75" x14ac:dyDescent="0.25">
      <c r="A350" s="280"/>
      <c r="B350" s="253"/>
      <c r="C350" s="253"/>
      <c r="D350" s="253"/>
      <c r="E350" s="253"/>
      <c r="F350" s="253"/>
      <c r="G350" s="253"/>
      <c r="H350" s="281"/>
      <c r="I350" s="281"/>
      <c r="J350" s="281"/>
      <c r="K350" s="281"/>
      <c r="L350" s="281"/>
      <c r="M350" s="281"/>
      <c r="N350" s="281"/>
      <c r="O350" s="281"/>
      <c r="P350" s="282"/>
    </row>
    <row r="351" spans="1:16" ht="63" x14ac:dyDescent="0.25">
      <c r="A351" s="48" t="s">
        <v>32</v>
      </c>
      <c r="B351" s="247" t="s">
        <v>33</v>
      </c>
      <c r="C351" s="247" t="s">
        <v>34</v>
      </c>
      <c r="D351" s="247" t="s">
        <v>35</v>
      </c>
      <c r="E351" s="247" t="s">
        <v>36</v>
      </c>
      <c r="F351" s="247" t="s">
        <v>37</v>
      </c>
      <c r="G351" s="746" t="s">
        <v>38</v>
      </c>
      <c r="H351" s="746"/>
      <c r="I351" s="733" t="s">
        <v>39</v>
      </c>
      <c r="J351" s="741"/>
      <c r="K351" s="247" t="s">
        <v>40</v>
      </c>
      <c r="L351" s="746" t="s">
        <v>41</v>
      </c>
      <c r="M351" s="746"/>
      <c r="N351" s="850" t="s">
        <v>42</v>
      </c>
      <c r="O351" s="851"/>
      <c r="P351" s="852"/>
    </row>
    <row r="352" spans="1:16" ht="128.25" x14ac:dyDescent="0.25">
      <c r="A352" s="159" t="s">
        <v>606</v>
      </c>
      <c r="B352" s="144">
        <v>0.8</v>
      </c>
      <c r="C352" s="283" t="s">
        <v>589</v>
      </c>
      <c r="D352" s="284" t="s">
        <v>177</v>
      </c>
      <c r="E352" s="284" t="s">
        <v>583</v>
      </c>
      <c r="F352" s="284" t="s">
        <v>488</v>
      </c>
      <c r="G352" s="800" t="s">
        <v>590</v>
      </c>
      <c r="H352" s="800"/>
      <c r="I352" s="801" t="s">
        <v>49</v>
      </c>
      <c r="J352" s="802"/>
      <c r="K352" s="285">
        <v>100</v>
      </c>
      <c r="L352" s="846" t="s">
        <v>181</v>
      </c>
      <c r="M352" s="846"/>
      <c r="N352" s="803" t="s">
        <v>577</v>
      </c>
      <c r="O352" s="803"/>
      <c r="P352" s="803"/>
    </row>
    <row r="353" spans="1:16" ht="15.75" x14ac:dyDescent="0.25">
      <c r="A353" s="733" t="s">
        <v>51</v>
      </c>
      <c r="B353" s="741"/>
      <c r="C353" s="1410" t="s">
        <v>591</v>
      </c>
      <c r="D353" s="1411"/>
      <c r="E353" s="1411"/>
      <c r="F353" s="1411"/>
      <c r="G353" s="1411"/>
      <c r="H353" s="1411"/>
      <c r="I353" s="1411"/>
      <c r="J353" s="1411"/>
      <c r="K353" s="1411"/>
      <c r="L353" s="1411"/>
      <c r="M353" s="1411"/>
      <c r="N353" s="1411"/>
      <c r="O353" s="1411"/>
      <c r="P353" s="1412"/>
    </row>
    <row r="354" spans="1:16" ht="15.75" x14ac:dyDescent="0.25">
      <c r="A354" s="721" t="s">
        <v>53</v>
      </c>
      <c r="B354" s="719"/>
      <c r="C354" s="719"/>
      <c r="D354" s="719"/>
      <c r="E354" s="719"/>
      <c r="F354" s="719"/>
      <c r="G354" s="720"/>
      <c r="H354" s="721" t="s">
        <v>54</v>
      </c>
      <c r="I354" s="719"/>
      <c r="J354" s="719"/>
      <c r="K354" s="719"/>
      <c r="L354" s="719"/>
      <c r="M354" s="719"/>
      <c r="N354" s="719"/>
      <c r="O354" s="719"/>
      <c r="P354" s="720"/>
    </row>
    <row r="355" spans="1:16" x14ac:dyDescent="0.25">
      <c r="A355" s="1398" t="s">
        <v>592</v>
      </c>
      <c r="B355" s="1399"/>
      <c r="C355" s="1399"/>
      <c r="D355" s="1399"/>
      <c r="E355" s="1399"/>
      <c r="F355" s="1399"/>
      <c r="G355" s="1399"/>
      <c r="H355" s="839" t="s">
        <v>577</v>
      </c>
      <c r="I355" s="840"/>
      <c r="J355" s="840"/>
      <c r="K355" s="840"/>
      <c r="L355" s="840"/>
      <c r="M355" s="840"/>
      <c r="N355" s="840"/>
      <c r="O355" s="840"/>
      <c r="P355" s="1402"/>
    </row>
    <row r="356" spans="1:16" x14ac:dyDescent="0.25">
      <c r="A356" s="1400"/>
      <c r="B356" s="1401"/>
      <c r="C356" s="1401"/>
      <c r="D356" s="1401"/>
      <c r="E356" s="1401"/>
      <c r="F356" s="1401"/>
      <c r="G356" s="1401"/>
      <c r="H356" s="842"/>
      <c r="I356" s="843"/>
      <c r="J356" s="843"/>
      <c r="K356" s="843"/>
      <c r="L356" s="843"/>
      <c r="M356" s="843"/>
      <c r="N356" s="843"/>
      <c r="O356" s="843"/>
      <c r="P356" s="1403"/>
    </row>
    <row r="357" spans="1:16" ht="15.75" x14ac:dyDescent="0.25">
      <c r="A357" s="280"/>
      <c r="B357" s="253"/>
      <c r="C357" s="253"/>
      <c r="D357" s="253"/>
      <c r="E357" s="253"/>
      <c r="F357" s="253"/>
      <c r="G357" s="253"/>
      <c r="H357" s="281"/>
      <c r="I357" s="281"/>
      <c r="J357" s="281"/>
      <c r="K357" s="281"/>
      <c r="L357" s="281"/>
      <c r="M357" s="281"/>
      <c r="N357" s="281"/>
      <c r="O357" s="281"/>
      <c r="P357" s="282"/>
    </row>
    <row r="358" spans="1:16" ht="15.75" x14ac:dyDescent="0.25">
      <c r="A358" s="23"/>
      <c r="B358" s="24"/>
      <c r="C358" s="24"/>
      <c r="D358" s="24"/>
      <c r="E358" s="24"/>
      <c r="F358" s="24"/>
      <c r="G358" s="24"/>
      <c r="H358" s="24"/>
      <c r="I358" s="24"/>
      <c r="J358" s="24"/>
      <c r="K358" s="24"/>
      <c r="L358" s="24"/>
      <c r="M358" s="24"/>
      <c r="N358" s="24"/>
      <c r="O358" s="24"/>
      <c r="P358" s="31"/>
    </row>
    <row r="359" spans="1:16" ht="15.75" x14ac:dyDescent="0.25">
      <c r="A359" s="32"/>
      <c r="B359" s="24"/>
      <c r="C359" s="19"/>
      <c r="D359" s="733" t="s">
        <v>57</v>
      </c>
      <c r="E359" s="734"/>
      <c r="F359" s="734"/>
      <c r="G359" s="734"/>
      <c r="H359" s="734"/>
      <c r="I359" s="734"/>
      <c r="J359" s="734"/>
      <c r="K359" s="734"/>
      <c r="L359" s="734"/>
      <c r="M359" s="734"/>
      <c r="N359" s="734"/>
      <c r="O359" s="734"/>
      <c r="P359" s="735"/>
    </row>
    <row r="360" spans="1:16" ht="15.75" x14ac:dyDescent="0.25">
      <c r="A360" s="23"/>
      <c r="B360" s="24"/>
      <c r="C360" s="24"/>
      <c r="D360" s="247" t="s">
        <v>58</v>
      </c>
      <c r="E360" s="247" t="s">
        <v>59</v>
      </c>
      <c r="F360" s="247" t="s">
        <v>60</v>
      </c>
      <c r="G360" s="247" t="s">
        <v>61</v>
      </c>
      <c r="H360" s="247" t="s">
        <v>62</v>
      </c>
      <c r="I360" s="247" t="s">
        <v>63</v>
      </c>
      <c r="J360" s="247" t="s">
        <v>64</v>
      </c>
      <c r="K360" s="247" t="s">
        <v>65</v>
      </c>
      <c r="L360" s="247" t="s">
        <v>66</v>
      </c>
      <c r="M360" s="247" t="s">
        <v>67</v>
      </c>
      <c r="N360" s="247" t="s">
        <v>68</v>
      </c>
      <c r="O360" s="733" t="s">
        <v>69</v>
      </c>
      <c r="P360" s="735"/>
    </row>
    <row r="361" spans="1:16" ht="15.75" x14ac:dyDescent="0.25">
      <c r="A361" s="709" t="s">
        <v>70</v>
      </c>
      <c r="B361" s="710"/>
      <c r="C361" s="711"/>
      <c r="D361" s="33"/>
      <c r="E361" s="33"/>
      <c r="F361" s="33"/>
      <c r="G361" s="33"/>
      <c r="H361" s="33"/>
      <c r="I361" s="33"/>
      <c r="J361" s="33"/>
      <c r="K361" s="33"/>
      <c r="L361" s="33"/>
      <c r="M361" s="33"/>
      <c r="N361" s="33"/>
      <c r="O361" s="712">
        <v>1</v>
      </c>
      <c r="P361" s="713"/>
    </row>
    <row r="362" spans="1:16" ht="15.75" x14ac:dyDescent="0.25">
      <c r="A362" s="709" t="s">
        <v>71</v>
      </c>
      <c r="B362" s="710"/>
      <c r="C362" s="711"/>
      <c r="D362" s="34"/>
      <c r="E362" s="34"/>
      <c r="F362" s="34"/>
      <c r="G362" s="34"/>
      <c r="H362" s="34"/>
      <c r="I362" s="34"/>
      <c r="J362" s="34"/>
      <c r="K362" s="34"/>
      <c r="L362" s="34"/>
      <c r="M362" s="34"/>
      <c r="N362" s="34"/>
      <c r="O362" s="714"/>
      <c r="P362" s="715"/>
    </row>
    <row r="363" spans="1:16" ht="15.75" x14ac:dyDescent="0.25">
      <c r="A363" s="23"/>
      <c r="B363" s="24"/>
      <c r="C363" s="24"/>
      <c r="D363" s="24"/>
      <c r="E363" s="24"/>
      <c r="F363" s="24"/>
      <c r="G363" s="24"/>
      <c r="H363" s="24"/>
      <c r="I363" s="24"/>
      <c r="J363" s="24"/>
      <c r="K363" s="24"/>
      <c r="L363" s="24"/>
      <c r="M363" s="24"/>
      <c r="N363" s="24"/>
      <c r="O363" s="24"/>
      <c r="P363" s="31"/>
    </row>
    <row r="364" spans="1:16" ht="15.75" x14ac:dyDescent="0.25">
      <c r="A364" s="35" t="s">
        <v>72</v>
      </c>
      <c r="B364" s="35" t="s">
        <v>33</v>
      </c>
      <c r="C364" s="36"/>
      <c r="D364" s="37" t="s">
        <v>58</v>
      </c>
      <c r="E364" s="37" t="s">
        <v>59</v>
      </c>
      <c r="F364" s="37" t="s">
        <v>60</v>
      </c>
      <c r="G364" s="37" t="s">
        <v>61</v>
      </c>
      <c r="H364" s="37" t="s">
        <v>62</v>
      </c>
      <c r="I364" s="37" t="s">
        <v>63</v>
      </c>
      <c r="J364" s="37" t="s">
        <v>64</v>
      </c>
      <c r="K364" s="37" t="s">
        <v>65</v>
      </c>
      <c r="L364" s="37" t="s">
        <v>66</v>
      </c>
      <c r="M364" s="37" t="s">
        <v>67</v>
      </c>
      <c r="N364" s="37" t="s">
        <v>68</v>
      </c>
      <c r="O364" s="716" t="s">
        <v>69</v>
      </c>
      <c r="P364" s="717"/>
    </row>
    <row r="365" spans="1:16" ht="15.75" x14ac:dyDescent="0.25">
      <c r="A365" s="868" t="s">
        <v>593</v>
      </c>
      <c r="B365" s="1844">
        <v>0.125</v>
      </c>
      <c r="C365" s="286" t="s">
        <v>70</v>
      </c>
      <c r="D365" s="38">
        <v>5</v>
      </c>
      <c r="E365" s="38">
        <v>10</v>
      </c>
      <c r="F365" s="38">
        <v>15</v>
      </c>
      <c r="G365" s="38">
        <v>20</v>
      </c>
      <c r="H365" s="38">
        <v>30</v>
      </c>
      <c r="I365" s="38">
        <v>40</v>
      </c>
      <c r="J365" s="38">
        <v>50</v>
      </c>
      <c r="K365" s="38">
        <v>60</v>
      </c>
      <c r="L365" s="38">
        <v>70</v>
      </c>
      <c r="M365" s="38">
        <v>80</v>
      </c>
      <c r="N365" s="38">
        <v>90</v>
      </c>
      <c r="O365" s="808">
        <v>100</v>
      </c>
      <c r="P365" s="809"/>
    </row>
    <row r="366" spans="1:16" ht="15.75" x14ac:dyDescent="0.25">
      <c r="A366" s="869"/>
      <c r="B366" s="1844"/>
      <c r="C366" s="40" t="s">
        <v>71</v>
      </c>
      <c r="D366" s="40"/>
      <c r="E366" s="40"/>
      <c r="F366" s="41"/>
      <c r="G366" s="41"/>
      <c r="H366" s="41"/>
      <c r="I366" s="41"/>
      <c r="J366" s="41"/>
      <c r="K366" s="41"/>
      <c r="L366" s="41"/>
      <c r="M366" s="41"/>
      <c r="N366" s="40"/>
      <c r="O366" s="814"/>
      <c r="P366" s="815"/>
    </row>
    <row r="367" spans="1:16" ht="15.75" x14ac:dyDescent="0.25">
      <c r="A367" s="868" t="s">
        <v>594</v>
      </c>
      <c r="B367" s="1844">
        <v>0.375</v>
      </c>
      <c r="C367" s="286" t="s">
        <v>70</v>
      </c>
      <c r="D367" s="38">
        <v>5</v>
      </c>
      <c r="E367" s="38">
        <v>10</v>
      </c>
      <c r="F367" s="38">
        <v>15</v>
      </c>
      <c r="G367" s="38">
        <v>20</v>
      </c>
      <c r="H367" s="38">
        <v>30</v>
      </c>
      <c r="I367" s="38">
        <v>40</v>
      </c>
      <c r="J367" s="38">
        <v>50</v>
      </c>
      <c r="K367" s="38">
        <v>60</v>
      </c>
      <c r="L367" s="38">
        <v>70</v>
      </c>
      <c r="M367" s="38">
        <v>80</v>
      </c>
      <c r="N367" s="38">
        <v>90</v>
      </c>
      <c r="O367" s="808">
        <v>100</v>
      </c>
      <c r="P367" s="809"/>
    </row>
    <row r="368" spans="1:16" ht="15.75" x14ac:dyDescent="0.25">
      <c r="A368" s="869"/>
      <c r="B368" s="1844"/>
      <c r="C368" s="40" t="s">
        <v>71</v>
      </c>
      <c r="D368" s="40"/>
      <c r="E368" s="40"/>
      <c r="F368" s="41"/>
      <c r="G368" s="41"/>
      <c r="H368" s="41"/>
      <c r="I368" s="41"/>
      <c r="J368" s="41"/>
      <c r="K368" s="41"/>
      <c r="L368" s="41"/>
      <c r="M368" s="41"/>
      <c r="N368" s="40"/>
      <c r="O368" s="814"/>
      <c r="P368" s="815"/>
    </row>
    <row r="369" spans="1:16" ht="15.75" x14ac:dyDescent="0.25">
      <c r="A369" s="868" t="s">
        <v>595</v>
      </c>
      <c r="B369" s="1844">
        <v>0.25</v>
      </c>
      <c r="C369" s="286" t="s">
        <v>70</v>
      </c>
      <c r="D369" s="38">
        <v>5</v>
      </c>
      <c r="E369" s="38">
        <v>10</v>
      </c>
      <c r="F369" s="38">
        <v>15</v>
      </c>
      <c r="G369" s="38">
        <v>20</v>
      </c>
      <c r="H369" s="38">
        <v>30</v>
      </c>
      <c r="I369" s="38">
        <v>40</v>
      </c>
      <c r="J369" s="38">
        <v>50</v>
      </c>
      <c r="K369" s="38">
        <v>60</v>
      </c>
      <c r="L369" s="38">
        <v>70</v>
      </c>
      <c r="M369" s="38">
        <v>80</v>
      </c>
      <c r="N369" s="38">
        <v>90</v>
      </c>
      <c r="O369" s="808">
        <v>100</v>
      </c>
      <c r="P369" s="809"/>
    </row>
    <row r="370" spans="1:16" ht="15.75" x14ac:dyDescent="0.25">
      <c r="A370" s="869"/>
      <c r="B370" s="1844"/>
      <c r="C370" s="40" t="s">
        <v>71</v>
      </c>
      <c r="D370" s="40"/>
      <c r="E370" s="40"/>
      <c r="F370" s="41"/>
      <c r="G370" s="41"/>
      <c r="H370" s="41"/>
      <c r="I370" s="41"/>
      <c r="J370" s="41"/>
      <c r="K370" s="41"/>
      <c r="L370" s="41"/>
      <c r="M370" s="41"/>
      <c r="N370" s="40"/>
      <c r="O370" s="814"/>
      <c r="P370" s="815"/>
    </row>
    <row r="371" spans="1:16" ht="15.75" x14ac:dyDescent="0.25">
      <c r="A371" s="868" t="s">
        <v>596</v>
      </c>
      <c r="B371" s="1844">
        <v>0.125</v>
      </c>
      <c r="C371" s="286" t="s">
        <v>70</v>
      </c>
      <c r="D371" s="38">
        <v>5</v>
      </c>
      <c r="E371" s="38">
        <v>10</v>
      </c>
      <c r="F371" s="38">
        <v>15</v>
      </c>
      <c r="G371" s="38">
        <v>20</v>
      </c>
      <c r="H371" s="38">
        <v>30</v>
      </c>
      <c r="I371" s="38">
        <v>40</v>
      </c>
      <c r="J371" s="38">
        <v>50</v>
      </c>
      <c r="K371" s="38">
        <v>60</v>
      </c>
      <c r="L371" s="38">
        <v>70</v>
      </c>
      <c r="M371" s="38">
        <v>80</v>
      </c>
      <c r="N371" s="38">
        <v>90</v>
      </c>
      <c r="O371" s="808">
        <v>100</v>
      </c>
      <c r="P371" s="809"/>
    </row>
    <row r="372" spans="1:16" ht="15.75" x14ac:dyDescent="0.25">
      <c r="A372" s="869"/>
      <c r="B372" s="1844"/>
      <c r="C372" s="40" t="s">
        <v>71</v>
      </c>
      <c r="D372" s="40"/>
      <c r="E372" s="40"/>
      <c r="F372" s="41"/>
      <c r="G372" s="41"/>
      <c r="H372" s="41"/>
      <c r="I372" s="41"/>
      <c r="J372" s="41"/>
      <c r="K372" s="41"/>
      <c r="L372" s="41"/>
      <c r="M372" s="41"/>
      <c r="N372" s="40"/>
      <c r="O372" s="814"/>
      <c r="P372" s="815"/>
    </row>
    <row r="373" spans="1:16" ht="15.75" x14ac:dyDescent="0.25">
      <c r="A373" s="868" t="s">
        <v>597</v>
      </c>
      <c r="B373" s="1844">
        <v>0.125</v>
      </c>
      <c r="C373" s="286" t="s">
        <v>70</v>
      </c>
      <c r="D373" s="38">
        <v>5</v>
      </c>
      <c r="E373" s="38">
        <v>10</v>
      </c>
      <c r="F373" s="38">
        <v>15</v>
      </c>
      <c r="G373" s="38">
        <v>20</v>
      </c>
      <c r="H373" s="38">
        <v>30</v>
      </c>
      <c r="I373" s="38">
        <v>40</v>
      </c>
      <c r="J373" s="38">
        <v>50</v>
      </c>
      <c r="K373" s="38">
        <v>60</v>
      </c>
      <c r="L373" s="38">
        <v>70</v>
      </c>
      <c r="M373" s="38">
        <v>80</v>
      </c>
      <c r="N373" s="38">
        <v>90</v>
      </c>
      <c r="O373" s="808">
        <v>100</v>
      </c>
      <c r="P373" s="809"/>
    </row>
    <row r="374" spans="1:16" ht="15.75" x14ac:dyDescent="0.25">
      <c r="A374" s="869"/>
      <c r="B374" s="1844"/>
      <c r="C374" s="40" t="s">
        <v>71</v>
      </c>
      <c r="D374" s="40"/>
      <c r="E374" s="40"/>
      <c r="F374" s="41"/>
      <c r="G374" s="41"/>
      <c r="H374" s="41"/>
      <c r="I374" s="41"/>
      <c r="J374" s="41"/>
      <c r="K374" s="41"/>
      <c r="L374" s="41"/>
      <c r="M374" s="41"/>
      <c r="N374" s="40"/>
      <c r="O374" s="814"/>
      <c r="P374" s="815"/>
    </row>
    <row r="375" spans="1:16" ht="15.75" thickBot="1" x14ac:dyDescent="0.3">
      <c r="A375" s="44"/>
      <c r="B375" s="21"/>
      <c r="C375" s="21"/>
      <c r="D375" s="21"/>
      <c r="E375" s="21"/>
      <c r="F375" s="21"/>
      <c r="G375" s="21"/>
      <c r="H375" s="21"/>
      <c r="I375" s="21"/>
      <c r="J375" s="21"/>
      <c r="K375" s="21"/>
      <c r="L375" s="21"/>
      <c r="M375" s="21"/>
      <c r="N375" s="21"/>
      <c r="O375" s="21"/>
      <c r="P375" s="45"/>
    </row>
    <row r="376" spans="1:16" ht="15.75" x14ac:dyDescent="0.25">
      <c r="A376" s="688" t="s">
        <v>82</v>
      </c>
      <c r="B376" s="689"/>
      <c r="C376" s="689"/>
      <c r="D376" s="689"/>
      <c r="E376" s="689"/>
      <c r="F376" s="689"/>
      <c r="G376" s="689"/>
      <c r="H376" s="689"/>
      <c r="I376" s="689"/>
      <c r="J376" s="689"/>
      <c r="K376" s="689"/>
      <c r="L376" s="689"/>
      <c r="M376" s="689"/>
      <c r="N376" s="689"/>
      <c r="O376" s="689"/>
      <c r="P376" s="690"/>
    </row>
    <row r="377" spans="1:16" ht="15.75" x14ac:dyDescent="0.25">
      <c r="A377" s="46" t="s">
        <v>83</v>
      </c>
      <c r="B377" s="682"/>
      <c r="C377" s="683"/>
      <c r="D377" s="683"/>
      <c r="E377" s="683"/>
      <c r="F377" s="683"/>
      <c r="G377" s="683"/>
      <c r="H377" s="683"/>
      <c r="I377" s="683"/>
      <c r="J377" s="683"/>
      <c r="K377" s="683"/>
      <c r="L377" s="683"/>
      <c r="M377" s="683"/>
      <c r="N377" s="683"/>
      <c r="O377" s="683"/>
      <c r="P377" s="684"/>
    </row>
    <row r="378" spans="1:16" ht="15.75" x14ac:dyDescent="0.25">
      <c r="A378" s="46" t="s">
        <v>84</v>
      </c>
      <c r="B378" s="682"/>
      <c r="C378" s="683"/>
      <c r="D378" s="683"/>
      <c r="E378" s="683"/>
      <c r="F378" s="683"/>
      <c r="G378" s="683"/>
      <c r="H378" s="683"/>
      <c r="I378" s="683"/>
      <c r="J378" s="683"/>
      <c r="K378" s="683"/>
      <c r="L378" s="683"/>
      <c r="M378" s="683"/>
      <c r="N378" s="683"/>
      <c r="O378" s="683"/>
      <c r="P378" s="684"/>
    </row>
    <row r="379" spans="1:16" ht="15.75" x14ac:dyDescent="0.25">
      <c r="A379" s="46" t="s">
        <v>85</v>
      </c>
      <c r="B379" s="682"/>
      <c r="C379" s="683"/>
      <c r="D379" s="683"/>
      <c r="E379" s="683"/>
      <c r="F379" s="683"/>
      <c r="G379" s="683"/>
      <c r="H379" s="683"/>
      <c r="I379" s="683"/>
      <c r="J379" s="683"/>
      <c r="K379" s="683"/>
      <c r="L379" s="683"/>
      <c r="M379" s="683"/>
      <c r="N379" s="683"/>
      <c r="O379" s="683"/>
      <c r="P379" s="684"/>
    </row>
    <row r="380" spans="1:16" ht="15.75" x14ac:dyDescent="0.25">
      <c r="A380" s="46" t="s">
        <v>86</v>
      </c>
      <c r="B380" s="682"/>
      <c r="C380" s="683"/>
      <c r="D380" s="683"/>
      <c r="E380" s="683"/>
      <c r="F380" s="683"/>
      <c r="G380" s="683"/>
      <c r="H380" s="683"/>
      <c r="I380" s="683"/>
      <c r="J380" s="683"/>
      <c r="K380" s="683"/>
      <c r="L380" s="683"/>
      <c r="M380" s="683"/>
      <c r="N380" s="683"/>
      <c r="O380" s="683"/>
      <c r="P380" s="684"/>
    </row>
    <row r="381" spans="1:16" ht="15.75" x14ac:dyDescent="0.25">
      <c r="A381" s="46" t="s">
        <v>87</v>
      </c>
      <c r="B381" s="682"/>
      <c r="C381" s="683"/>
      <c r="D381" s="683"/>
      <c r="E381" s="683"/>
      <c r="F381" s="683"/>
      <c r="G381" s="683"/>
      <c r="H381" s="683"/>
      <c r="I381" s="683"/>
      <c r="J381" s="683"/>
      <c r="K381" s="683"/>
      <c r="L381" s="683"/>
      <c r="M381" s="683"/>
      <c r="N381" s="683"/>
      <c r="O381" s="683"/>
      <c r="P381" s="684"/>
    </row>
    <row r="382" spans="1:16" ht="15.75" x14ac:dyDescent="0.25">
      <c r="A382" s="46" t="s">
        <v>88</v>
      </c>
      <c r="B382" s="682"/>
      <c r="C382" s="683"/>
      <c r="D382" s="683"/>
      <c r="E382" s="683"/>
      <c r="F382" s="683"/>
      <c r="G382" s="683"/>
      <c r="H382" s="683"/>
      <c r="I382" s="683"/>
      <c r="J382" s="683"/>
      <c r="K382" s="683"/>
      <c r="L382" s="683"/>
      <c r="M382" s="683"/>
      <c r="N382" s="683"/>
      <c r="O382" s="683"/>
      <c r="P382" s="684"/>
    </row>
    <row r="383" spans="1:16" ht="15.75" x14ac:dyDescent="0.25">
      <c r="A383" s="46" t="s">
        <v>89</v>
      </c>
      <c r="B383" s="682"/>
      <c r="C383" s="683"/>
      <c r="D383" s="683"/>
      <c r="E383" s="683"/>
      <c r="F383" s="683"/>
      <c r="G383" s="683"/>
      <c r="H383" s="683"/>
      <c r="I383" s="683"/>
      <c r="J383" s="683"/>
      <c r="K383" s="683"/>
      <c r="L383" s="683"/>
      <c r="M383" s="683"/>
      <c r="N383" s="683"/>
      <c r="O383" s="683"/>
      <c r="P383" s="684"/>
    </row>
    <row r="384" spans="1:16" ht="15.75" x14ac:dyDescent="0.25">
      <c r="A384" s="46" t="s">
        <v>90</v>
      </c>
      <c r="B384" s="682"/>
      <c r="C384" s="683"/>
      <c r="D384" s="683"/>
      <c r="E384" s="683"/>
      <c r="F384" s="683"/>
      <c r="G384" s="683"/>
      <c r="H384" s="683"/>
      <c r="I384" s="683"/>
      <c r="J384" s="683"/>
      <c r="K384" s="683"/>
      <c r="L384" s="683"/>
      <c r="M384" s="683"/>
      <c r="N384" s="683"/>
      <c r="O384" s="683"/>
      <c r="P384" s="684"/>
    </row>
    <row r="385" spans="1:16" ht="15.75" x14ac:dyDescent="0.25">
      <c r="A385" s="46" t="s">
        <v>91</v>
      </c>
      <c r="B385" s="682"/>
      <c r="C385" s="683"/>
      <c r="D385" s="683"/>
      <c r="E385" s="683"/>
      <c r="F385" s="683"/>
      <c r="G385" s="683"/>
      <c r="H385" s="683"/>
      <c r="I385" s="683"/>
      <c r="J385" s="683"/>
      <c r="K385" s="683"/>
      <c r="L385" s="683"/>
      <c r="M385" s="683"/>
      <c r="N385" s="683"/>
      <c r="O385" s="683"/>
      <c r="P385" s="684"/>
    </row>
    <row r="386" spans="1:16" ht="16.5" thickBot="1" x14ac:dyDescent="0.3">
      <c r="A386" s="47" t="s">
        <v>92</v>
      </c>
      <c r="B386" s="685"/>
      <c r="C386" s="686"/>
      <c r="D386" s="686"/>
      <c r="E386" s="686"/>
      <c r="F386" s="686"/>
      <c r="G386" s="686"/>
      <c r="H386" s="686"/>
      <c r="I386" s="686"/>
      <c r="J386" s="686"/>
      <c r="K386" s="686"/>
      <c r="L386" s="686"/>
      <c r="M386" s="686"/>
      <c r="N386" s="686"/>
      <c r="O386" s="686"/>
      <c r="P386" s="687"/>
    </row>
    <row r="388" spans="1:16" ht="15.75" x14ac:dyDescent="0.25">
      <c r="A388" s="23"/>
      <c r="B388" s="24"/>
      <c r="C388" s="18"/>
      <c r="D388" s="18"/>
      <c r="E388" s="18"/>
      <c r="F388" s="18"/>
      <c r="G388" s="18"/>
      <c r="H388" s="18"/>
      <c r="I388" s="18"/>
      <c r="J388" s="18"/>
      <c r="K388" s="18"/>
      <c r="L388" s="18"/>
      <c r="M388" s="18"/>
      <c r="N388" s="18"/>
      <c r="O388" s="18"/>
    </row>
    <row r="389" spans="1:16" ht="63" x14ac:dyDescent="0.25">
      <c r="A389" s="25" t="s">
        <v>32</v>
      </c>
      <c r="B389" s="247" t="s">
        <v>33</v>
      </c>
      <c r="C389" s="247" t="s">
        <v>34</v>
      </c>
      <c r="D389" s="247" t="s">
        <v>35</v>
      </c>
      <c r="E389" s="247" t="s">
        <v>36</v>
      </c>
      <c r="F389" s="247" t="s">
        <v>37</v>
      </c>
      <c r="G389" s="746" t="s">
        <v>38</v>
      </c>
      <c r="H389" s="746"/>
      <c r="I389" s="733" t="s">
        <v>39</v>
      </c>
      <c r="J389" s="741"/>
      <c r="K389" s="247" t="s">
        <v>40</v>
      </c>
      <c r="L389" s="746" t="s">
        <v>41</v>
      </c>
      <c r="M389" s="746"/>
      <c r="N389" s="850" t="s">
        <v>42</v>
      </c>
      <c r="O389" s="851"/>
      <c r="P389" s="852"/>
    </row>
    <row r="390" spans="1:16" ht="57" x14ac:dyDescent="0.25">
      <c r="A390" s="287" t="s">
        <v>598</v>
      </c>
      <c r="B390" s="144">
        <v>0.1</v>
      </c>
      <c r="C390" s="283" t="s">
        <v>599</v>
      </c>
      <c r="D390" s="284" t="s">
        <v>582</v>
      </c>
      <c r="E390" s="284" t="s">
        <v>487</v>
      </c>
      <c r="F390" s="284" t="s">
        <v>600</v>
      </c>
      <c r="G390" s="800" t="s">
        <v>601</v>
      </c>
      <c r="H390" s="800"/>
      <c r="I390" s="801" t="s">
        <v>49</v>
      </c>
      <c r="J390" s="802"/>
      <c r="K390" s="285" t="s">
        <v>602</v>
      </c>
      <c r="L390" s="846" t="s">
        <v>181</v>
      </c>
      <c r="M390" s="846"/>
      <c r="N390" s="803" t="s">
        <v>577</v>
      </c>
      <c r="O390" s="803"/>
      <c r="P390" s="1389"/>
    </row>
    <row r="391" spans="1:16" ht="15.75" x14ac:dyDescent="0.25">
      <c r="A391" s="733" t="s">
        <v>51</v>
      </c>
      <c r="B391" s="741"/>
      <c r="C391" s="1105" t="s">
        <v>603</v>
      </c>
      <c r="D391" s="1107"/>
      <c r="E391" s="1107"/>
      <c r="F391" s="1107"/>
      <c r="G391" s="1107"/>
      <c r="H391" s="1107"/>
      <c r="I391" s="1107"/>
      <c r="J391" s="1107"/>
      <c r="K391" s="1107"/>
      <c r="L391" s="1107"/>
      <c r="M391" s="1107"/>
      <c r="N391" s="1107"/>
      <c r="O391" s="1107"/>
      <c r="P391" s="1108"/>
    </row>
    <row r="392" spans="1:16" ht="15.75" x14ac:dyDescent="0.25">
      <c r="A392" s="718" t="s">
        <v>53</v>
      </c>
      <c r="B392" s="719"/>
      <c r="C392" s="719"/>
      <c r="D392" s="719"/>
      <c r="E392" s="719"/>
      <c r="F392" s="719"/>
      <c r="G392" s="720"/>
      <c r="H392" s="721" t="s">
        <v>54</v>
      </c>
      <c r="I392" s="719"/>
      <c r="J392" s="719"/>
      <c r="K392" s="719"/>
      <c r="L392" s="719"/>
      <c r="M392" s="719"/>
      <c r="N392" s="719"/>
      <c r="O392" s="719"/>
      <c r="P392" s="722"/>
    </row>
    <row r="393" spans="1:16" x14ac:dyDescent="0.25">
      <c r="A393" s="723" t="s">
        <v>604</v>
      </c>
      <c r="B393" s="724"/>
      <c r="C393" s="724"/>
      <c r="D393" s="724"/>
      <c r="E393" s="724"/>
      <c r="F393" s="724"/>
      <c r="G393" s="724"/>
      <c r="H393" s="839" t="s">
        <v>577</v>
      </c>
      <c r="I393" s="840"/>
      <c r="J393" s="840"/>
      <c r="K393" s="840"/>
      <c r="L393" s="840"/>
      <c r="M393" s="840"/>
      <c r="N393" s="840"/>
      <c r="O393" s="840"/>
      <c r="P393" s="841"/>
    </row>
    <row r="394" spans="1:16" x14ac:dyDescent="0.25">
      <c r="A394" s="725"/>
      <c r="B394" s="726"/>
      <c r="C394" s="726"/>
      <c r="D394" s="726"/>
      <c r="E394" s="726"/>
      <c r="F394" s="726"/>
      <c r="G394" s="726"/>
      <c r="H394" s="842"/>
      <c r="I394" s="843"/>
      <c r="J394" s="843"/>
      <c r="K394" s="843"/>
      <c r="L394" s="843"/>
      <c r="M394" s="843"/>
      <c r="N394" s="843"/>
      <c r="O394" s="843"/>
      <c r="P394" s="844"/>
    </row>
    <row r="395" spans="1:16" ht="15.75" x14ac:dyDescent="0.25">
      <c r="A395" s="23"/>
      <c r="B395" s="24"/>
      <c r="C395" s="24"/>
      <c r="D395" s="24"/>
      <c r="E395" s="24"/>
      <c r="F395" s="24"/>
      <c r="G395" s="24"/>
      <c r="H395" s="24"/>
      <c r="I395" s="24"/>
      <c r="J395" s="24"/>
      <c r="K395" s="24"/>
      <c r="L395" s="24"/>
      <c r="M395" s="24"/>
      <c r="N395" s="24"/>
      <c r="O395" s="24"/>
      <c r="P395" s="31"/>
    </row>
    <row r="396" spans="1:16" ht="15.75" x14ac:dyDescent="0.25">
      <c r="A396" s="32"/>
      <c r="B396" s="24"/>
      <c r="C396" s="19"/>
      <c r="D396" s="733" t="s">
        <v>57</v>
      </c>
      <c r="E396" s="734"/>
      <c r="F396" s="734"/>
      <c r="G396" s="734"/>
      <c r="H396" s="734"/>
      <c r="I396" s="734"/>
      <c r="J396" s="734"/>
      <c r="K396" s="734"/>
      <c r="L396" s="734"/>
      <c r="M396" s="734"/>
      <c r="N396" s="734"/>
      <c r="O396" s="734"/>
      <c r="P396" s="735"/>
    </row>
    <row r="397" spans="1:16" ht="15.75" x14ac:dyDescent="0.25">
      <c r="A397" s="23"/>
      <c r="B397" s="24"/>
      <c r="C397" s="24"/>
      <c r="D397" s="247" t="s">
        <v>58</v>
      </c>
      <c r="E397" s="247" t="s">
        <v>59</v>
      </c>
      <c r="F397" s="247" t="s">
        <v>60</v>
      </c>
      <c r="G397" s="247" t="s">
        <v>61</v>
      </c>
      <c r="H397" s="247" t="s">
        <v>62</v>
      </c>
      <c r="I397" s="247" t="s">
        <v>63</v>
      </c>
      <c r="J397" s="247" t="s">
        <v>64</v>
      </c>
      <c r="K397" s="247" t="s">
        <v>65</v>
      </c>
      <c r="L397" s="247" t="s">
        <v>66</v>
      </c>
      <c r="M397" s="247" t="s">
        <v>67</v>
      </c>
      <c r="N397" s="247" t="s">
        <v>68</v>
      </c>
      <c r="O397" s="733" t="s">
        <v>69</v>
      </c>
      <c r="P397" s="735"/>
    </row>
    <row r="398" spans="1:16" ht="15.75" x14ac:dyDescent="0.25">
      <c r="A398" s="709" t="s">
        <v>70</v>
      </c>
      <c r="B398" s="710"/>
      <c r="C398" s="711"/>
      <c r="D398" s="38" t="s">
        <v>605</v>
      </c>
      <c r="E398" s="38" t="s">
        <v>605</v>
      </c>
      <c r="F398" s="38" t="s">
        <v>605</v>
      </c>
      <c r="G398" s="38" t="s">
        <v>605</v>
      </c>
      <c r="H398" s="38" t="s">
        <v>605</v>
      </c>
      <c r="I398" s="38" t="s">
        <v>605</v>
      </c>
      <c r="J398" s="38" t="s">
        <v>605</v>
      </c>
      <c r="K398" s="38" t="s">
        <v>605</v>
      </c>
      <c r="L398" s="38" t="s">
        <v>605</v>
      </c>
      <c r="M398" s="38" t="s">
        <v>605</v>
      </c>
      <c r="N398" s="38" t="s">
        <v>605</v>
      </c>
      <c r="O398" s="1842" t="s">
        <v>605</v>
      </c>
      <c r="P398" s="1843"/>
    </row>
    <row r="399" spans="1:16" ht="15.75" x14ac:dyDescent="0.25">
      <c r="A399" s="709" t="s">
        <v>71</v>
      </c>
      <c r="B399" s="710"/>
      <c r="C399" s="711"/>
      <c r="D399" s="34"/>
      <c r="E399" s="34"/>
      <c r="F399" s="34"/>
      <c r="G399" s="34"/>
      <c r="H399" s="34"/>
      <c r="I399" s="34"/>
      <c r="J399" s="34"/>
      <c r="K399" s="34"/>
      <c r="L399" s="34"/>
      <c r="M399" s="34"/>
      <c r="N399" s="34"/>
      <c r="O399" s="714"/>
      <c r="P399" s="715"/>
    </row>
    <row r="400" spans="1:16" ht="15.75" x14ac:dyDescent="0.25">
      <c r="A400" s="23"/>
      <c r="B400" s="24"/>
      <c r="C400" s="24"/>
      <c r="D400" s="24"/>
      <c r="E400" s="24"/>
      <c r="F400" s="24"/>
      <c r="G400" s="24"/>
      <c r="H400" s="24"/>
      <c r="I400" s="24"/>
      <c r="J400" s="24"/>
      <c r="K400" s="24"/>
      <c r="L400" s="24"/>
      <c r="M400" s="24"/>
      <c r="N400" s="24"/>
      <c r="O400" s="24"/>
      <c r="P400" s="31"/>
    </row>
  </sheetData>
  <mergeCells count="587">
    <mergeCell ref="B6:P6"/>
    <mergeCell ref="B7:P7"/>
    <mergeCell ref="B9:K9"/>
    <mergeCell ref="L9:O9"/>
    <mergeCell ref="B11:K11"/>
    <mergeCell ref="L11:O11"/>
    <mergeCell ref="C1:N1"/>
    <mergeCell ref="C2:N2"/>
    <mergeCell ref="C3:N3"/>
    <mergeCell ref="O3:P3"/>
    <mergeCell ref="C4:N4"/>
    <mergeCell ref="C5:N5"/>
    <mergeCell ref="P20:P21"/>
    <mergeCell ref="F22:I22"/>
    <mergeCell ref="M22:O22"/>
    <mergeCell ref="F23:I23"/>
    <mergeCell ref="M23:O23"/>
    <mergeCell ref="F24:I24"/>
    <mergeCell ref="M24:O24"/>
    <mergeCell ref="B13:F13"/>
    <mergeCell ref="H13:P13"/>
    <mergeCell ref="B14:F14"/>
    <mergeCell ref="H14:P14"/>
    <mergeCell ref="B16:P16"/>
    <mergeCell ref="A20:E29"/>
    <mergeCell ref="F20:I21"/>
    <mergeCell ref="J20:J21"/>
    <mergeCell ref="K20:L29"/>
    <mergeCell ref="M20:O21"/>
    <mergeCell ref="F28:I28"/>
    <mergeCell ref="M28:O28"/>
    <mergeCell ref="F29:I29"/>
    <mergeCell ref="M29:O29"/>
    <mergeCell ref="G31:H31"/>
    <mergeCell ref="I31:J31"/>
    <mergeCell ref="L31:M31"/>
    <mergeCell ref="N31:P31"/>
    <mergeCell ref="F25:I25"/>
    <mergeCell ref="M25:O25"/>
    <mergeCell ref="F26:I26"/>
    <mergeCell ref="M26:O26"/>
    <mergeCell ref="F27:I27"/>
    <mergeCell ref="M27:O27"/>
    <mergeCell ref="A34:G34"/>
    <mergeCell ref="H34:P34"/>
    <mergeCell ref="A35:G36"/>
    <mergeCell ref="H35:P36"/>
    <mergeCell ref="D38:P38"/>
    <mergeCell ref="O39:P39"/>
    <mergeCell ref="G32:H32"/>
    <mergeCell ref="I32:J32"/>
    <mergeCell ref="L32:M32"/>
    <mergeCell ref="N32:P32"/>
    <mergeCell ref="A33:B33"/>
    <mergeCell ref="C33:P33"/>
    <mergeCell ref="A46:A47"/>
    <mergeCell ref="B46:B47"/>
    <mergeCell ref="O46:P46"/>
    <mergeCell ref="O47:P47"/>
    <mergeCell ref="A48:A49"/>
    <mergeCell ref="B48:B49"/>
    <mergeCell ref="O48:P48"/>
    <mergeCell ref="O49:P49"/>
    <mergeCell ref="A40:C40"/>
    <mergeCell ref="O40:P40"/>
    <mergeCell ref="A41:C41"/>
    <mergeCell ref="O41:P41"/>
    <mergeCell ref="O43:P43"/>
    <mergeCell ref="A44:A45"/>
    <mergeCell ref="B44:B45"/>
    <mergeCell ref="O44:P44"/>
    <mergeCell ref="O45:P45"/>
    <mergeCell ref="A54:A55"/>
    <mergeCell ref="B54:B55"/>
    <mergeCell ref="O54:P54"/>
    <mergeCell ref="O55:P55"/>
    <mergeCell ref="A56:A57"/>
    <mergeCell ref="B56:B57"/>
    <mergeCell ref="O56:P56"/>
    <mergeCell ref="O57:P57"/>
    <mergeCell ref="A50:A51"/>
    <mergeCell ref="B50:B51"/>
    <mergeCell ref="O50:P50"/>
    <mergeCell ref="O51:P51"/>
    <mergeCell ref="A52:A53"/>
    <mergeCell ref="B52:B53"/>
    <mergeCell ref="O52:P52"/>
    <mergeCell ref="O53:P53"/>
    <mergeCell ref="A63:P63"/>
    <mergeCell ref="B64:P64"/>
    <mergeCell ref="B65:P65"/>
    <mergeCell ref="B66:P66"/>
    <mergeCell ref="B67:P67"/>
    <mergeCell ref="B68:P68"/>
    <mergeCell ref="A58:A59"/>
    <mergeCell ref="B58:B59"/>
    <mergeCell ref="O58:P58"/>
    <mergeCell ref="O59:P59"/>
    <mergeCell ref="A60:A61"/>
    <mergeCell ref="B60:B61"/>
    <mergeCell ref="O60:P60"/>
    <mergeCell ref="O61:P61"/>
    <mergeCell ref="B75:K75"/>
    <mergeCell ref="L75:O75"/>
    <mergeCell ref="B77:K77"/>
    <mergeCell ref="L77:O77"/>
    <mergeCell ref="B79:F79"/>
    <mergeCell ref="H79:P79"/>
    <mergeCell ref="B69:P69"/>
    <mergeCell ref="B70:P70"/>
    <mergeCell ref="B71:P71"/>
    <mergeCell ref="B72:P72"/>
    <mergeCell ref="B73:P73"/>
    <mergeCell ref="M88:O88"/>
    <mergeCell ref="F89:I89"/>
    <mergeCell ref="M89:O89"/>
    <mergeCell ref="F90:I90"/>
    <mergeCell ref="M90:O90"/>
    <mergeCell ref="F91:I91"/>
    <mergeCell ref="M91:O91"/>
    <mergeCell ref="B80:F80"/>
    <mergeCell ref="H80:P80"/>
    <mergeCell ref="B82:P82"/>
    <mergeCell ref="A86:D94"/>
    <mergeCell ref="F86:I87"/>
    <mergeCell ref="J86:J87"/>
    <mergeCell ref="K86:L94"/>
    <mergeCell ref="M86:O87"/>
    <mergeCell ref="P86:P87"/>
    <mergeCell ref="F88:I88"/>
    <mergeCell ref="G96:H96"/>
    <mergeCell ref="I96:J96"/>
    <mergeCell ref="L96:M96"/>
    <mergeCell ref="N96:P96"/>
    <mergeCell ref="G97:H97"/>
    <mergeCell ref="I97:J97"/>
    <mergeCell ref="L97:M97"/>
    <mergeCell ref="N97:P97"/>
    <mergeCell ref="F92:I92"/>
    <mergeCell ref="M92:O92"/>
    <mergeCell ref="F93:I93"/>
    <mergeCell ref="M93:O93"/>
    <mergeCell ref="F94:I94"/>
    <mergeCell ref="M94:O94"/>
    <mergeCell ref="D103:P103"/>
    <mergeCell ref="O104:P104"/>
    <mergeCell ref="A105:C105"/>
    <mergeCell ref="O105:P105"/>
    <mergeCell ref="A106:C106"/>
    <mergeCell ref="O106:P106"/>
    <mergeCell ref="A98:B98"/>
    <mergeCell ref="C98:P98"/>
    <mergeCell ref="A99:G99"/>
    <mergeCell ref="H99:P99"/>
    <mergeCell ref="A100:G101"/>
    <mergeCell ref="H100:P101"/>
    <mergeCell ref="A113:A114"/>
    <mergeCell ref="B113:B114"/>
    <mergeCell ref="O113:P113"/>
    <mergeCell ref="O114:P114"/>
    <mergeCell ref="A115:A116"/>
    <mergeCell ref="B115:B116"/>
    <mergeCell ref="O115:P115"/>
    <mergeCell ref="O116:P116"/>
    <mergeCell ref="O108:P108"/>
    <mergeCell ref="A109:A110"/>
    <mergeCell ref="B109:B110"/>
    <mergeCell ref="O109:P109"/>
    <mergeCell ref="O110:P110"/>
    <mergeCell ref="A111:A112"/>
    <mergeCell ref="B111:B112"/>
    <mergeCell ref="O111:P111"/>
    <mergeCell ref="O112:P112"/>
    <mergeCell ref="A121:A122"/>
    <mergeCell ref="B121:B122"/>
    <mergeCell ref="O121:P121"/>
    <mergeCell ref="O122:P122"/>
    <mergeCell ref="A124:P124"/>
    <mergeCell ref="B125:P125"/>
    <mergeCell ref="A117:A118"/>
    <mergeCell ref="B117:B118"/>
    <mergeCell ref="O117:P117"/>
    <mergeCell ref="O118:P118"/>
    <mergeCell ref="A119:A120"/>
    <mergeCell ref="B119:B120"/>
    <mergeCell ref="O119:P119"/>
    <mergeCell ref="O120:P120"/>
    <mergeCell ref="B132:P132"/>
    <mergeCell ref="B133:P133"/>
    <mergeCell ref="B134:P134"/>
    <mergeCell ref="B136:K136"/>
    <mergeCell ref="L136:O136"/>
    <mergeCell ref="B138:K138"/>
    <mergeCell ref="L138:O138"/>
    <mergeCell ref="B126:P126"/>
    <mergeCell ref="B127:P127"/>
    <mergeCell ref="B128:P128"/>
    <mergeCell ref="B129:P129"/>
    <mergeCell ref="B130:P130"/>
    <mergeCell ref="B131:P131"/>
    <mergeCell ref="B140:F140"/>
    <mergeCell ref="H140:P140"/>
    <mergeCell ref="B141:F141"/>
    <mergeCell ref="H141:P141"/>
    <mergeCell ref="A144:D153"/>
    <mergeCell ref="F144:I145"/>
    <mergeCell ref="J144:J145"/>
    <mergeCell ref="K144:L153"/>
    <mergeCell ref="M144:O145"/>
    <mergeCell ref="P144:P145"/>
    <mergeCell ref="F149:I149"/>
    <mergeCell ref="M149:O149"/>
    <mergeCell ref="F150:I150"/>
    <mergeCell ref="M150:O150"/>
    <mergeCell ref="F151:I151"/>
    <mergeCell ref="M151:O151"/>
    <mergeCell ref="F146:I146"/>
    <mergeCell ref="M146:O146"/>
    <mergeCell ref="F147:I147"/>
    <mergeCell ref="M147:O147"/>
    <mergeCell ref="F148:I148"/>
    <mergeCell ref="M148:O148"/>
    <mergeCell ref="G156:H156"/>
    <mergeCell ref="I156:J156"/>
    <mergeCell ref="L156:M156"/>
    <mergeCell ref="N156:P156"/>
    <mergeCell ref="A157:B157"/>
    <mergeCell ref="C157:P157"/>
    <mergeCell ref="F152:I152"/>
    <mergeCell ref="M152:O152"/>
    <mergeCell ref="F153:I153"/>
    <mergeCell ref="M153:O153"/>
    <mergeCell ref="G155:H155"/>
    <mergeCell ref="I155:J155"/>
    <mergeCell ref="L155:M155"/>
    <mergeCell ref="N155:P155"/>
    <mergeCell ref="O164:P164"/>
    <mergeCell ref="O165:P165"/>
    <mergeCell ref="O167:P167"/>
    <mergeCell ref="A168:A169"/>
    <mergeCell ref="B168:B169"/>
    <mergeCell ref="O168:P168"/>
    <mergeCell ref="O169:P169"/>
    <mergeCell ref="A158:G158"/>
    <mergeCell ref="H158:P158"/>
    <mergeCell ref="A159:G160"/>
    <mergeCell ref="H159:P160"/>
    <mergeCell ref="D162:P162"/>
    <mergeCell ref="O163:P163"/>
    <mergeCell ref="A175:P175"/>
    <mergeCell ref="B176:P176"/>
    <mergeCell ref="B177:P177"/>
    <mergeCell ref="B178:P178"/>
    <mergeCell ref="B179:P179"/>
    <mergeCell ref="B180:P180"/>
    <mergeCell ref="A170:A171"/>
    <mergeCell ref="B170:B171"/>
    <mergeCell ref="O170:P170"/>
    <mergeCell ref="O171:P171"/>
    <mergeCell ref="A172:A173"/>
    <mergeCell ref="B172:B173"/>
    <mergeCell ref="O172:P172"/>
    <mergeCell ref="O173:P173"/>
    <mergeCell ref="B190:K190"/>
    <mergeCell ref="L190:O190"/>
    <mergeCell ref="B192:F192"/>
    <mergeCell ref="H192:P192"/>
    <mergeCell ref="B193:F193"/>
    <mergeCell ref="H193:P193"/>
    <mergeCell ref="B181:P181"/>
    <mergeCell ref="B182:P182"/>
    <mergeCell ref="B183:P183"/>
    <mergeCell ref="B184:P184"/>
    <mergeCell ref="B185:P185"/>
    <mergeCell ref="B188:K188"/>
    <mergeCell ref="L188:O188"/>
    <mergeCell ref="A196:D205"/>
    <mergeCell ref="F196:I197"/>
    <mergeCell ref="J196:J197"/>
    <mergeCell ref="K196:L205"/>
    <mergeCell ref="M196:O197"/>
    <mergeCell ref="P196:P197"/>
    <mergeCell ref="F198:I198"/>
    <mergeCell ref="M198:O198"/>
    <mergeCell ref="F199:I199"/>
    <mergeCell ref="M199:O199"/>
    <mergeCell ref="F203:I203"/>
    <mergeCell ref="M203:O203"/>
    <mergeCell ref="F204:I204"/>
    <mergeCell ref="M204:O204"/>
    <mergeCell ref="F205:I205"/>
    <mergeCell ref="M205:O205"/>
    <mergeCell ref="F200:I200"/>
    <mergeCell ref="M200:O200"/>
    <mergeCell ref="F201:I201"/>
    <mergeCell ref="M201:O201"/>
    <mergeCell ref="F202:I202"/>
    <mergeCell ref="M202:O202"/>
    <mergeCell ref="A209:B209"/>
    <mergeCell ref="C209:P209"/>
    <mergeCell ref="A210:G210"/>
    <mergeCell ref="H210:P210"/>
    <mergeCell ref="A211:G212"/>
    <mergeCell ref="H211:P212"/>
    <mergeCell ref="F206:I206"/>
    <mergeCell ref="G207:H207"/>
    <mergeCell ref="I207:J207"/>
    <mergeCell ref="L207:M207"/>
    <mergeCell ref="N207:P207"/>
    <mergeCell ref="G208:H208"/>
    <mergeCell ref="I208:J208"/>
    <mergeCell ref="L208:M208"/>
    <mergeCell ref="N208:P208"/>
    <mergeCell ref="A222:A223"/>
    <mergeCell ref="B222:B223"/>
    <mergeCell ref="O222:P222"/>
    <mergeCell ref="O223:P223"/>
    <mergeCell ref="A224:A225"/>
    <mergeCell ref="B224:B225"/>
    <mergeCell ref="O224:P224"/>
    <mergeCell ref="O225:P225"/>
    <mergeCell ref="D214:P214"/>
    <mergeCell ref="O215:P215"/>
    <mergeCell ref="O219:P219"/>
    <mergeCell ref="A220:A221"/>
    <mergeCell ref="B220:B221"/>
    <mergeCell ref="O220:P220"/>
    <mergeCell ref="O221:P221"/>
    <mergeCell ref="A231:P231"/>
    <mergeCell ref="B232:P232"/>
    <mergeCell ref="B233:P233"/>
    <mergeCell ref="B234:P234"/>
    <mergeCell ref="B235:P235"/>
    <mergeCell ref="B236:P236"/>
    <mergeCell ref="A226:A227"/>
    <mergeCell ref="B226:B227"/>
    <mergeCell ref="O226:P226"/>
    <mergeCell ref="O227:P227"/>
    <mergeCell ref="A228:A229"/>
    <mergeCell ref="B228:B229"/>
    <mergeCell ref="O228:P228"/>
    <mergeCell ref="O229:P229"/>
    <mergeCell ref="B245:K245"/>
    <mergeCell ref="L245:O245"/>
    <mergeCell ref="B247:F247"/>
    <mergeCell ref="H247:P247"/>
    <mergeCell ref="B248:F248"/>
    <mergeCell ref="H248:P248"/>
    <mergeCell ref="B237:P237"/>
    <mergeCell ref="B238:P238"/>
    <mergeCell ref="B239:P239"/>
    <mergeCell ref="B240:P240"/>
    <mergeCell ref="B241:P241"/>
    <mergeCell ref="B243:K243"/>
    <mergeCell ref="L243:O243"/>
    <mergeCell ref="F255:I255"/>
    <mergeCell ref="M255:O255"/>
    <mergeCell ref="F256:I256"/>
    <mergeCell ref="M256:O256"/>
    <mergeCell ref="F257:I257"/>
    <mergeCell ref="M257:O257"/>
    <mergeCell ref="B249:F249"/>
    <mergeCell ref="H249:P249"/>
    <mergeCell ref="A252:D263"/>
    <mergeCell ref="F252:I253"/>
    <mergeCell ref="J252:J253"/>
    <mergeCell ref="K252:L263"/>
    <mergeCell ref="M252:O253"/>
    <mergeCell ref="P252:P253"/>
    <mergeCell ref="F254:I254"/>
    <mergeCell ref="M254:O254"/>
    <mergeCell ref="F261:I261"/>
    <mergeCell ref="M261:O261"/>
    <mergeCell ref="F262:I262"/>
    <mergeCell ref="M262:O262"/>
    <mergeCell ref="F263:I263"/>
    <mergeCell ref="M263:O263"/>
    <mergeCell ref="F258:I258"/>
    <mergeCell ref="M258:O258"/>
    <mergeCell ref="F259:I259"/>
    <mergeCell ref="M259:O259"/>
    <mergeCell ref="F260:I260"/>
    <mergeCell ref="M260:O260"/>
    <mergeCell ref="A267:B267"/>
    <mergeCell ref="C267:P267"/>
    <mergeCell ref="A268:G268"/>
    <mergeCell ref="H268:P268"/>
    <mergeCell ref="A269:G270"/>
    <mergeCell ref="H269:P270"/>
    <mergeCell ref="G265:H265"/>
    <mergeCell ref="I265:J265"/>
    <mergeCell ref="L265:M265"/>
    <mergeCell ref="N265:P265"/>
    <mergeCell ref="G266:H266"/>
    <mergeCell ref="I266:J266"/>
    <mergeCell ref="L266:M266"/>
    <mergeCell ref="N266:P266"/>
    <mergeCell ref="A280:A281"/>
    <mergeCell ref="B280:B281"/>
    <mergeCell ref="O280:P280"/>
    <mergeCell ref="O281:P281"/>
    <mergeCell ref="A282:A283"/>
    <mergeCell ref="B282:B283"/>
    <mergeCell ref="O282:P282"/>
    <mergeCell ref="O283:P283"/>
    <mergeCell ref="D272:P272"/>
    <mergeCell ref="O277:P277"/>
    <mergeCell ref="A278:A279"/>
    <mergeCell ref="B278:B279"/>
    <mergeCell ref="O278:P278"/>
    <mergeCell ref="O279:P279"/>
    <mergeCell ref="A288:A289"/>
    <mergeCell ref="B288:B289"/>
    <mergeCell ref="O288:P288"/>
    <mergeCell ref="O289:P289"/>
    <mergeCell ref="A290:A291"/>
    <mergeCell ref="B290:B291"/>
    <mergeCell ref="O290:P290"/>
    <mergeCell ref="O291:P291"/>
    <mergeCell ref="A284:A285"/>
    <mergeCell ref="B284:B285"/>
    <mergeCell ref="O284:P284"/>
    <mergeCell ref="O285:P285"/>
    <mergeCell ref="A286:A287"/>
    <mergeCell ref="B286:B287"/>
    <mergeCell ref="O286:P286"/>
    <mergeCell ref="O287:P287"/>
    <mergeCell ref="A296:A297"/>
    <mergeCell ref="B296:B297"/>
    <mergeCell ref="O296:P296"/>
    <mergeCell ref="O297:P297"/>
    <mergeCell ref="A298:A299"/>
    <mergeCell ref="B298:B299"/>
    <mergeCell ref="O298:P298"/>
    <mergeCell ref="O299:P299"/>
    <mergeCell ref="A292:A293"/>
    <mergeCell ref="B292:B293"/>
    <mergeCell ref="O292:P292"/>
    <mergeCell ref="O293:P293"/>
    <mergeCell ref="A294:A295"/>
    <mergeCell ref="B294:B295"/>
    <mergeCell ref="O294:P294"/>
    <mergeCell ref="O295:P295"/>
    <mergeCell ref="A304:A305"/>
    <mergeCell ref="B304:B305"/>
    <mergeCell ref="O304:P304"/>
    <mergeCell ref="O305:P305"/>
    <mergeCell ref="A306:A307"/>
    <mergeCell ref="B306:B307"/>
    <mergeCell ref="O306:P306"/>
    <mergeCell ref="O307:P307"/>
    <mergeCell ref="A300:A301"/>
    <mergeCell ref="B300:B301"/>
    <mergeCell ref="O300:P300"/>
    <mergeCell ref="O301:P301"/>
    <mergeCell ref="A302:A303"/>
    <mergeCell ref="B302:B303"/>
    <mergeCell ref="O302:P302"/>
    <mergeCell ref="O303:P303"/>
    <mergeCell ref="A313:P313"/>
    <mergeCell ref="B314:P314"/>
    <mergeCell ref="B315:P315"/>
    <mergeCell ref="B316:P316"/>
    <mergeCell ref="B317:P317"/>
    <mergeCell ref="B318:P318"/>
    <mergeCell ref="A308:A309"/>
    <mergeCell ref="B308:B309"/>
    <mergeCell ref="O308:P308"/>
    <mergeCell ref="O309:P309"/>
    <mergeCell ref="A310:A311"/>
    <mergeCell ref="B310:B311"/>
    <mergeCell ref="O310:P310"/>
    <mergeCell ref="O311:P311"/>
    <mergeCell ref="B328:K328"/>
    <mergeCell ref="L328:O328"/>
    <mergeCell ref="B330:F330"/>
    <mergeCell ref="H330:P330"/>
    <mergeCell ref="B331:F331"/>
    <mergeCell ref="H331:P331"/>
    <mergeCell ref="B319:P319"/>
    <mergeCell ref="B320:P320"/>
    <mergeCell ref="B321:P321"/>
    <mergeCell ref="B322:P322"/>
    <mergeCell ref="B323:P323"/>
    <mergeCell ref="B326:K326"/>
    <mergeCell ref="L326:O326"/>
    <mergeCell ref="B333:P333"/>
    <mergeCell ref="A337:E342"/>
    <mergeCell ref="F337:I338"/>
    <mergeCell ref="J337:J338"/>
    <mergeCell ref="K337:L342"/>
    <mergeCell ref="M337:O338"/>
    <mergeCell ref="P337:P338"/>
    <mergeCell ref="F339:I339"/>
    <mergeCell ref="M339:O339"/>
    <mergeCell ref="F340:I340"/>
    <mergeCell ref="M340:O340"/>
    <mergeCell ref="F341:I341"/>
    <mergeCell ref="M341:O341"/>
    <mergeCell ref="F342:I342"/>
    <mergeCell ref="M342:O342"/>
    <mergeCell ref="G344:H344"/>
    <mergeCell ref="I344:J344"/>
    <mergeCell ref="L344:M344"/>
    <mergeCell ref="N344:P344"/>
    <mergeCell ref="A347:G347"/>
    <mergeCell ref="H347:P347"/>
    <mergeCell ref="A348:G349"/>
    <mergeCell ref="H348:P349"/>
    <mergeCell ref="G351:H351"/>
    <mergeCell ref="I351:J351"/>
    <mergeCell ref="L351:M351"/>
    <mergeCell ref="N351:P351"/>
    <mergeCell ref="G345:H345"/>
    <mergeCell ref="I345:J345"/>
    <mergeCell ref="L345:M345"/>
    <mergeCell ref="N345:P345"/>
    <mergeCell ref="A346:B346"/>
    <mergeCell ref="C346:P346"/>
    <mergeCell ref="A354:G354"/>
    <mergeCell ref="H354:P354"/>
    <mergeCell ref="A355:G356"/>
    <mergeCell ref="H355:P356"/>
    <mergeCell ref="D359:P359"/>
    <mergeCell ref="O360:P360"/>
    <mergeCell ref="G352:H352"/>
    <mergeCell ref="I352:J352"/>
    <mergeCell ref="L352:M352"/>
    <mergeCell ref="N352:P352"/>
    <mergeCell ref="A353:B353"/>
    <mergeCell ref="C353:P353"/>
    <mergeCell ref="A367:A368"/>
    <mergeCell ref="B367:B368"/>
    <mergeCell ref="O367:P367"/>
    <mergeCell ref="O368:P368"/>
    <mergeCell ref="A369:A370"/>
    <mergeCell ref="B369:B370"/>
    <mergeCell ref="O369:P369"/>
    <mergeCell ref="O370:P370"/>
    <mergeCell ref="A361:C361"/>
    <mergeCell ref="O361:P361"/>
    <mergeCell ref="A362:C362"/>
    <mergeCell ref="O362:P362"/>
    <mergeCell ref="O364:P364"/>
    <mergeCell ref="A365:A366"/>
    <mergeCell ref="B365:B366"/>
    <mergeCell ref="O365:P365"/>
    <mergeCell ref="O366:P366"/>
    <mergeCell ref="A376:P376"/>
    <mergeCell ref="B377:P377"/>
    <mergeCell ref="B378:P378"/>
    <mergeCell ref="B379:P379"/>
    <mergeCell ref="B380:P380"/>
    <mergeCell ref="B381:P381"/>
    <mergeCell ref="A371:A372"/>
    <mergeCell ref="B371:B372"/>
    <mergeCell ref="O371:P371"/>
    <mergeCell ref="O372:P372"/>
    <mergeCell ref="A373:A374"/>
    <mergeCell ref="B373:B374"/>
    <mergeCell ref="O373:P373"/>
    <mergeCell ref="O374:P374"/>
    <mergeCell ref="G390:H390"/>
    <mergeCell ref="I390:J390"/>
    <mergeCell ref="L390:M390"/>
    <mergeCell ref="N390:P390"/>
    <mergeCell ref="A391:B391"/>
    <mergeCell ref="C391:P391"/>
    <mergeCell ref="B382:P382"/>
    <mergeCell ref="B383:P383"/>
    <mergeCell ref="B384:P384"/>
    <mergeCell ref="B385:P385"/>
    <mergeCell ref="B386:P386"/>
    <mergeCell ref="G389:H389"/>
    <mergeCell ref="I389:J389"/>
    <mergeCell ref="L389:M389"/>
    <mergeCell ref="N389:P389"/>
    <mergeCell ref="A398:C398"/>
    <mergeCell ref="O398:P398"/>
    <mergeCell ref="A399:C399"/>
    <mergeCell ref="O399:P399"/>
    <mergeCell ref="A392:G392"/>
    <mergeCell ref="H392:P392"/>
    <mergeCell ref="A393:G394"/>
    <mergeCell ref="H393:P394"/>
    <mergeCell ref="D396:P396"/>
    <mergeCell ref="O397:P397"/>
  </mergeCells>
  <dataValidations count="1">
    <dataValidation errorStyle="warning" allowBlank="1" showInputMessage="1" showErrorMessage="1" errorTitle="Área" error="Solo puede seleccionar una de las opciones de la lista desplegable" sqref="B6:B7"/>
  </dataValidations>
  <pageMargins left="0.25" right="0.25" top="0.75" bottom="0.75" header="0.3" footer="0.3"/>
  <pageSetup paperSize="14" scale="55" orientation="landscape" horizontalDpi="4294967294" vertic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09"/>
  <sheetViews>
    <sheetView showGridLines="0" zoomScale="60" zoomScaleNormal="60" workbookViewId="0">
      <selection activeCell="A422" sqref="A422"/>
    </sheetView>
  </sheetViews>
  <sheetFormatPr baseColWidth="10" defaultColWidth="11.42578125" defaultRowHeight="15" x14ac:dyDescent="0.25"/>
  <cols>
    <col min="1" max="1" width="48.7109375" customWidth="1"/>
    <col min="2" max="2" width="11.42578125" customWidth="1"/>
    <col min="3" max="3" width="25.85546875" bestFit="1" customWidth="1"/>
    <col min="4" max="4" width="7.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 min="17" max="17" width="11.4257812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607</v>
      </c>
      <c r="C8" s="924"/>
      <c r="D8" s="924"/>
      <c r="E8" s="924"/>
      <c r="F8" s="924"/>
      <c r="G8" s="924"/>
      <c r="H8" s="924"/>
      <c r="I8" s="924"/>
      <c r="J8" s="924"/>
      <c r="K8" s="924"/>
      <c r="L8" s="924"/>
      <c r="M8" s="924"/>
      <c r="N8" s="924"/>
      <c r="O8" s="924"/>
      <c r="P8" s="925"/>
    </row>
    <row r="9" spans="1:16" ht="15.75" customHeight="1" x14ac:dyDescent="0.25">
      <c r="A9" s="4" t="s">
        <v>7</v>
      </c>
      <c r="B9" s="923" t="s">
        <v>608</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30" customHeight="1" x14ac:dyDescent="0.25">
      <c r="A11" s="9" t="s">
        <v>609</v>
      </c>
      <c r="B11" s="1117" t="s">
        <v>610</v>
      </c>
      <c r="C11" s="792"/>
      <c r="D11" s="792"/>
      <c r="E11" s="792"/>
      <c r="F11" s="792"/>
      <c r="G11" s="792"/>
      <c r="H11" s="792"/>
      <c r="I11" s="792"/>
      <c r="J11" s="792"/>
      <c r="K11" s="793"/>
      <c r="L11" s="794" t="s">
        <v>11</v>
      </c>
      <c r="M11" s="794"/>
      <c r="N11" s="794"/>
      <c r="O11" s="794"/>
      <c r="P11" s="288" t="s">
        <v>611</v>
      </c>
    </row>
    <row r="13" spans="1:16" ht="32.25" customHeight="1" x14ac:dyDescent="0.25">
      <c r="A13" s="396" t="s">
        <v>12</v>
      </c>
      <c r="B13" s="758" t="s">
        <v>612</v>
      </c>
      <c r="C13" s="773"/>
      <c r="D13" s="773"/>
      <c r="E13" s="773"/>
      <c r="F13" s="773"/>
      <c r="G13" s="773"/>
      <c r="H13" s="773"/>
      <c r="I13" s="773"/>
      <c r="J13" s="773"/>
      <c r="K13" s="773"/>
      <c r="L13" s="774" t="s">
        <v>14</v>
      </c>
      <c r="M13" s="774"/>
      <c r="N13" s="774"/>
      <c r="O13" s="774"/>
      <c r="P13" s="12" t="s">
        <v>613</v>
      </c>
    </row>
    <row r="14" spans="1:16" ht="32.25" customHeight="1" x14ac:dyDescent="0.25"/>
    <row r="15" spans="1:16" ht="15.75" x14ac:dyDescent="0.25">
      <c r="A15" s="13" t="s">
        <v>15</v>
      </c>
      <c r="B15" s="755" t="s">
        <v>614</v>
      </c>
      <c r="C15" s="756"/>
      <c r="D15" s="756"/>
      <c r="E15" s="756"/>
      <c r="F15" s="757"/>
      <c r="G15" s="14" t="s">
        <v>17</v>
      </c>
      <c r="H15" s="755"/>
      <c r="I15" s="756"/>
      <c r="J15" s="756"/>
      <c r="K15" s="756"/>
      <c r="L15" s="756"/>
      <c r="M15" s="756"/>
      <c r="N15" s="756"/>
      <c r="O15" s="756"/>
      <c r="P15" s="757"/>
    </row>
    <row r="16" spans="1:16" ht="15.75" x14ac:dyDescent="0.25">
      <c r="A16" s="13" t="s">
        <v>15</v>
      </c>
      <c r="B16" s="755" t="s">
        <v>614</v>
      </c>
      <c r="C16" s="756"/>
      <c r="D16" s="756"/>
      <c r="E16" s="756"/>
      <c r="F16" s="757"/>
      <c r="G16" s="14" t="s">
        <v>17</v>
      </c>
      <c r="H16" s="755"/>
      <c r="I16" s="756"/>
      <c r="J16" s="756"/>
      <c r="K16" s="756"/>
      <c r="L16" s="756"/>
      <c r="M16" s="756"/>
      <c r="N16" s="756"/>
      <c r="O16" s="756"/>
      <c r="P16" s="757"/>
    </row>
    <row r="17" spans="1:16" ht="15.75" x14ac:dyDescent="0.25">
      <c r="A17" s="15"/>
      <c r="B17" s="419"/>
      <c r="C17" s="419"/>
      <c r="D17" s="17"/>
      <c r="E17" s="17"/>
      <c r="F17" s="17"/>
      <c r="G17" s="17"/>
      <c r="H17" s="17"/>
      <c r="I17" s="17"/>
      <c r="J17" s="17"/>
      <c r="K17" s="17"/>
      <c r="L17" s="18"/>
      <c r="M17" s="18"/>
      <c r="N17" s="18"/>
      <c r="O17" s="18"/>
      <c r="P17" s="19"/>
    </row>
    <row r="18" spans="1:16" ht="25.5" customHeight="1" x14ac:dyDescent="0.25">
      <c r="A18" s="11" t="s">
        <v>20</v>
      </c>
      <c r="B18" s="758" t="s">
        <v>615</v>
      </c>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1953" t="s">
        <v>616</v>
      </c>
      <c r="G24" s="1954"/>
      <c r="H24" s="1954"/>
      <c r="I24" s="1955"/>
      <c r="J24" s="289" t="s">
        <v>617</v>
      </c>
      <c r="K24" s="770"/>
      <c r="L24" s="764"/>
      <c r="M24" s="853" t="s">
        <v>618</v>
      </c>
      <c r="N24" s="871"/>
      <c r="O24" s="872"/>
      <c r="P24" s="55" t="s">
        <v>619</v>
      </c>
    </row>
    <row r="25" spans="1:16" ht="15" customHeight="1" x14ac:dyDescent="0.25">
      <c r="A25" s="762"/>
      <c r="B25" s="763"/>
      <c r="C25" s="763"/>
      <c r="D25" s="763"/>
      <c r="E25" s="764"/>
      <c r="F25" s="853" t="s">
        <v>620</v>
      </c>
      <c r="G25" s="871"/>
      <c r="H25" s="871"/>
      <c r="I25" s="872"/>
      <c r="J25" s="290" t="s">
        <v>621</v>
      </c>
      <c r="K25" s="770"/>
      <c r="L25" s="764"/>
      <c r="M25" s="853" t="s">
        <v>622</v>
      </c>
      <c r="N25" s="871"/>
      <c r="O25" s="872"/>
      <c r="P25" s="55" t="s">
        <v>619</v>
      </c>
    </row>
    <row r="26" spans="1:16" ht="15" customHeight="1" x14ac:dyDescent="0.25">
      <c r="A26" s="762"/>
      <c r="B26" s="763"/>
      <c r="C26" s="763"/>
      <c r="D26" s="763"/>
      <c r="E26" s="764"/>
      <c r="F26" s="745" t="s">
        <v>623</v>
      </c>
      <c r="G26" s="745"/>
      <c r="H26" s="745"/>
      <c r="I26" s="745"/>
      <c r="J26" s="290" t="s">
        <v>624</v>
      </c>
      <c r="K26" s="770"/>
      <c r="L26" s="764"/>
      <c r="M26" s="853" t="s">
        <v>625</v>
      </c>
      <c r="N26" s="871"/>
      <c r="O26" s="872"/>
      <c r="P26" s="55" t="s">
        <v>626</v>
      </c>
    </row>
    <row r="27" spans="1:16" ht="15" customHeight="1" x14ac:dyDescent="0.25">
      <c r="A27" s="762"/>
      <c r="B27" s="763"/>
      <c r="C27" s="763"/>
      <c r="D27" s="763"/>
      <c r="E27" s="764"/>
      <c r="F27" s="1407" t="s">
        <v>627</v>
      </c>
      <c r="G27" s="1407"/>
      <c r="H27" s="1407"/>
      <c r="I27" s="1407"/>
      <c r="J27" s="290" t="s">
        <v>621</v>
      </c>
      <c r="K27" s="770"/>
      <c r="L27" s="764"/>
      <c r="M27" s="853" t="s">
        <v>628</v>
      </c>
      <c r="N27" s="871"/>
      <c r="O27" s="872"/>
      <c r="P27" s="55" t="s">
        <v>629</v>
      </c>
    </row>
    <row r="28" spans="1:16" ht="15" customHeight="1" x14ac:dyDescent="0.25">
      <c r="A28" s="762"/>
      <c r="B28" s="763"/>
      <c r="C28" s="763"/>
      <c r="D28" s="763"/>
      <c r="E28" s="764"/>
      <c r="F28" s="745"/>
      <c r="G28" s="745"/>
      <c r="H28" s="745"/>
      <c r="I28" s="745"/>
      <c r="J28" s="291" t="s">
        <v>630</v>
      </c>
      <c r="K28" s="770"/>
      <c r="L28" s="764"/>
      <c r="M28" s="745"/>
      <c r="N28" s="745"/>
      <c r="O28" s="745"/>
      <c r="P28" s="22"/>
    </row>
    <row r="29" spans="1:16" ht="15" customHeight="1" x14ac:dyDescent="0.25">
      <c r="A29" s="762"/>
      <c r="B29" s="763"/>
      <c r="C29" s="763"/>
      <c r="D29" s="763"/>
      <c r="E29" s="764"/>
      <c r="F29" s="745"/>
      <c r="G29" s="745"/>
      <c r="H29" s="745"/>
      <c r="I29" s="745"/>
      <c r="J29" s="410"/>
      <c r="K29" s="770"/>
      <c r="L29" s="764"/>
      <c r="M29" s="745"/>
      <c r="N29" s="745"/>
      <c r="O29" s="745"/>
      <c r="P29" s="22"/>
    </row>
    <row r="30" spans="1:16" ht="15" customHeight="1" x14ac:dyDescent="0.25">
      <c r="A30" s="762"/>
      <c r="B30" s="763"/>
      <c r="C30" s="763"/>
      <c r="D30" s="763"/>
      <c r="E30" s="764"/>
      <c r="F30" s="745"/>
      <c r="G30" s="745"/>
      <c r="H30" s="745"/>
      <c r="I30" s="745"/>
      <c r="J30" s="410"/>
      <c r="K30" s="770"/>
      <c r="L30" s="764"/>
      <c r="M30" s="745"/>
      <c r="N30" s="745"/>
      <c r="O30" s="745"/>
      <c r="P30" s="22"/>
    </row>
    <row r="31" spans="1:16" ht="15" customHeight="1" x14ac:dyDescent="0.25">
      <c r="A31" s="765"/>
      <c r="B31" s="766"/>
      <c r="C31" s="766"/>
      <c r="D31" s="766"/>
      <c r="E31" s="767"/>
      <c r="F31" s="745"/>
      <c r="G31" s="745"/>
      <c r="H31" s="745"/>
      <c r="I31" s="745"/>
      <c r="J31" s="410"/>
      <c r="K31" s="771"/>
      <c r="L31" s="767"/>
      <c r="M31" s="745"/>
      <c r="N31" s="745"/>
      <c r="O31" s="745"/>
      <c r="P31" s="22"/>
    </row>
    <row r="32" spans="1:16" ht="15.75" x14ac:dyDescent="0.25">
      <c r="A32" s="23"/>
      <c r="B32" s="24"/>
      <c r="C32" s="18"/>
      <c r="D32" s="18"/>
      <c r="E32" s="18"/>
      <c r="F32" s="18"/>
      <c r="G32" s="18"/>
      <c r="H32" s="18"/>
      <c r="I32" s="18"/>
      <c r="J32" s="18"/>
      <c r="K32" s="18"/>
      <c r="L32" s="18"/>
      <c r="M32" s="18"/>
      <c r="N32" s="18"/>
      <c r="O32" s="18"/>
    </row>
    <row r="33" spans="1:16" s="26" customFormat="1" ht="63" x14ac:dyDescent="0.25">
      <c r="A33" s="25" t="s">
        <v>32</v>
      </c>
      <c r="B33" s="401" t="s">
        <v>33</v>
      </c>
      <c r="C33" s="401" t="s">
        <v>34</v>
      </c>
      <c r="D33" s="401" t="s">
        <v>35</v>
      </c>
      <c r="E33" s="401" t="s">
        <v>36</v>
      </c>
      <c r="F33" s="401" t="s">
        <v>37</v>
      </c>
      <c r="G33" s="746" t="s">
        <v>38</v>
      </c>
      <c r="H33" s="746"/>
      <c r="I33" s="733" t="s">
        <v>39</v>
      </c>
      <c r="J33" s="741"/>
      <c r="K33" s="401" t="s">
        <v>40</v>
      </c>
      <c r="L33" s="746" t="s">
        <v>41</v>
      </c>
      <c r="M33" s="746"/>
      <c r="N33" s="747" t="s">
        <v>42</v>
      </c>
      <c r="O33" s="748"/>
      <c r="P33" s="749"/>
    </row>
    <row r="34" spans="1:16" ht="87.75" customHeight="1" x14ac:dyDescent="0.25">
      <c r="A34" s="292" t="s">
        <v>1850</v>
      </c>
      <c r="B34" s="293" t="s">
        <v>631</v>
      </c>
      <c r="C34" s="409" t="s">
        <v>632</v>
      </c>
      <c r="D34" s="409" t="s">
        <v>104</v>
      </c>
      <c r="E34" s="409" t="s">
        <v>47</v>
      </c>
      <c r="F34" s="409" t="s">
        <v>423</v>
      </c>
      <c r="G34" s="879" t="s">
        <v>633</v>
      </c>
      <c r="H34" s="879"/>
      <c r="I34" s="876" t="s">
        <v>207</v>
      </c>
      <c r="J34" s="877"/>
      <c r="K34" s="294">
        <v>1</v>
      </c>
      <c r="L34" s="878" t="s">
        <v>634</v>
      </c>
      <c r="M34" s="878"/>
      <c r="N34" s="879" t="s">
        <v>635</v>
      </c>
      <c r="O34" s="879"/>
      <c r="P34" s="880"/>
    </row>
    <row r="35" spans="1:16" ht="40.5" customHeight="1" x14ac:dyDescent="0.25">
      <c r="A35" s="740" t="s">
        <v>51</v>
      </c>
      <c r="B35" s="741"/>
      <c r="C35" s="876" t="s">
        <v>636</v>
      </c>
      <c r="D35" s="743"/>
      <c r="E35" s="743"/>
      <c r="F35" s="743"/>
      <c r="G35" s="743"/>
      <c r="H35" s="743"/>
      <c r="I35" s="743"/>
      <c r="J35" s="743"/>
      <c r="K35" s="743"/>
      <c r="L35" s="743"/>
      <c r="M35" s="743"/>
      <c r="N35" s="743"/>
      <c r="O35" s="743"/>
      <c r="P35" s="744"/>
    </row>
    <row r="36" spans="1:16" ht="15.75" x14ac:dyDescent="0.25">
      <c r="A36" s="718" t="s">
        <v>53</v>
      </c>
      <c r="B36" s="719"/>
      <c r="C36" s="719"/>
      <c r="D36" s="719"/>
      <c r="E36" s="719"/>
      <c r="F36" s="719"/>
      <c r="G36" s="720"/>
      <c r="H36" s="721" t="s">
        <v>54</v>
      </c>
      <c r="I36" s="719"/>
      <c r="J36" s="719"/>
      <c r="K36" s="719"/>
      <c r="L36" s="719"/>
      <c r="M36" s="719"/>
      <c r="N36" s="719"/>
      <c r="O36" s="719"/>
      <c r="P36" s="722"/>
    </row>
    <row r="37" spans="1:16" ht="15" customHeight="1" x14ac:dyDescent="0.25">
      <c r="A37" s="1966" t="s">
        <v>637</v>
      </c>
      <c r="B37" s="1967"/>
      <c r="C37" s="1967"/>
      <c r="D37" s="1967"/>
      <c r="E37" s="1967"/>
      <c r="F37" s="1967"/>
      <c r="G37" s="1967"/>
      <c r="H37" s="1934" t="s">
        <v>638</v>
      </c>
      <c r="I37" s="728"/>
      <c r="J37" s="728"/>
      <c r="K37" s="728"/>
      <c r="L37" s="728"/>
      <c r="M37" s="728"/>
      <c r="N37" s="728"/>
      <c r="O37" s="728"/>
      <c r="P37" s="729"/>
    </row>
    <row r="38" spans="1:16" ht="15" customHeight="1" x14ac:dyDescent="0.25">
      <c r="A38" s="1968"/>
      <c r="B38" s="1969"/>
      <c r="C38" s="1969"/>
      <c r="D38" s="1969"/>
      <c r="E38" s="1969"/>
      <c r="F38" s="1969"/>
      <c r="G38" s="1969"/>
      <c r="H38" s="730"/>
      <c r="I38" s="731"/>
      <c r="J38" s="731"/>
      <c r="K38" s="731"/>
      <c r="L38" s="731"/>
      <c r="M38" s="731"/>
      <c r="N38" s="731"/>
      <c r="O38" s="731"/>
      <c r="P38" s="732"/>
    </row>
    <row r="39" spans="1:16" ht="21.75" customHeight="1" x14ac:dyDescent="0.25">
      <c r="A39" s="23"/>
      <c r="B39" s="24"/>
      <c r="C39" s="24"/>
      <c r="D39" s="24"/>
      <c r="E39" s="24"/>
      <c r="F39" s="24"/>
      <c r="G39" s="24"/>
      <c r="H39" s="24"/>
      <c r="I39" s="24"/>
      <c r="J39" s="24"/>
      <c r="K39" s="24"/>
      <c r="L39" s="24"/>
      <c r="M39" s="24"/>
      <c r="N39" s="24"/>
      <c r="O39" s="24"/>
      <c r="P39" s="31"/>
    </row>
    <row r="40" spans="1:16" ht="15.75" customHeight="1" x14ac:dyDescent="0.25">
      <c r="A40" s="32"/>
      <c r="B40" s="24"/>
      <c r="C40" s="19"/>
      <c r="D40" s="733" t="s">
        <v>57</v>
      </c>
      <c r="E40" s="734"/>
      <c r="F40" s="734"/>
      <c r="G40" s="734"/>
      <c r="H40" s="734"/>
      <c r="I40" s="734"/>
      <c r="J40" s="734"/>
      <c r="K40" s="734"/>
      <c r="L40" s="734"/>
      <c r="M40" s="734"/>
      <c r="N40" s="734"/>
      <c r="O40" s="734"/>
      <c r="P40" s="735"/>
    </row>
    <row r="41" spans="1:16" ht="15.75" x14ac:dyDescent="0.25">
      <c r="A41" s="23"/>
      <c r="B41" s="24"/>
      <c r="C41" s="24"/>
      <c r="D41" s="401" t="s">
        <v>58</v>
      </c>
      <c r="E41" s="401" t="s">
        <v>59</v>
      </c>
      <c r="F41" s="401" t="s">
        <v>60</v>
      </c>
      <c r="G41" s="401" t="s">
        <v>61</v>
      </c>
      <c r="H41" s="401" t="s">
        <v>62</v>
      </c>
      <c r="I41" s="401" t="s">
        <v>63</v>
      </c>
      <c r="J41" s="401" t="s">
        <v>64</v>
      </c>
      <c r="K41" s="401" t="s">
        <v>65</v>
      </c>
      <c r="L41" s="401" t="s">
        <v>66</v>
      </c>
      <c r="M41" s="401" t="s">
        <v>67</v>
      </c>
      <c r="N41" s="401" t="s">
        <v>68</v>
      </c>
      <c r="O41" s="733" t="s">
        <v>69</v>
      </c>
      <c r="P41" s="735"/>
    </row>
    <row r="42" spans="1:16" ht="15.75" x14ac:dyDescent="0.25">
      <c r="A42" s="1916" t="s">
        <v>70</v>
      </c>
      <c r="B42" s="1917"/>
      <c r="C42" s="1918"/>
      <c r="D42" s="295"/>
      <c r="E42" s="295"/>
      <c r="F42" s="295">
        <v>100</v>
      </c>
      <c r="G42" s="295"/>
      <c r="H42" s="295"/>
      <c r="I42" s="295">
        <v>100</v>
      </c>
      <c r="J42" s="295"/>
      <c r="K42" s="295"/>
      <c r="L42" s="295">
        <v>100</v>
      </c>
      <c r="M42" s="295"/>
      <c r="N42" s="295"/>
      <c r="O42" s="1919">
        <v>100</v>
      </c>
      <c r="P42" s="1920"/>
    </row>
    <row r="43" spans="1:16" ht="15.75" x14ac:dyDescent="0.25">
      <c r="A43" s="1921" t="s">
        <v>71</v>
      </c>
      <c r="B43" s="1922"/>
      <c r="C43" s="1923"/>
      <c r="D43" s="296"/>
      <c r="E43" s="296"/>
      <c r="F43" s="296"/>
      <c r="G43" s="296"/>
      <c r="H43" s="296"/>
      <c r="I43" s="296"/>
      <c r="J43" s="296"/>
      <c r="K43" s="296"/>
      <c r="L43" s="296"/>
      <c r="M43" s="296"/>
      <c r="N43" s="296"/>
      <c r="O43" s="1924"/>
      <c r="P43" s="1925"/>
    </row>
    <row r="44" spans="1:16" ht="15.75" x14ac:dyDescent="0.25">
      <c r="A44" s="23"/>
      <c r="B44" s="24"/>
      <c r="C44" s="24"/>
      <c r="D44" s="24"/>
      <c r="E44" s="24"/>
      <c r="F44" s="24"/>
      <c r="G44" s="24"/>
      <c r="H44" s="24"/>
      <c r="I44" s="24"/>
      <c r="J44" s="24"/>
      <c r="K44" s="24"/>
      <c r="L44" s="24"/>
      <c r="M44" s="24"/>
      <c r="N44" s="24"/>
      <c r="O44" s="24"/>
      <c r="P44" s="31"/>
    </row>
    <row r="45" spans="1:16" ht="15.75" x14ac:dyDescent="0.25">
      <c r="A45" s="35" t="s">
        <v>72</v>
      </c>
      <c r="B45" s="35" t="s">
        <v>33</v>
      </c>
      <c r="C45" s="36"/>
      <c r="D45" s="37" t="s">
        <v>58</v>
      </c>
      <c r="E45" s="37" t="s">
        <v>59</v>
      </c>
      <c r="F45" s="37" t="s">
        <v>60</v>
      </c>
      <c r="G45" s="37" t="s">
        <v>61</v>
      </c>
      <c r="H45" s="37" t="s">
        <v>62</v>
      </c>
      <c r="I45" s="37" t="s">
        <v>63</v>
      </c>
      <c r="J45" s="37" t="s">
        <v>64</v>
      </c>
      <c r="K45" s="37" t="s">
        <v>65</v>
      </c>
      <c r="L45" s="37" t="s">
        <v>66</v>
      </c>
      <c r="M45" s="37" t="s">
        <v>67</v>
      </c>
      <c r="N45" s="37" t="s">
        <v>68</v>
      </c>
      <c r="O45" s="716" t="s">
        <v>69</v>
      </c>
      <c r="P45" s="717"/>
    </row>
    <row r="46" spans="1:16" ht="14.1" customHeight="1" x14ac:dyDescent="0.25">
      <c r="A46" s="1962" t="s">
        <v>639</v>
      </c>
      <c r="B46" s="1964">
        <v>1.6500000000000001E-2</v>
      </c>
      <c r="C46" s="38" t="s">
        <v>70</v>
      </c>
      <c r="D46" s="38">
        <v>100</v>
      </c>
      <c r="E46" s="38">
        <v>100</v>
      </c>
      <c r="F46" s="38">
        <v>100</v>
      </c>
      <c r="G46" s="38">
        <v>100</v>
      </c>
      <c r="H46" s="38">
        <v>100</v>
      </c>
      <c r="I46" s="38">
        <v>100</v>
      </c>
      <c r="J46" s="38">
        <v>100</v>
      </c>
      <c r="K46" s="38">
        <v>100</v>
      </c>
      <c r="L46" s="38">
        <v>100</v>
      </c>
      <c r="M46" s="38">
        <v>100</v>
      </c>
      <c r="N46" s="38">
        <v>100</v>
      </c>
      <c r="O46" s="38">
        <v>100</v>
      </c>
      <c r="P46" s="38">
        <v>100</v>
      </c>
    </row>
    <row r="47" spans="1:16" ht="14.1" customHeight="1" x14ac:dyDescent="0.25">
      <c r="A47" s="1963"/>
      <c r="B47" s="1965"/>
      <c r="C47" s="40" t="s">
        <v>71</v>
      </c>
      <c r="D47" s="40"/>
      <c r="E47" s="40"/>
      <c r="F47" s="41"/>
      <c r="G47" s="41"/>
      <c r="H47" s="41"/>
      <c r="I47" s="41"/>
      <c r="J47" s="41"/>
      <c r="K47" s="41"/>
      <c r="L47" s="41"/>
      <c r="M47" s="41"/>
      <c r="N47" s="40"/>
      <c r="O47" s="814"/>
      <c r="P47" s="815"/>
    </row>
    <row r="48" spans="1:16" ht="14.1" customHeight="1" x14ac:dyDescent="0.25">
      <c r="A48" s="1962" t="s">
        <v>640</v>
      </c>
      <c r="B48" s="1964">
        <v>1.6500000000000001E-2</v>
      </c>
      <c r="C48" s="38" t="s">
        <v>70</v>
      </c>
      <c r="D48" s="38">
        <v>100</v>
      </c>
      <c r="E48" s="38">
        <v>100</v>
      </c>
      <c r="F48" s="38">
        <v>100</v>
      </c>
      <c r="G48" s="38">
        <v>100</v>
      </c>
      <c r="H48" s="38">
        <v>100</v>
      </c>
      <c r="I48" s="38">
        <v>100</v>
      </c>
      <c r="J48" s="38">
        <v>100</v>
      </c>
      <c r="K48" s="38">
        <v>100</v>
      </c>
      <c r="L48" s="38">
        <v>100</v>
      </c>
      <c r="M48" s="38">
        <v>100</v>
      </c>
      <c r="N48" s="38">
        <v>100</v>
      </c>
      <c r="O48" s="38">
        <v>100</v>
      </c>
      <c r="P48" s="38">
        <v>100</v>
      </c>
    </row>
    <row r="49" spans="1:16" ht="14.1" customHeight="1" x14ac:dyDescent="0.25">
      <c r="A49" s="1963"/>
      <c r="B49" s="1965"/>
      <c r="C49" s="40" t="s">
        <v>71</v>
      </c>
      <c r="D49" s="40"/>
      <c r="E49" s="40"/>
      <c r="F49" s="41"/>
      <c r="G49" s="41"/>
      <c r="H49" s="41"/>
      <c r="I49" s="41"/>
      <c r="J49" s="41"/>
      <c r="K49" s="41"/>
      <c r="L49" s="41"/>
      <c r="M49" s="41"/>
      <c r="N49" s="40"/>
      <c r="O49" s="814"/>
      <c r="P49" s="815"/>
    </row>
    <row r="50" spans="1:16" ht="14.1" customHeight="1" x14ac:dyDescent="0.25">
      <c r="A50" s="1962" t="s">
        <v>641</v>
      </c>
      <c r="B50" s="1964">
        <v>1.6500000000000001E-2</v>
      </c>
      <c r="C50" s="38" t="s">
        <v>70</v>
      </c>
      <c r="D50" s="38">
        <v>100</v>
      </c>
      <c r="E50" s="38">
        <v>100</v>
      </c>
      <c r="F50" s="38">
        <v>100</v>
      </c>
      <c r="G50" s="38">
        <v>100</v>
      </c>
      <c r="H50" s="38">
        <v>100</v>
      </c>
      <c r="I50" s="38">
        <v>100</v>
      </c>
      <c r="J50" s="38">
        <v>100</v>
      </c>
      <c r="K50" s="38">
        <v>100</v>
      </c>
      <c r="L50" s="38">
        <v>100</v>
      </c>
      <c r="M50" s="38">
        <v>100</v>
      </c>
      <c r="N50" s="38">
        <v>100</v>
      </c>
      <c r="O50" s="38">
        <v>100</v>
      </c>
      <c r="P50" s="38">
        <v>100</v>
      </c>
    </row>
    <row r="51" spans="1:16" ht="14.1" customHeight="1" x14ac:dyDescent="0.25">
      <c r="A51" s="1963"/>
      <c r="B51" s="1965"/>
      <c r="C51" s="40" t="s">
        <v>71</v>
      </c>
      <c r="D51" s="40"/>
      <c r="E51" s="40"/>
      <c r="F51" s="41"/>
      <c r="G51" s="41"/>
      <c r="H51" s="41"/>
      <c r="I51" s="41"/>
      <c r="J51" s="41"/>
      <c r="K51" s="41"/>
      <c r="L51" s="41"/>
      <c r="M51" s="41"/>
      <c r="N51" s="40"/>
      <c r="O51" s="814"/>
      <c r="P51" s="815"/>
    </row>
    <row r="52" spans="1:16" ht="14.1" customHeight="1" x14ac:dyDescent="0.25">
      <c r="A52" s="1962" t="s">
        <v>642</v>
      </c>
      <c r="B52" s="1964">
        <v>1.6500000000000001E-2</v>
      </c>
      <c r="C52" s="38" t="s">
        <v>70</v>
      </c>
      <c r="D52" s="38">
        <v>100</v>
      </c>
      <c r="E52" s="38">
        <v>100</v>
      </c>
      <c r="F52" s="38">
        <v>100</v>
      </c>
      <c r="G52" s="38">
        <v>100</v>
      </c>
      <c r="H52" s="38">
        <v>100</v>
      </c>
      <c r="I52" s="38">
        <v>100</v>
      </c>
      <c r="J52" s="38">
        <v>100</v>
      </c>
      <c r="K52" s="38">
        <v>100</v>
      </c>
      <c r="L52" s="38">
        <v>100</v>
      </c>
      <c r="M52" s="38">
        <v>100</v>
      </c>
      <c r="N52" s="38">
        <v>100</v>
      </c>
      <c r="O52" s="38">
        <v>100</v>
      </c>
      <c r="P52" s="38">
        <v>100</v>
      </c>
    </row>
    <row r="53" spans="1:16" ht="14.1" customHeight="1" x14ac:dyDescent="0.25">
      <c r="A53" s="1963"/>
      <c r="B53" s="1965"/>
      <c r="C53" s="40" t="s">
        <v>71</v>
      </c>
      <c r="D53" s="40"/>
      <c r="E53" s="40"/>
      <c r="F53" s="41"/>
      <c r="G53" s="41"/>
      <c r="H53" s="41"/>
      <c r="I53" s="41"/>
      <c r="J53" s="41"/>
      <c r="K53" s="41"/>
      <c r="L53" s="41"/>
      <c r="M53" s="41"/>
      <c r="N53" s="40"/>
      <c r="O53" s="814"/>
      <c r="P53" s="815"/>
    </row>
    <row r="54" spans="1:16" ht="14.1" customHeight="1" thickBot="1" x14ac:dyDescent="0.3">
      <c r="A54" s="44"/>
      <c r="B54" s="21"/>
      <c r="C54" s="21"/>
      <c r="D54" s="21"/>
      <c r="E54" s="21"/>
      <c r="F54" s="21"/>
      <c r="G54" s="21"/>
      <c r="H54" s="21"/>
      <c r="I54" s="21"/>
      <c r="J54" s="21"/>
      <c r="K54" s="21"/>
      <c r="L54" s="21"/>
      <c r="M54" s="21"/>
      <c r="N54" s="21"/>
      <c r="O54" s="21"/>
      <c r="P54" s="45"/>
    </row>
    <row r="55" spans="1:16" ht="14.1" customHeight="1" x14ac:dyDescent="0.25">
      <c r="A55" s="688" t="s">
        <v>82</v>
      </c>
      <c r="B55" s="689"/>
      <c r="C55" s="689"/>
      <c r="D55" s="689"/>
      <c r="E55" s="689"/>
      <c r="F55" s="689"/>
      <c r="G55" s="689"/>
      <c r="H55" s="689"/>
      <c r="I55" s="689"/>
      <c r="J55" s="689"/>
      <c r="K55" s="689"/>
      <c r="L55" s="689"/>
      <c r="M55" s="689"/>
      <c r="N55" s="689"/>
      <c r="O55" s="689"/>
      <c r="P55" s="690"/>
    </row>
    <row r="56" spans="1:16" ht="14.1" customHeight="1" x14ac:dyDescent="0.25">
      <c r="A56" s="46" t="s">
        <v>83</v>
      </c>
    </row>
    <row r="57" spans="1:16" ht="14.1" customHeight="1" x14ac:dyDescent="0.25">
      <c r="A57" s="46" t="s">
        <v>84</v>
      </c>
      <c r="B57" s="682"/>
      <c r="C57" s="683"/>
      <c r="D57" s="683"/>
      <c r="E57" s="683"/>
      <c r="F57" s="683"/>
      <c r="G57" s="683"/>
      <c r="H57" s="683"/>
      <c r="I57" s="683"/>
      <c r="J57" s="683"/>
      <c r="K57" s="683"/>
      <c r="L57" s="683"/>
      <c r="M57" s="683"/>
      <c r="N57" s="683"/>
      <c r="O57" s="683"/>
      <c r="P57" s="684"/>
    </row>
    <row r="58" spans="1:16" ht="14.1" customHeight="1" x14ac:dyDescent="0.25">
      <c r="A58" s="46" t="s">
        <v>85</v>
      </c>
      <c r="B58" s="682"/>
      <c r="C58" s="683"/>
      <c r="D58" s="683"/>
      <c r="E58" s="683"/>
      <c r="F58" s="683"/>
      <c r="G58" s="683"/>
      <c r="H58" s="683"/>
      <c r="I58" s="683"/>
      <c r="J58" s="683"/>
      <c r="K58" s="683"/>
      <c r="L58" s="683"/>
      <c r="M58" s="683"/>
      <c r="N58" s="683"/>
      <c r="O58" s="683"/>
      <c r="P58" s="684"/>
    </row>
    <row r="59" spans="1:16" ht="14.1" customHeight="1" x14ac:dyDescent="0.25">
      <c r="A59" s="46" t="s">
        <v>86</v>
      </c>
      <c r="B59" s="682"/>
      <c r="C59" s="683"/>
      <c r="D59" s="683"/>
      <c r="E59" s="683"/>
      <c r="F59" s="683"/>
      <c r="G59" s="683"/>
      <c r="H59" s="683"/>
      <c r="I59" s="683"/>
      <c r="J59" s="683"/>
      <c r="K59" s="683"/>
      <c r="L59" s="683"/>
      <c r="M59" s="683"/>
      <c r="N59" s="683"/>
      <c r="O59" s="683"/>
      <c r="P59" s="684"/>
    </row>
    <row r="60" spans="1:16" ht="14.1" customHeight="1" x14ac:dyDescent="0.25">
      <c r="A60" s="46" t="s">
        <v>87</v>
      </c>
      <c r="B60" s="682"/>
      <c r="C60" s="683"/>
      <c r="D60" s="683"/>
      <c r="E60" s="683"/>
      <c r="F60" s="683"/>
      <c r="G60" s="683"/>
      <c r="H60" s="683"/>
      <c r="I60" s="683"/>
      <c r="J60" s="683"/>
      <c r="K60" s="683"/>
      <c r="L60" s="683"/>
      <c r="M60" s="683"/>
      <c r="N60" s="683"/>
      <c r="O60" s="683"/>
      <c r="P60" s="684"/>
    </row>
    <row r="61" spans="1:16" ht="14.1" customHeight="1" x14ac:dyDescent="0.25">
      <c r="A61" s="46" t="s">
        <v>88</v>
      </c>
      <c r="B61" s="682"/>
      <c r="C61" s="683"/>
      <c r="D61" s="683"/>
      <c r="E61" s="683"/>
      <c r="F61" s="683"/>
      <c r="G61" s="683"/>
      <c r="H61" s="683"/>
      <c r="I61" s="683"/>
      <c r="J61" s="683"/>
      <c r="K61" s="683"/>
      <c r="L61" s="683"/>
      <c r="M61" s="683"/>
      <c r="N61" s="683"/>
      <c r="O61" s="683"/>
      <c r="P61" s="684"/>
    </row>
    <row r="62" spans="1:16" ht="14.1" customHeight="1" x14ac:dyDescent="0.25">
      <c r="A62" s="46" t="s">
        <v>89</v>
      </c>
      <c r="B62" s="682"/>
      <c r="C62" s="683"/>
      <c r="D62" s="683"/>
      <c r="E62" s="683"/>
      <c r="F62" s="683"/>
      <c r="G62" s="683"/>
      <c r="H62" s="683"/>
      <c r="I62" s="683"/>
      <c r="J62" s="683"/>
      <c r="K62" s="683"/>
      <c r="L62" s="683"/>
      <c r="M62" s="683"/>
      <c r="N62" s="683"/>
      <c r="O62" s="683"/>
      <c r="P62" s="684"/>
    </row>
    <row r="63" spans="1:16" ht="14.1" customHeight="1" x14ac:dyDescent="0.25">
      <c r="A63" s="46" t="s">
        <v>90</v>
      </c>
      <c r="B63" s="682"/>
      <c r="C63" s="683"/>
      <c r="D63" s="683"/>
      <c r="E63" s="683"/>
      <c r="F63" s="683"/>
      <c r="G63" s="683"/>
      <c r="H63" s="683"/>
      <c r="I63" s="683"/>
      <c r="J63" s="683"/>
      <c r="K63" s="683"/>
      <c r="L63" s="683"/>
      <c r="M63" s="683"/>
      <c r="N63" s="683"/>
      <c r="O63" s="683"/>
      <c r="P63" s="684"/>
    </row>
    <row r="64" spans="1:16" ht="14.1" customHeight="1" x14ac:dyDescent="0.25">
      <c r="A64" s="46" t="s">
        <v>91</v>
      </c>
      <c r="B64" s="682"/>
      <c r="C64" s="683"/>
      <c r="D64" s="683"/>
      <c r="E64" s="683"/>
      <c r="F64" s="683"/>
      <c r="G64" s="683"/>
      <c r="H64" s="683"/>
      <c r="I64" s="683"/>
      <c r="J64" s="683"/>
      <c r="K64" s="683"/>
      <c r="L64" s="683"/>
      <c r="M64" s="683"/>
      <c r="N64" s="683"/>
      <c r="O64" s="683"/>
      <c r="P64" s="684"/>
    </row>
    <row r="65" spans="1:16" ht="14.1" customHeight="1" thickBot="1" x14ac:dyDescent="0.3">
      <c r="A65" s="47" t="s">
        <v>92</v>
      </c>
      <c r="B65" s="685"/>
      <c r="C65" s="686"/>
      <c r="D65" s="686"/>
      <c r="E65" s="686"/>
      <c r="F65" s="686"/>
      <c r="G65" s="686"/>
      <c r="H65" s="686"/>
      <c r="I65" s="686"/>
      <c r="J65" s="686"/>
      <c r="K65" s="686"/>
      <c r="L65" s="686"/>
      <c r="M65" s="686"/>
      <c r="N65" s="686"/>
      <c r="O65" s="686"/>
      <c r="P65" s="687"/>
    </row>
    <row r="67" spans="1:16" ht="21" customHeight="1" x14ac:dyDescent="0.25"/>
    <row r="68" spans="1:16" ht="24.75" customHeight="1" x14ac:dyDescent="0.25"/>
    <row r="69" spans="1:16" ht="24.75" customHeight="1" x14ac:dyDescent="0.25">
      <c r="A69" s="396" t="s">
        <v>94</v>
      </c>
      <c r="B69" s="758" t="s">
        <v>643</v>
      </c>
      <c r="C69" s="773"/>
      <c r="D69" s="773"/>
      <c r="E69" s="773"/>
      <c r="F69" s="773"/>
      <c r="G69" s="773"/>
      <c r="H69" s="773"/>
      <c r="I69" s="773"/>
      <c r="J69" s="773"/>
      <c r="K69" s="773"/>
      <c r="L69" s="774" t="s">
        <v>14</v>
      </c>
      <c r="M69" s="774"/>
      <c r="N69" s="774"/>
      <c r="O69" s="774"/>
      <c r="P69" s="12" t="s">
        <v>613</v>
      </c>
    </row>
    <row r="70" spans="1:16" ht="24.75" customHeight="1" x14ac:dyDescent="0.25">
      <c r="B70" s="24"/>
      <c r="C70" s="18"/>
      <c r="D70" s="1976"/>
      <c r="E70" s="1976"/>
      <c r="F70" s="1976"/>
      <c r="G70" s="18"/>
      <c r="H70" s="18"/>
      <c r="I70" s="18"/>
      <c r="J70" s="18"/>
      <c r="K70" s="18"/>
      <c r="L70" s="18"/>
      <c r="M70" s="18"/>
      <c r="N70" s="18"/>
      <c r="O70" s="18"/>
      <c r="P70" s="19"/>
    </row>
    <row r="71" spans="1:16" ht="24.75" customHeight="1" x14ac:dyDescent="0.25">
      <c r="A71" s="13" t="s">
        <v>15</v>
      </c>
      <c r="B71" s="755" t="s">
        <v>614</v>
      </c>
      <c r="C71" s="1974"/>
      <c r="D71" s="1974"/>
      <c r="E71" s="1974"/>
      <c r="F71" s="1975"/>
      <c r="G71" s="14" t="s">
        <v>17</v>
      </c>
      <c r="H71" s="755"/>
      <c r="I71" s="1974"/>
      <c r="J71" s="1974"/>
      <c r="K71" s="1974"/>
      <c r="L71" s="1974"/>
      <c r="M71" s="1974"/>
      <c r="N71" s="1974"/>
      <c r="O71" s="1974"/>
      <c r="P71" s="1975"/>
    </row>
    <row r="72" spans="1:16" ht="24.75" customHeight="1" x14ac:dyDescent="0.25">
      <c r="A72" s="13" t="s">
        <v>15</v>
      </c>
      <c r="B72" s="755" t="s">
        <v>614</v>
      </c>
      <c r="C72" s="1974"/>
      <c r="D72" s="1974"/>
      <c r="E72" s="1974"/>
      <c r="F72" s="1975"/>
      <c r="G72" s="14" t="s">
        <v>17</v>
      </c>
      <c r="H72" s="755"/>
      <c r="I72" s="1974"/>
      <c r="J72" s="1974"/>
      <c r="K72" s="1974"/>
      <c r="L72" s="1974"/>
      <c r="M72" s="1974"/>
      <c r="N72" s="1974"/>
      <c r="O72" s="1974"/>
      <c r="P72" s="1975"/>
    </row>
    <row r="73" spans="1:16" ht="24.75" customHeight="1" x14ac:dyDescent="0.25">
      <c r="A73" s="1410"/>
      <c r="B73" s="1411"/>
      <c r="C73" s="1411"/>
      <c r="D73" s="1411"/>
      <c r="E73" s="1411"/>
      <c r="F73" s="1411"/>
      <c r="G73" s="1411"/>
      <c r="H73" s="1411"/>
      <c r="I73" s="1411"/>
      <c r="J73" s="1411"/>
      <c r="K73" s="1411"/>
      <c r="L73" s="1411"/>
      <c r="M73" s="1411"/>
      <c r="N73" s="1411"/>
      <c r="O73" s="1411"/>
      <c r="P73" s="1412"/>
    </row>
    <row r="74" spans="1:16" ht="24.75" customHeight="1" x14ac:dyDescent="0.25">
      <c r="A74" s="11" t="s">
        <v>20</v>
      </c>
      <c r="B74" s="857" t="s">
        <v>615</v>
      </c>
      <c r="C74" s="858"/>
      <c r="D74" s="858"/>
      <c r="E74" s="858"/>
      <c r="F74" s="858"/>
      <c r="G74" s="858"/>
      <c r="H74" s="858"/>
      <c r="I74" s="858"/>
      <c r="J74" s="858"/>
      <c r="K74" s="858"/>
      <c r="L74" s="858"/>
      <c r="M74" s="858"/>
      <c r="N74" s="858"/>
      <c r="O74" s="858"/>
      <c r="P74" s="859"/>
    </row>
    <row r="75" spans="1:16" ht="24.75" customHeight="1" x14ac:dyDescent="0.25">
      <c r="A75" s="297"/>
      <c r="B75" s="419"/>
      <c r="C75" s="1971"/>
      <c r="D75" s="1971"/>
      <c r="E75" s="1971"/>
      <c r="F75" s="1971"/>
      <c r="G75" s="1971"/>
      <c r="H75" s="419"/>
      <c r="I75" s="419"/>
      <c r="J75" s="419"/>
      <c r="K75" s="419"/>
      <c r="L75" s="419"/>
      <c r="M75" s="419"/>
      <c r="N75" s="419"/>
      <c r="O75" s="419"/>
      <c r="P75" s="419"/>
    </row>
    <row r="76" spans="1:16" ht="24.75" customHeight="1" x14ac:dyDescent="0.25">
      <c r="A76" s="20" t="s">
        <v>22</v>
      </c>
      <c r="B76" s="21"/>
      <c r="C76" s="1972"/>
      <c r="D76" s="1972"/>
      <c r="E76" s="1972"/>
      <c r="F76" s="1972"/>
      <c r="G76" s="1972"/>
      <c r="H76" s="21"/>
      <c r="I76" s="21"/>
      <c r="J76" s="21"/>
      <c r="K76" s="21"/>
      <c r="L76" s="21"/>
      <c r="M76" s="21"/>
      <c r="N76" s="21"/>
      <c r="O76" s="21"/>
    </row>
    <row r="77" spans="1:16" ht="24.75" customHeight="1" x14ac:dyDescent="0.25">
      <c r="A77" s="20"/>
      <c r="B77" s="21"/>
      <c r="C77" s="1973"/>
      <c r="D77" s="1973"/>
      <c r="E77" s="1973"/>
      <c r="F77" s="1973"/>
      <c r="G77" s="1973"/>
      <c r="H77" s="21"/>
      <c r="I77" s="21"/>
      <c r="J77" s="21"/>
      <c r="K77" s="21"/>
      <c r="L77" s="21"/>
      <c r="M77" s="21"/>
      <c r="N77" s="21"/>
      <c r="O77" s="21"/>
    </row>
    <row r="78" spans="1:16" x14ac:dyDescent="0.25">
      <c r="A78" s="759" t="s">
        <v>23</v>
      </c>
      <c r="B78" s="760"/>
      <c r="C78" s="760"/>
      <c r="D78" s="760"/>
      <c r="E78" s="761"/>
      <c r="F78" s="768" t="s">
        <v>24</v>
      </c>
      <c r="G78" s="768"/>
      <c r="H78" s="768"/>
      <c r="I78" s="768"/>
      <c r="J78" s="768" t="s">
        <v>25</v>
      </c>
      <c r="K78" s="769" t="s">
        <v>26</v>
      </c>
      <c r="L78" s="761"/>
      <c r="M78" s="768" t="s">
        <v>27</v>
      </c>
      <c r="N78" s="768"/>
      <c r="O78" s="768"/>
      <c r="P78" s="772" t="s">
        <v>25</v>
      </c>
    </row>
    <row r="79" spans="1:16" ht="15" customHeight="1" x14ac:dyDescent="0.25">
      <c r="A79" s="762"/>
      <c r="B79" s="763"/>
      <c r="C79" s="763"/>
      <c r="D79" s="763"/>
      <c r="E79" s="764"/>
      <c r="F79" s="768"/>
      <c r="G79" s="768"/>
      <c r="H79" s="768"/>
      <c r="I79" s="768"/>
      <c r="J79" s="768"/>
      <c r="K79" s="770"/>
      <c r="L79" s="764"/>
      <c r="M79" s="768"/>
      <c r="N79" s="768"/>
      <c r="O79" s="768"/>
      <c r="P79" s="772"/>
    </row>
    <row r="80" spans="1:16" ht="15" customHeight="1" x14ac:dyDescent="0.25">
      <c r="A80" s="762"/>
      <c r="B80" s="763"/>
      <c r="C80" s="763"/>
      <c r="D80" s="763"/>
      <c r="E80" s="764"/>
      <c r="F80" s="1953" t="s">
        <v>616</v>
      </c>
      <c r="G80" s="1954"/>
      <c r="H80" s="1954"/>
      <c r="I80" s="1955"/>
      <c r="J80" s="289" t="s">
        <v>617</v>
      </c>
      <c r="K80" s="770"/>
      <c r="L80" s="764"/>
      <c r="M80" s="853" t="s">
        <v>618</v>
      </c>
      <c r="N80" s="871"/>
      <c r="O80" s="872"/>
      <c r="P80" s="55" t="s">
        <v>619</v>
      </c>
    </row>
    <row r="81" spans="1:16" ht="17.25" customHeight="1" x14ac:dyDescent="0.25">
      <c r="A81" s="762"/>
      <c r="B81" s="763"/>
      <c r="C81" s="763"/>
      <c r="D81" s="763"/>
      <c r="E81" s="764"/>
      <c r="F81" s="853" t="s">
        <v>620</v>
      </c>
      <c r="G81" s="871"/>
      <c r="H81" s="871"/>
      <c r="I81" s="872"/>
      <c r="J81" s="290" t="s">
        <v>621</v>
      </c>
      <c r="K81" s="770"/>
      <c r="L81" s="764"/>
      <c r="M81" s="853" t="s">
        <v>622</v>
      </c>
      <c r="N81" s="871"/>
      <c r="O81" s="872"/>
      <c r="P81" s="55" t="s">
        <v>644</v>
      </c>
    </row>
    <row r="82" spans="1:16" ht="15" customHeight="1" x14ac:dyDescent="0.25">
      <c r="A82" s="762"/>
      <c r="B82" s="763"/>
      <c r="C82" s="763"/>
      <c r="D82" s="763"/>
      <c r="E82" s="764"/>
      <c r="F82" s="745" t="s">
        <v>623</v>
      </c>
      <c r="G82" s="745"/>
      <c r="H82" s="745"/>
      <c r="I82" s="745"/>
      <c r="J82" s="290" t="s">
        <v>624</v>
      </c>
      <c r="K82" s="770"/>
      <c r="L82" s="764"/>
      <c r="M82" s="853" t="s">
        <v>625</v>
      </c>
      <c r="N82" s="871"/>
      <c r="O82" s="872"/>
      <c r="P82" s="55" t="s">
        <v>629</v>
      </c>
    </row>
    <row r="83" spans="1:16" ht="21.75" customHeight="1" x14ac:dyDescent="0.25">
      <c r="A83" s="762"/>
      <c r="B83" s="763"/>
      <c r="C83" s="763"/>
      <c r="D83" s="763"/>
      <c r="E83" s="764"/>
      <c r="F83" s="1407" t="s">
        <v>627</v>
      </c>
      <c r="G83" s="1407"/>
      <c r="H83" s="1407"/>
      <c r="I83" s="1407"/>
      <c r="J83" s="290" t="s">
        <v>621</v>
      </c>
      <c r="K83" s="770"/>
      <c r="L83" s="764"/>
      <c r="M83" s="853" t="s">
        <v>628</v>
      </c>
      <c r="N83" s="871"/>
      <c r="O83" s="872"/>
      <c r="P83" s="55" t="s">
        <v>629</v>
      </c>
    </row>
    <row r="84" spans="1:16" ht="21.75" customHeight="1" x14ac:dyDescent="0.25">
      <c r="A84" s="762"/>
      <c r="B84" s="763"/>
      <c r="C84" s="763"/>
      <c r="D84" s="763"/>
      <c r="E84" s="764"/>
      <c r="F84" s="745"/>
      <c r="G84" s="745"/>
      <c r="H84" s="745"/>
      <c r="I84" s="745"/>
      <c r="J84" s="410"/>
      <c r="K84" s="770"/>
      <c r="L84" s="764"/>
      <c r="M84" s="745"/>
      <c r="N84" s="745"/>
      <c r="O84" s="745"/>
      <c r="P84" s="22"/>
    </row>
    <row r="85" spans="1:16" ht="25.5" customHeight="1" x14ac:dyDescent="0.25">
      <c r="A85" s="762"/>
      <c r="B85" s="763"/>
      <c r="C85" s="763"/>
      <c r="D85" s="763"/>
      <c r="E85" s="764"/>
      <c r="F85" s="745"/>
      <c r="G85" s="745"/>
      <c r="H85" s="745"/>
      <c r="I85" s="745"/>
      <c r="J85" s="410"/>
      <c r="K85" s="770"/>
      <c r="L85" s="764"/>
      <c r="M85" s="745"/>
      <c r="N85" s="745"/>
      <c r="O85" s="745"/>
      <c r="P85" s="22"/>
    </row>
    <row r="86" spans="1:16" ht="25.5" customHeight="1" x14ac:dyDescent="0.25">
      <c r="A86" s="762"/>
      <c r="B86" s="763"/>
      <c r="C86" s="763"/>
      <c r="D86" s="763"/>
      <c r="E86" s="764"/>
      <c r="F86" s="745"/>
      <c r="G86" s="745"/>
      <c r="H86" s="745"/>
      <c r="I86" s="745"/>
      <c r="J86" s="410"/>
      <c r="K86" s="770"/>
      <c r="L86" s="764"/>
      <c r="M86" s="745"/>
      <c r="N86" s="745"/>
      <c r="O86" s="745"/>
      <c r="P86" s="22"/>
    </row>
    <row r="87" spans="1:16" ht="15" customHeight="1" x14ac:dyDescent="0.25">
      <c r="A87" s="765"/>
      <c r="B87" s="766"/>
      <c r="C87" s="766"/>
      <c r="D87" s="766"/>
      <c r="E87" s="767"/>
      <c r="F87" s="745"/>
      <c r="G87" s="745"/>
      <c r="H87" s="745"/>
      <c r="I87" s="745"/>
      <c r="J87" s="410"/>
      <c r="K87" s="771"/>
      <c r="L87" s="767"/>
      <c r="M87" s="745"/>
      <c r="N87" s="745"/>
      <c r="O87" s="745"/>
      <c r="P87" s="22"/>
    </row>
    <row r="88" spans="1:16" ht="15" customHeight="1" x14ac:dyDescent="0.25">
      <c r="A88" s="23"/>
      <c r="B88" s="24"/>
      <c r="C88" s="18"/>
      <c r="D88" s="18"/>
      <c r="E88" s="18"/>
      <c r="F88" s="18"/>
      <c r="G88" s="18"/>
      <c r="H88" s="18"/>
      <c r="I88" s="18"/>
      <c r="J88" s="18"/>
      <c r="K88" s="18"/>
      <c r="L88" s="18"/>
      <c r="M88" s="18"/>
      <c r="N88" s="18"/>
      <c r="O88" s="18"/>
    </row>
    <row r="89" spans="1:16" ht="15" customHeight="1" x14ac:dyDescent="0.25">
      <c r="A89" s="25" t="s">
        <v>32</v>
      </c>
      <c r="B89" s="401" t="s">
        <v>33</v>
      </c>
      <c r="C89" s="401" t="s">
        <v>34</v>
      </c>
      <c r="D89" s="401" t="s">
        <v>35</v>
      </c>
      <c r="E89" s="401" t="s">
        <v>36</v>
      </c>
      <c r="F89" s="401" t="s">
        <v>37</v>
      </c>
      <c r="G89" s="746" t="s">
        <v>38</v>
      </c>
      <c r="H89" s="746"/>
      <c r="I89" s="733" t="s">
        <v>39</v>
      </c>
      <c r="J89" s="741"/>
      <c r="K89" s="401" t="s">
        <v>40</v>
      </c>
      <c r="L89" s="746" t="s">
        <v>41</v>
      </c>
      <c r="M89" s="746"/>
      <c r="N89" s="850" t="s">
        <v>42</v>
      </c>
      <c r="O89" s="851"/>
      <c r="P89" s="852"/>
    </row>
    <row r="90" spans="1:16" ht="53.25" customHeight="1" x14ac:dyDescent="0.25">
      <c r="A90" s="299" t="s">
        <v>1850</v>
      </c>
      <c r="B90" s="293" t="s">
        <v>631</v>
      </c>
      <c r="C90" s="407" t="s">
        <v>645</v>
      </c>
      <c r="D90" s="407" t="s">
        <v>104</v>
      </c>
      <c r="E90" s="407" t="s">
        <v>47</v>
      </c>
      <c r="F90" s="407" t="s">
        <v>423</v>
      </c>
      <c r="G90" s="803" t="s">
        <v>646</v>
      </c>
      <c r="H90" s="803"/>
      <c r="I90" s="801" t="s">
        <v>647</v>
      </c>
      <c r="J90" s="802"/>
      <c r="K90" s="300">
        <v>1</v>
      </c>
      <c r="L90" s="846" t="s">
        <v>634</v>
      </c>
      <c r="M90" s="846"/>
      <c r="N90" s="803" t="s">
        <v>635</v>
      </c>
      <c r="O90" s="803"/>
      <c r="P90" s="1389"/>
    </row>
    <row r="91" spans="1:16" ht="18.75" customHeight="1" x14ac:dyDescent="0.25">
      <c r="A91" s="733" t="s">
        <v>51</v>
      </c>
      <c r="B91" s="741"/>
      <c r="C91" s="801" t="s">
        <v>648</v>
      </c>
      <c r="D91" s="1107"/>
      <c r="E91" s="1107"/>
      <c r="F91" s="1107"/>
      <c r="G91" s="1107"/>
      <c r="H91" s="1107"/>
      <c r="I91" s="1107"/>
      <c r="J91" s="1107"/>
      <c r="K91" s="1107"/>
      <c r="L91" s="1107"/>
      <c r="M91" s="1107"/>
      <c r="N91" s="1107"/>
      <c r="O91" s="1107"/>
      <c r="P91" s="1108"/>
    </row>
    <row r="92" spans="1:16" ht="14.25" customHeight="1" x14ac:dyDescent="0.25">
      <c r="A92" s="718" t="s">
        <v>53</v>
      </c>
      <c r="B92" s="719"/>
      <c r="C92" s="719"/>
      <c r="D92" s="719"/>
      <c r="E92" s="719"/>
      <c r="F92" s="719"/>
      <c r="G92" s="720"/>
      <c r="H92" s="721" t="s">
        <v>54</v>
      </c>
      <c r="I92" s="719"/>
      <c r="J92" s="719"/>
      <c r="K92" s="719"/>
      <c r="L92" s="719"/>
      <c r="M92" s="719"/>
      <c r="N92" s="719"/>
      <c r="O92" s="719"/>
      <c r="P92" s="722"/>
    </row>
    <row r="93" spans="1:16" ht="15.75" customHeight="1" x14ac:dyDescent="0.25">
      <c r="A93" s="1966" t="s">
        <v>637</v>
      </c>
      <c r="B93" s="724"/>
      <c r="C93" s="724"/>
      <c r="D93" s="724"/>
      <c r="E93" s="724"/>
      <c r="F93" s="724"/>
      <c r="G93" s="724"/>
      <c r="H93" s="1970" t="s">
        <v>638</v>
      </c>
      <c r="I93" s="840"/>
      <c r="J93" s="840"/>
      <c r="K93" s="840"/>
      <c r="L93" s="840"/>
      <c r="M93" s="840"/>
      <c r="N93" s="840"/>
      <c r="O93" s="840"/>
      <c r="P93" s="841"/>
    </row>
    <row r="94" spans="1:16" ht="15.75" customHeight="1" x14ac:dyDescent="0.25">
      <c r="A94" s="725"/>
      <c r="B94" s="726"/>
      <c r="C94" s="726"/>
      <c r="D94" s="726"/>
      <c r="E94" s="726"/>
      <c r="F94" s="726"/>
      <c r="G94" s="726"/>
      <c r="H94" s="842"/>
      <c r="I94" s="843"/>
      <c r="J94" s="843"/>
      <c r="K94" s="843"/>
      <c r="L94" s="843"/>
      <c r="M94" s="843"/>
      <c r="N94" s="843"/>
      <c r="O94" s="843"/>
      <c r="P94" s="844"/>
    </row>
    <row r="95" spans="1:16" ht="12.75" customHeight="1" x14ac:dyDescent="0.25">
      <c r="A95" s="23"/>
      <c r="B95" s="24"/>
      <c r="C95" s="24"/>
      <c r="D95" s="24"/>
      <c r="E95" s="24"/>
      <c r="F95" s="24"/>
      <c r="G95" s="24"/>
      <c r="H95" s="24"/>
      <c r="I95" s="24"/>
      <c r="J95" s="24"/>
      <c r="K95" s="24"/>
      <c r="L95" s="24"/>
      <c r="M95" s="24"/>
      <c r="N95" s="24"/>
      <c r="O95" s="24"/>
      <c r="P95" s="31"/>
    </row>
    <row r="96" spans="1:16" ht="15.75" customHeight="1" x14ac:dyDescent="0.25">
      <c r="A96" s="32"/>
      <c r="B96" s="24"/>
      <c r="C96" s="19"/>
      <c r="D96" s="733" t="s">
        <v>57</v>
      </c>
      <c r="E96" s="734"/>
      <c r="F96" s="734"/>
      <c r="G96" s="734"/>
      <c r="H96" s="734"/>
      <c r="I96" s="734"/>
      <c r="J96" s="734"/>
      <c r="K96" s="734"/>
      <c r="L96" s="734"/>
      <c r="M96" s="734"/>
      <c r="N96" s="734"/>
      <c r="O96" s="734"/>
      <c r="P96" s="735"/>
    </row>
    <row r="97" spans="1:16" ht="15" customHeight="1" x14ac:dyDescent="0.25">
      <c r="A97" s="23"/>
      <c r="B97" s="24"/>
      <c r="C97" s="24"/>
      <c r="D97" s="401" t="s">
        <v>58</v>
      </c>
      <c r="E97" s="401" t="s">
        <v>59</v>
      </c>
      <c r="F97" s="401" t="s">
        <v>60</v>
      </c>
      <c r="G97" s="401" t="s">
        <v>61</v>
      </c>
      <c r="H97" s="401" t="s">
        <v>62</v>
      </c>
      <c r="I97" s="401" t="s">
        <v>63</v>
      </c>
      <c r="J97" s="401" t="s">
        <v>64</v>
      </c>
      <c r="K97" s="401" t="s">
        <v>65</v>
      </c>
      <c r="L97" s="401" t="s">
        <v>66</v>
      </c>
      <c r="M97" s="401" t="s">
        <v>67</v>
      </c>
      <c r="N97" s="401" t="s">
        <v>68</v>
      </c>
      <c r="O97" s="733" t="s">
        <v>69</v>
      </c>
      <c r="P97" s="735"/>
    </row>
    <row r="98" spans="1:16" ht="15" customHeight="1" x14ac:dyDescent="0.25">
      <c r="A98" s="1916" t="s">
        <v>70</v>
      </c>
      <c r="B98" s="1917"/>
      <c r="C98" s="1918"/>
      <c r="D98" s="295"/>
      <c r="E98" s="295"/>
      <c r="F98" s="295">
        <v>100</v>
      </c>
      <c r="G98" s="295"/>
      <c r="H98" s="295"/>
      <c r="I98" s="295">
        <v>100</v>
      </c>
      <c r="J98" s="295"/>
      <c r="K98" s="295"/>
      <c r="L98" s="295">
        <v>100</v>
      </c>
      <c r="M98" s="295"/>
      <c r="N98" s="295"/>
      <c r="O98" s="1919">
        <v>100</v>
      </c>
      <c r="P98" s="1920"/>
    </row>
    <row r="99" spans="1:16" ht="15.75" x14ac:dyDescent="0.25">
      <c r="A99" s="1921" t="s">
        <v>71</v>
      </c>
      <c r="B99" s="1922"/>
      <c r="C99" s="1923"/>
      <c r="D99" s="296"/>
      <c r="E99" s="296"/>
      <c r="F99" s="296"/>
      <c r="G99" s="296"/>
      <c r="H99" s="296"/>
      <c r="I99" s="296"/>
      <c r="J99" s="296"/>
      <c r="K99" s="296"/>
      <c r="L99" s="296"/>
      <c r="M99" s="296"/>
      <c r="N99" s="296"/>
      <c r="O99" s="1924"/>
      <c r="P99" s="1925"/>
    </row>
    <row r="100" spans="1:16" ht="15.75" customHeight="1" x14ac:dyDescent="0.25">
      <c r="A100" s="23"/>
      <c r="B100" s="24"/>
      <c r="C100" s="24"/>
      <c r="D100" s="24"/>
      <c r="E100" s="24"/>
      <c r="F100" s="24"/>
      <c r="G100" s="24"/>
      <c r="H100" s="24"/>
      <c r="I100" s="24"/>
      <c r="J100" s="24"/>
      <c r="K100" s="24"/>
      <c r="L100" s="24"/>
      <c r="M100" s="24"/>
      <c r="N100" s="24"/>
      <c r="O100" s="24"/>
      <c r="P100" s="31"/>
    </row>
    <row r="101" spans="1:16" ht="15.75" x14ac:dyDescent="0.25">
      <c r="A101" s="35" t="s">
        <v>72</v>
      </c>
      <c r="B101" s="35" t="s">
        <v>33</v>
      </c>
      <c r="C101" s="36"/>
      <c r="D101" s="37" t="s">
        <v>58</v>
      </c>
      <c r="E101" s="37"/>
      <c r="F101" s="37" t="s">
        <v>59</v>
      </c>
      <c r="G101" s="37" t="s">
        <v>60</v>
      </c>
      <c r="H101" s="37" t="s">
        <v>61</v>
      </c>
      <c r="I101" s="37" t="s">
        <v>62</v>
      </c>
      <c r="J101" s="37" t="s">
        <v>63</v>
      </c>
      <c r="K101" s="37" t="s">
        <v>64</v>
      </c>
      <c r="L101" s="37" t="s">
        <v>65</v>
      </c>
      <c r="M101" s="37" t="s">
        <v>66</v>
      </c>
      <c r="N101" s="37" t="s">
        <v>67</v>
      </c>
      <c r="O101" s="37" t="s">
        <v>68</v>
      </c>
      <c r="P101" s="301" t="s">
        <v>69</v>
      </c>
    </row>
    <row r="102" spans="1:16" ht="18.75" customHeight="1" x14ac:dyDescent="0.25">
      <c r="A102" s="1962" t="s">
        <v>639</v>
      </c>
      <c r="B102" s="1964">
        <v>1.6500000000000001E-2</v>
      </c>
      <c r="C102" s="38" t="s">
        <v>70</v>
      </c>
      <c r="D102" s="38">
        <v>100</v>
      </c>
      <c r="E102" s="38">
        <v>100</v>
      </c>
      <c r="F102" s="38">
        <v>100</v>
      </c>
      <c r="G102" s="38">
        <v>100</v>
      </c>
      <c r="H102" s="38">
        <v>100</v>
      </c>
      <c r="I102" s="38">
        <v>100</v>
      </c>
      <c r="J102" s="38">
        <v>100</v>
      </c>
      <c r="K102" s="38">
        <v>100</v>
      </c>
      <c r="L102" s="38">
        <v>100</v>
      </c>
      <c r="M102" s="38">
        <v>100</v>
      </c>
      <c r="N102" s="38">
        <v>100</v>
      </c>
      <c r="O102" s="38">
        <v>100</v>
      </c>
      <c r="P102" s="38">
        <v>100</v>
      </c>
    </row>
    <row r="103" spans="1:16" ht="15.75" x14ac:dyDescent="0.25">
      <c r="A103" s="1963"/>
      <c r="B103" s="1965"/>
      <c r="C103" s="40" t="s">
        <v>71</v>
      </c>
      <c r="D103" s="40"/>
      <c r="E103" s="40"/>
      <c r="F103" s="41"/>
      <c r="G103" s="41"/>
      <c r="H103" s="41"/>
      <c r="I103" s="41"/>
      <c r="J103" s="41"/>
      <c r="K103" s="41"/>
      <c r="L103" s="41"/>
      <c r="M103" s="41"/>
      <c r="N103" s="40"/>
      <c r="O103" s="814"/>
      <c r="P103" s="815"/>
    </row>
    <row r="104" spans="1:16" ht="15.75" x14ac:dyDescent="0.25">
      <c r="A104" s="1962" t="s">
        <v>640</v>
      </c>
      <c r="B104" s="1964">
        <v>1.6500000000000001E-2</v>
      </c>
      <c r="C104" s="38" t="s">
        <v>70</v>
      </c>
      <c r="D104" s="38">
        <v>100</v>
      </c>
      <c r="E104" s="38">
        <v>100</v>
      </c>
      <c r="F104" s="38">
        <v>100</v>
      </c>
      <c r="G104" s="38">
        <v>100</v>
      </c>
      <c r="H104" s="38">
        <v>100</v>
      </c>
      <c r="I104" s="38">
        <v>100</v>
      </c>
      <c r="J104" s="38">
        <v>100</v>
      </c>
      <c r="K104" s="38">
        <v>100</v>
      </c>
      <c r="L104" s="38">
        <v>100</v>
      </c>
      <c r="M104" s="38">
        <v>100</v>
      </c>
      <c r="N104" s="38">
        <v>100</v>
      </c>
      <c r="O104" s="38">
        <v>100</v>
      </c>
      <c r="P104" s="38">
        <v>100</v>
      </c>
    </row>
    <row r="105" spans="1:16" ht="15.75" x14ac:dyDescent="0.25">
      <c r="A105" s="1963"/>
      <c r="B105" s="1965"/>
      <c r="C105" s="40" t="s">
        <v>71</v>
      </c>
      <c r="D105" s="40"/>
      <c r="E105" s="40"/>
      <c r="F105" s="41"/>
      <c r="G105" s="41"/>
      <c r="H105" s="41"/>
      <c r="I105" s="41"/>
      <c r="J105" s="41"/>
      <c r="K105" s="41"/>
      <c r="L105" s="41"/>
      <c r="M105" s="41"/>
      <c r="N105" s="40"/>
      <c r="O105" s="814"/>
      <c r="P105" s="815"/>
    </row>
    <row r="106" spans="1:16" ht="15.75" x14ac:dyDescent="0.25">
      <c r="A106" s="1962" t="s">
        <v>1618</v>
      </c>
      <c r="B106" s="1964">
        <v>1.6500000000000001E-2</v>
      </c>
      <c r="C106" s="38" t="s">
        <v>70</v>
      </c>
      <c r="D106" s="38">
        <v>100</v>
      </c>
      <c r="E106" s="38">
        <v>100</v>
      </c>
      <c r="F106" s="38">
        <v>100</v>
      </c>
      <c r="G106" s="38">
        <v>100</v>
      </c>
      <c r="H106" s="38">
        <v>100</v>
      </c>
      <c r="I106" s="38">
        <v>100</v>
      </c>
      <c r="J106" s="38">
        <v>100</v>
      </c>
      <c r="K106" s="38">
        <v>100</v>
      </c>
      <c r="L106" s="38">
        <v>100</v>
      </c>
      <c r="M106" s="38">
        <v>100</v>
      </c>
      <c r="N106" s="38">
        <v>100</v>
      </c>
      <c r="O106" s="38">
        <v>100</v>
      </c>
      <c r="P106" s="38">
        <v>100</v>
      </c>
    </row>
    <row r="107" spans="1:16" ht="15.75" customHeight="1" x14ac:dyDescent="0.25">
      <c r="A107" s="1963"/>
      <c r="B107" s="1965"/>
      <c r="C107" s="40" t="s">
        <v>71</v>
      </c>
      <c r="D107" s="40"/>
      <c r="E107" s="40"/>
      <c r="F107" s="41"/>
      <c r="G107" s="41"/>
      <c r="H107" s="41"/>
      <c r="I107" s="41"/>
      <c r="J107" s="41"/>
      <c r="K107" s="41"/>
      <c r="L107" s="41"/>
      <c r="M107" s="41"/>
      <c r="N107" s="40"/>
      <c r="O107" s="814"/>
      <c r="P107" s="815"/>
    </row>
    <row r="108" spans="1:16" ht="15.75" customHeight="1" x14ac:dyDescent="0.25">
      <c r="A108" s="1962" t="s">
        <v>642</v>
      </c>
      <c r="B108" s="1964">
        <v>1.6500000000000001E-2</v>
      </c>
      <c r="C108" s="38" t="s">
        <v>70</v>
      </c>
      <c r="D108" s="38">
        <v>100</v>
      </c>
      <c r="E108" s="38">
        <v>100</v>
      </c>
      <c r="F108" s="38">
        <v>100</v>
      </c>
      <c r="G108" s="38">
        <v>100</v>
      </c>
      <c r="H108" s="38">
        <v>100</v>
      </c>
      <c r="I108" s="38">
        <v>100</v>
      </c>
      <c r="J108" s="38">
        <v>100</v>
      </c>
      <c r="K108" s="38">
        <v>100</v>
      </c>
      <c r="L108" s="38">
        <v>100</v>
      </c>
      <c r="M108" s="38">
        <v>100</v>
      </c>
      <c r="N108" s="38">
        <v>100</v>
      </c>
      <c r="O108" s="38">
        <v>100</v>
      </c>
      <c r="P108" s="38">
        <v>100</v>
      </c>
    </row>
    <row r="109" spans="1:16" ht="15.75" x14ac:dyDescent="0.25">
      <c r="A109" s="1963"/>
      <c r="B109" s="1965"/>
      <c r="C109" s="40" t="s">
        <v>71</v>
      </c>
      <c r="D109" s="40"/>
      <c r="E109" s="40"/>
      <c r="F109" s="41"/>
      <c r="G109" s="41"/>
      <c r="H109" s="41"/>
      <c r="I109" s="41"/>
      <c r="J109" s="41"/>
      <c r="K109" s="41"/>
      <c r="L109" s="41"/>
      <c r="M109" s="41"/>
      <c r="N109" s="40"/>
      <c r="O109" s="814"/>
      <c r="P109" s="815"/>
    </row>
    <row r="110" spans="1:16" ht="15.75" thickBot="1" x14ac:dyDescent="0.3">
      <c r="A110" s="44"/>
      <c r="B110" s="21"/>
      <c r="C110" s="21"/>
      <c r="D110" s="21"/>
      <c r="E110" s="21"/>
      <c r="F110" s="21"/>
      <c r="G110" s="21"/>
      <c r="H110" s="21"/>
      <c r="I110" s="21"/>
      <c r="J110" s="21"/>
      <c r="K110" s="21"/>
      <c r="L110" s="21"/>
      <c r="M110" s="21"/>
      <c r="N110" s="21"/>
      <c r="O110" s="21"/>
      <c r="P110" s="45"/>
    </row>
    <row r="111" spans="1:16" ht="15.75" customHeight="1" x14ac:dyDescent="0.25">
      <c r="A111" s="688" t="s">
        <v>82</v>
      </c>
      <c r="B111" s="689"/>
      <c r="C111" s="689"/>
      <c r="D111" s="689"/>
      <c r="E111" s="689"/>
      <c r="F111" s="689"/>
      <c r="G111" s="689"/>
      <c r="H111" s="689"/>
      <c r="I111" s="689"/>
      <c r="J111" s="689"/>
      <c r="K111" s="689"/>
      <c r="L111" s="689"/>
      <c r="M111" s="689"/>
      <c r="N111" s="689"/>
      <c r="O111" s="689"/>
      <c r="P111" s="690"/>
    </row>
    <row r="112" spans="1:16" ht="15.75" x14ac:dyDescent="0.25">
      <c r="A112" s="46" t="s">
        <v>83</v>
      </c>
      <c r="B112" s="682"/>
      <c r="C112" s="683"/>
      <c r="D112" s="683"/>
      <c r="E112" s="683"/>
      <c r="F112" s="683"/>
      <c r="G112" s="683"/>
      <c r="H112" s="683"/>
      <c r="I112" s="683"/>
      <c r="J112" s="683"/>
      <c r="K112" s="683"/>
      <c r="L112" s="683"/>
      <c r="M112" s="683"/>
      <c r="N112" s="683"/>
      <c r="O112" s="683"/>
      <c r="P112" s="684"/>
    </row>
    <row r="113" spans="1:16" ht="15.75" x14ac:dyDescent="0.25">
      <c r="A113" s="46" t="s">
        <v>84</v>
      </c>
      <c r="B113" s="682"/>
      <c r="C113" s="683"/>
      <c r="D113" s="683"/>
      <c r="E113" s="683"/>
      <c r="F113" s="683"/>
      <c r="G113" s="683"/>
      <c r="H113" s="683"/>
      <c r="I113" s="683"/>
      <c r="J113" s="683"/>
      <c r="K113" s="683"/>
      <c r="L113" s="683"/>
      <c r="M113" s="683"/>
      <c r="N113" s="683"/>
      <c r="O113" s="683"/>
      <c r="P113" s="684"/>
    </row>
    <row r="114" spans="1:16" ht="15.75" x14ac:dyDescent="0.25">
      <c r="A114" s="46" t="s">
        <v>85</v>
      </c>
      <c r="B114" s="682"/>
      <c r="C114" s="683"/>
      <c r="D114" s="683"/>
      <c r="E114" s="683"/>
      <c r="F114" s="683"/>
      <c r="G114" s="683"/>
      <c r="H114" s="683"/>
      <c r="I114" s="683"/>
      <c r="J114" s="683"/>
      <c r="K114" s="683"/>
      <c r="L114" s="683"/>
      <c r="M114" s="683"/>
      <c r="N114" s="683"/>
      <c r="O114" s="683"/>
      <c r="P114" s="684"/>
    </row>
    <row r="115" spans="1:16" ht="15.75" customHeight="1" x14ac:dyDescent="0.25">
      <c r="A115" s="46" t="s">
        <v>86</v>
      </c>
      <c r="B115" s="682"/>
      <c r="C115" s="683"/>
      <c r="D115" s="683"/>
      <c r="E115" s="683"/>
      <c r="F115" s="683"/>
      <c r="G115" s="683"/>
      <c r="H115" s="683"/>
      <c r="I115" s="683"/>
      <c r="J115" s="683"/>
      <c r="K115" s="683"/>
      <c r="L115" s="683"/>
      <c r="M115" s="683"/>
      <c r="N115" s="683"/>
      <c r="O115" s="683"/>
      <c r="P115" s="684"/>
    </row>
    <row r="116" spans="1:16" ht="15.75" x14ac:dyDescent="0.25">
      <c r="A116" s="46" t="s">
        <v>87</v>
      </c>
      <c r="B116" s="682"/>
      <c r="C116" s="683"/>
      <c r="D116" s="683"/>
      <c r="E116" s="683"/>
      <c r="F116" s="683"/>
      <c r="G116" s="683"/>
      <c r="H116" s="683"/>
      <c r="I116" s="683"/>
      <c r="J116" s="683"/>
      <c r="K116" s="683"/>
      <c r="L116" s="683"/>
      <c r="M116" s="683"/>
      <c r="N116" s="683"/>
      <c r="O116" s="683"/>
      <c r="P116" s="684"/>
    </row>
    <row r="117" spans="1:16" ht="15.75" customHeight="1" x14ac:dyDescent="0.25">
      <c r="A117" s="46" t="s">
        <v>88</v>
      </c>
      <c r="B117" s="682"/>
      <c r="C117" s="683"/>
      <c r="D117" s="683"/>
      <c r="E117" s="683"/>
      <c r="F117" s="683"/>
      <c r="G117" s="683"/>
      <c r="H117" s="683"/>
      <c r="I117" s="683"/>
      <c r="J117" s="683"/>
      <c r="K117" s="683"/>
      <c r="L117" s="683"/>
      <c r="M117" s="683"/>
      <c r="N117" s="683"/>
      <c r="O117" s="683"/>
      <c r="P117" s="684"/>
    </row>
    <row r="118" spans="1:16" ht="15.75" x14ac:dyDescent="0.25">
      <c r="A118" s="46" t="s">
        <v>89</v>
      </c>
      <c r="B118" s="682"/>
      <c r="C118" s="683"/>
      <c r="D118" s="683"/>
      <c r="E118" s="683"/>
      <c r="F118" s="683"/>
      <c r="G118" s="683"/>
      <c r="H118" s="683"/>
      <c r="I118" s="683"/>
      <c r="J118" s="683"/>
      <c r="K118" s="683"/>
      <c r="L118" s="683"/>
      <c r="M118" s="683"/>
      <c r="N118" s="683"/>
      <c r="O118" s="683"/>
      <c r="P118" s="684"/>
    </row>
    <row r="119" spans="1:16" ht="15.75" customHeight="1" x14ac:dyDescent="0.25">
      <c r="A119" s="46" t="s">
        <v>90</v>
      </c>
      <c r="B119" s="682"/>
      <c r="C119" s="683"/>
      <c r="D119" s="683"/>
      <c r="E119" s="683"/>
      <c r="F119" s="683"/>
      <c r="G119" s="683"/>
      <c r="H119" s="683"/>
      <c r="I119" s="683"/>
      <c r="J119" s="683"/>
      <c r="K119" s="683"/>
      <c r="L119" s="683"/>
      <c r="M119" s="683"/>
      <c r="N119" s="683"/>
      <c r="O119" s="683"/>
      <c r="P119" s="684"/>
    </row>
    <row r="120" spans="1:16" ht="15.75" x14ac:dyDescent="0.25">
      <c r="A120" s="46" t="s">
        <v>91</v>
      </c>
      <c r="B120" s="682"/>
      <c r="C120" s="683"/>
      <c r="D120" s="683"/>
      <c r="E120" s="683"/>
      <c r="F120" s="683"/>
      <c r="G120" s="683"/>
      <c r="H120" s="683"/>
      <c r="I120" s="683"/>
      <c r="J120" s="683"/>
      <c r="K120" s="683"/>
      <c r="L120" s="683"/>
      <c r="M120" s="683"/>
      <c r="N120" s="683"/>
      <c r="O120" s="683"/>
      <c r="P120" s="684"/>
    </row>
    <row r="121" spans="1:16" ht="15.75" customHeight="1" thickBot="1" x14ac:dyDescent="0.3">
      <c r="A121" s="47" t="s">
        <v>92</v>
      </c>
      <c r="B121" s="685"/>
      <c r="C121" s="686"/>
      <c r="D121" s="686"/>
      <c r="E121" s="686"/>
      <c r="F121" s="686"/>
      <c r="G121" s="686"/>
      <c r="H121" s="686"/>
      <c r="I121" s="686"/>
      <c r="J121" s="686"/>
      <c r="K121" s="686"/>
      <c r="L121" s="686"/>
      <c r="M121" s="686"/>
      <c r="N121" s="686"/>
      <c r="O121" s="686"/>
      <c r="P121" s="687"/>
    </row>
    <row r="125" spans="1:16" ht="15.75" x14ac:dyDescent="0.25">
      <c r="A125" s="396" t="s">
        <v>118</v>
      </c>
      <c r="B125" s="758" t="s">
        <v>650</v>
      </c>
      <c r="C125" s="773"/>
      <c r="D125" s="773"/>
      <c r="E125" s="773"/>
      <c r="F125" s="773"/>
      <c r="G125" s="773"/>
      <c r="H125" s="773"/>
      <c r="I125" s="773"/>
      <c r="J125" s="773"/>
      <c r="K125" s="773"/>
      <c r="L125" s="774" t="s">
        <v>14</v>
      </c>
      <c r="M125" s="774"/>
      <c r="N125" s="774"/>
      <c r="O125" s="774"/>
      <c r="P125" s="12" t="s">
        <v>613</v>
      </c>
    </row>
    <row r="126" spans="1:16" ht="15.75" x14ac:dyDescent="0.25">
      <c r="B126" s="24"/>
      <c r="C126" s="18"/>
      <c r="D126" s="1976"/>
      <c r="E126" s="1976"/>
      <c r="F126" s="1976"/>
      <c r="G126" s="18"/>
      <c r="H126" s="18"/>
      <c r="I126" s="18"/>
      <c r="J126" s="18"/>
      <c r="K126" s="18"/>
      <c r="L126" s="18"/>
      <c r="M126" s="18"/>
      <c r="N126" s="18"/>
      <c r="O126" s="18"/>
      <c r="P126" s="19"/>
    </row>
    <row r="127" spans="1:16" ht="21.75" customHeight="1" x14ac:dyDescent="0.25">
      <c r="A127" s="13" t="s">
        <v>15</v>
      </c>
      <c r="B127" s="755" t="s">
        <v>614</v>
      </c>
      <c r="C127" s="1974"/>
      <c r="D127" s="1974"/>
      <c r="E127" s="1974"/>
      <c r="F127" s="1975"/>
      <c r="G127" s="14" t="s">
        <v>17</v>
      </c>
      <c r="H127" s="755"/>
      <c r="I127" s="1974"/>
      <c r="J127" s="1974"/>
      <c r="K127" s="1974"/>
      <c r="L127" s="1974"/>
      <c r="M127" s="1974"/>
      <c r="N127" s="1974"/>
      <c r="O127" s="1974"/>
      <c r="P127" s="1975"/>
    </row>
    <row r="128" spans="1:16" ht="21.75" customHeight="1" x14ac:dyDescent="0.25">
      <c r="A128" s="13" t="s">
        <v>15</v>
      </c>
      <c r="B128" s="755" t="s">
        <v>614</v>
      </c>
      <c r="C128" s="1974"/>
      <c r="D128" s="1974"/>
      <c r="E128" s="1974"/>
      <c r="F128" s="1975"/>
      <c r="G128" s="14" t="s">
        <v>17</v>
      </c>
      <c r="H128" s="755"/>
      <c r="I128" s="1974"/>
      <c r="J128" s="1974"/>
      <c r="K128" s="1974"/>
      <c r="L128" s="1974"/>
      <c r="M128" s="1974"/>
      <c r="N128" s="1974"/>
      <c r="O128" s="1974"/>
      <c r="P128" s="1975"/>
    </row>
    <row r="129" spans="1:16" ht="21.75" customHeight="1" x14ac:dyDescent="0.25">
      <c r="A129" s="1410"/>
      <c r="B129" s="1411"/>
      <c r="C129" s="1411"/>
      <c r="D129" s="1411"/>
      <c r="E129" s="1411"/>
      <c r="F129" s="1411"/>
      <c r="G129" s="1411"/>
      <c r="H129" s="1411"/>
      <c r="I129" s="1411"/>
      <c r="J129" s="1411"/>
      <c r="K129" s="1411"/>
      <c r="L129" s="1411"/>
      <c r="M129" s="1411"/>
      <c r="N129" s="1411"/>
      <c r="O129" s="1411"/>
      <c r="P129" s="1412"/>
    </row>
    <row r="130" spans="1:16" ht="21.75" customHeight="1" x14ac:dyDescent="0.25">
      <c r="A130" s="11" t="s">
        <v>20</v>
      </c>
      <c r="B130" s="857" t="s">
        <v>615</v>
      </c>
      <c r="C130" s="858"/>
      <c r="D130" s="858"/>
      <c r="E130" s="858"/>
      <c r="F130" s="858"/>
      <c r="G130" s="858"/>
      <c r="H130" s="858"/>
      <c r="I130" s="858"/>
      <c r="J130" s="858"/>
      <c r="K130" s="858"/>
      <c r="L130" s="858"/>
      <c r="M130" s="858"/>
      <c r="N130" s="858"/>
      <c r="O130" s="858"/>
      <c r="P130" s="859"/>
    </row>
    <row r="131" spans="1:16" ht="21.75" customHeight="1" x14ac:dyDescent="0.25">
      <c r="A131" s="297"/>
      <c r="B131" s="419"/>
      <c r="C131" s="1971"/>
      <c r="D131" s="1971"/>
      <c r="E131" s="1971"/>
      <c r="F131" s="1971"/>
      <c r="G131" s="1971"/>
      <c r="H131" s="419"/>
      <c r="I131" s="419"/>
      <c r="J131" s="419"/>
      <c r="K131" s="419"/>
      <c r="L131" s="419"/>
      <c r="M131" s="419"/>
      <c r="N131" s="419"/>
      <c r="O131" s="419"/>
      <c r="P131" s="419"/>
    </row>
    <row r="132" spans="1:16" ht="21.75" customHeight="1" x14ac:dyDescent="0.25">
      <c r="A132" s="20" t="s">
        <v>22</v>
      </c>
      <c r="B132" s="21"/>
      <c r="C132" s="1972"/>
      <c r="D132" s="1972"/>
      <c r="E132" s="1972"/>
      <c r="F132" s="1972"/>
      <c r="G132" s="1972"/>
      <c r="H132" s="21"/>
      <c r="I132" s="21"/>
      <c r="J132" s="21"/>
      <c r="K132" s="21"/>
      <c r="L132" s="21"/>
      <c r="M132" s="21"/>
      <c r="N132" s="21"/>
      <c r="O132" s="21"/>
    </row>
    <row r="133" spans="1:16" ht="21.75" customHeight="1" x14ac:dyDescent="0.25">
      <c r="A133" s="20"/>
      <c r="B133" s="21"/>
      <c r="C133" s="1973"/>
      <c r="D133" s="1973"/>
      <c r="E133" s="1973"/>
      <c r="F133" s="1973"/>
      <c r="G133" s="1973"/>
      <c r="H133" s="21"/>
      <c r="I133" s="21"/>
      <c r="J133" s="21"/>
      <c r="K133" s="21"/>
      <c r="L133" s="21"/>
      <c r="M133" s="21"/>
      <c r="N133" s="21"/>
      <c r="O133" s="21"/>
    </row>
    <row r="134" spans="1:16" ht="21.75" customHeight="1" x14ac:dyDescent="0.25">
      <c r="A134" s="759" t="s">
        <v>23</v>
      </c>
      <c r="B134" s="760"/>
      <c r="C134" s="760"/>
      <c r="D134" s="760"/>
      <c r="E134" s="761"/>
      <c r="F134" s="768" t="s">
        <v>24</v>
      </c>
      <c r="G134" s="768"/>
      <c r="H134" s="768"/>
      <c r="I134" s="768"/>
      <c r="J134" s="768" t="s">
        <v>25</v>
      </c>
      <c r="K134" s="769" t="s">
        <v>26</v>
      </c>
      <c r="L134" s="761"/>
      <c r="M134" s="768" t="s">
        <v>27</v>
      </c>
      <c r="N134" s="768"/>
      <c r="O134" s="768"/>
      <c r="P134" s="772" t="s">
        <v>25</v>
      </c>
    </row>
    <row r="135" spans="1:16" ht="21.75" customHeight="1" x14ac:dyDescent="0.25">
      <c r="A135" s="762"/>
      <c r="B135" s="763"/>
      <c r="C135" s="763"/>
      <c r="D135" s="763"/>
      <c r="E135" s="764"/>
      <c r="F135" s="768"/>
      <c r="G135" s="768"/>
      <c r="H135" s="768"/>
      <c r="I135" s="768"/>
      <c r="J135" s="768"/>
      <c r="K135" s="770"/>
      <c r="L135" s="764"/>
      <c r="M135" s="768"/>
      <c r="N135" s="768"/>
      <c r="O135" s="768"/>
      <c r="P135" s="772"/>
    </row>
    <row r="136" spans="1:16" ht="18.75" customHeight="1" x14ac:dyDescent="0.25">
      <c r="A136" s="762"/>
      <c r="B136" s="763"/>
      <c r="C136" s="763"/>
      <c r="D136" s="763"/>
      <c r="E136" s="764"/>
      <c r="F136" s="1953" t="s">
        <v>616</v>
      </c>
      <c r="G136" s="1954"/>
      <c r="H136" s="1954"/>
      <c r="I136" s="1955"/>
      <c r="J136" s="289" t="s">
        <v>617</v>
      </c>
      <c r="K136" s="770"/>
      <c r="L136" s="764"/>
      <c r="M136" s="853" t="s">
        <v>618</v>
      </c>
      <c r="N136" s="871"/>
      <c r="O136" s="872"/>
      <c r="P136" s="55" t="s">
        <v>651</v>
      </c>
    </row>
    <row r="137" spans="1:16" x14ac:dyDescent="0.25">
      <c r="A137" s="762"/>
      <c r="B137" s="763"/>
      <c r="C137" s="763"/>
      <c r="D137" s="763"/>
      <c r="E137" s="764"/>
      <c r="F137" s="853" t="s">
        <v>620</v>
      </c>
      <c r="G137" s="871"/>
      <c r="H137" s="871"/>
      <c r="I137" s="872"/>
      <c r="J137" s="290" t="s">
        <v>621</v>
      </c>
      <c r="K137" s="770"/>
      <c r="L137" s="764"/>
      <c r="M137" s="853" t="s">
        <v>622</v>
      </c>
      <c r="N137" s="871"/>
      <c r="O137" s="872"/>
      <c r="P137" s="55" t="s">
        <v>652</v>
      </c>
    </row>
    <row r="138" spans="1:16" ht="16.5" customHeight="1" x14ac:dyDescent="0.25">
      <c r="A138" s="762"/>
      <c r="B138" s="763"/>
      <c r="C138" s="763"/>
      <c r="D138" s="763"/>
      <c r="E138" s="764"/>
      <c r="F138" s="745" t="s">
        <v>623</v>
      </c>
      <c r="G138" s="745"/>
      <c r="H138" s="745"/>
      <c r="I138" s="745"/>
      <c r="J138" s="290" t="s">
        <v>624</v>
      </c>
      <c r="K138" s="770"/>
      <c r="L138" s="764"/>
      <c r="M138" s="853" t="s">
        <v>625</v>
      </c>
      <c r="N138" s="871"/>
      <c r="O138" s="872"/>
      <c r="P138" s="55" t="s">
        <v>653</v>
      </c>
    </row>
    <row r="139" spans="1:16" x14ac:dyDescent="0.25">
      <c r="A139" s="762"/>
      <c r="B139" s="763"/>
      <c r="C139" s="763"/>
      <c r="D139" s="763"/>
      <c r="E139" s="764"/>
      <c r="F139" s="1407" t="s">
        <v>627</v>
      </c>
      <c r="G139" s="1407"/>
      <c r="H139" s="1407"/>
      <c r="I139" s="1407"/>
      <c r="J139" s="290" t="s">
        <v>621</v>
      </c>
      <c r="K139" s="770"/>
      <c r="L139" s="764"/>
      <c r="M139" s="853" t="s">
        <v>628</v>
      </c>
      <c r="N139" s="871"/>
      <c r="O139" s="872"/>
      <c r="P139" s="55" t="s">
        <v>654</v>
      </c>
    </row>
    <row r="140" spans="1:16" x14ac:dyDescent="0.25">
      <c r="A140" s="762"/>
      <c r="B140" s="763"/>
      <c r="C140" s="763"/>
      <c r="D140" s="763"/>
      <c r="E140" s="764"/>
      <c r="F140" s="745"/>
      <c r="G140" s="745"/>
      <c r="H140" s="745"/>
      <c r="I140" s="745"/>
      <c r="J140" s="410"/>
      <c r="K140" s="770"/>
      <c r="L140" s="764"/>
      <c r="M140" s="745"/>
      <c r="N140" s="745"/>
      <c r="O140" s="745"/>
      <c r="P140" s="22"/>
    </row>
    <row r="141" spans="1:16" x14ac:dyDescent="0.25">
      <c r="A141" s="762"/>
      <c r="B141" s="763"/>
      <c r="C141" s="763"/>
      <c r="D141" s="763"/>
      <c r="E141" s="764"/>
      <c r="F141" s="745"/>
      <c r="G141" s="745"/>
      <c r="H141" s="745"/>
      <c r="I141" s="745"/>
      <c r="J141" s="410"/>
      <c r="K141" s="770"/>
      <c r="L141" s="764"/>
      <c r="M141" s="745"/>
      <c r="N141" s="745"/>
      <c r="O141" s="745"/>
      <c r="P141" s="22"/>
    </row>
    <row r="142" spans="1:16" x14ac:dyDescent="0.25">
      <c r="A142" s="762"/>
      <c r="B142" s="763"/>
      <c r="C142" s="763"/>
      <c r="D142" s="763"/>
      <c r="E142" s="764"/>
      <c r="F142" s="745"/>
      <c r="G142" s="745"/>
      <c r="H142" s="745"/>
      <c r="I142" s="745"/>
      <c r="J142" s="410"/>
      <c r="K142" s="770"/>
      <c r="L142" s="764"/>
      <c r="M142" s="745"/>
      <c r="N142" s="745"/>
      <c r="O142" s="745"/>
      <c r="P142" s="22"/>
    </row>
    <row r="143" spans="1:16" x14ac:dyDescent="0.25">
      <c r="A143" s="765"/>
      <c r="B143" s="766"/>
      <c r="C143" s="766"/>
      <c r="D143" s="766"/>
      <c r="E143" s="767"/>
      <c r="F143" s="745"/>
      <c r="G143" s="745"/>
      <c r="H143" s="745"/>
      <c r="I143" s="745"/>
      <c r="J143" s="410"/>
      <c r="K143" s="771"/>
      <c r="L143" s="767"/>
      <c r="M143" s="745"/>
      <c r="N143" s="745"/>
      <c r="O143" s="745"/>
      <c r="P143" s="22"/>
    </row>
    <row r="144" spans="1:16" ht="15.75" x14ac:dyDescent="0.25">
      <c r="A144" s="23"/>
      <c r="B144" s="24"/>
      <c r="C144" s="18"/>
      <c r="D144" s="18"/>
      <c r="E144" s="18"/>
      <c r="F144" s="18"/>
      <c r="G144" s="18"/>
      <c r="H144" s="18"/>
      <c r="I144" s="18"/>
      <c r="J144" s="18"/>
      <c r="K144" s="18"/>
      <c r="L144" s="18"/>
      <c r="M144" s="18"/>
      <c r="N144" s="18"/>
      <c r="O144" s="18"/>
    </row>
    <row r="145" spans="1:16" ht="63" x14ac:dyDescent="0.25">
      <c r="A145" s="25" t="s">
        <v>32</v>
      </c>
      <c r="B145" s="401" t="s">
        <v>33</v>
      </c>
      <c r="C145" s="401" t="s">
        <v>34</v>
      </c>
      <c r="D145" s="401" t="s">
        <v>35</v>
      </c>
      <c r="E145" s="401" t="s">
        <v>36</v>
      </c>
      <c r="F145" s="401" t="s">
        <v>37</v>
      </c>
      <c r="G145" s="746" t="s">
        <v>38</v>
      </c>
      <c r="H145" s="746"/>
      <c r="I145" s="733" t="s">
        <v>39</v>
      </c>
      <c r="J145" s="741"/>
      <c r="K145" s="401" t="s">
        <v>40</v>
      </c>
      <c r="L145" s="746" t="s">
        <v>41</v>
      </c>
      <c r="M145" s="746"/>
      <c r="N145" s="850" t="s">
        <v>42</v>
      </c>
      <c r="O145" s="851"/>
      <c r="P145" s="852"/>
    </row>
    <row r="146" spans="1:16" ht="60" x14ac:dyDescent="0.25">
      <c r="A146" s="299" t="s">
        <v>1850</v>
      </c>
      <c r="B146" s="293" t="s">
        <v>631</v>
      </c>
      <c r="C146" s="407" t="s">
        <v>655</v>
      </c>
      <c r="D146" s="407" t="s">
        <v>104</v>
      </c>
      <c r="E146" s="407" t="s">
        <v>47</v>
      </c>
      <c r="F146" s="407" t="s">
        <v>423</v>
      </c>
      <c r="G146" s="803" t="s">
        <v>656</v>
      </c>
      <c r="H146" s="803"/>
      <c r="I146" s="801" t="s">
        <v>647</v>
      </c>
      <c r="J146" s="802"/>
      <c r="K146" s="300">
        <v>1</v>
      </c>
      <c r="L146" s="846" t="s">
        <v>634</v>
      </c>
      <c r="M146" s="846"/>
      <c r="N146" s="803" t="s">
        <v>635</v>
      </c>
      <c r="O146" s="803"/>
      <c r="P146" s="1389"/>
    </row>
    <row r="147" spans="1:16" ht="15.75" x14ac:dyDescent="0.25">
      <c r="A147" s="733" t="s">
        <v>51</v>
      </c>
      <c r="B147" s="741"/>
      <c r="C147" s="801" t="s">
        <v>657</v>
      </c>
      <c r="D147" s="1107"/>
      <c r="E147" s="1107"/>
      <c r="F147" s="1107"/>
      <c r="G147" s="1107"/>
      <c r="H147" s="1107"/>
      <c r="I147" s="1107"/>
      <c r="J147" s="1107"/>
      <c r="K147" s="1107"/>
      <c r="L147" s="1107"/>
      <c r="M147" s="1107"/>
      <c r="N147" s="1107"/>
      <c r="O147" s="1107"/>
      <c r="P147" s="1108"/>
    </row>
    <row r="148" spans="1:16" ht="15.75" x14ac:dyDescent="0.25">
      <c r="A148" s="718" t="s">
        <v>53</v>
      </c>
      <c r="B148" s="719"/>
      <c r="C148" s="719"/>
      <c r="D148" s="719"/>
      <c r="E148" s="719"/>
      <c r="F148" s="719"/>
      <c r="G148" s="720"/>
      <c r="H148" s="721" t="s">
        <v>54</v>
      </c>
      <c r="I148" s="719"/>
      <c r="J148" s="719"/>
      <c r="K148" s="719"/>
      <c r="L148" s="719"/>
      <c r="M148" s="719"/>
      <c r="N148" s="719"/>
      <c r="O148" s="719"/>
      <c r="P148" s="722"/>
    </row>
    <row r="149" spans="1:16" ht="21.75" customHeight="1" x14ac:dyDescent="0.25">
      <c r="A149" s="1966" t="s">
        <v>637</v>
      </c>
      <c r="B149" s="724"/>
      <c r="C149" s="724"/>
      <c r="D149" s="724"/>
      <c r="E149" s="724"/>
      <c r="F149" s="724"/>
      <c r="G149" s="724"/>
      <c r="H149" s="1970" t="s">
        <v>638</v>
      </c>
      <c r="I149" s="840"/>
      <c r="J149" s="840"/>
      <c r="K149" s="840"/>
      <c r="L149" s="840"/>
      <c r="M149" s="840"/>
      <c r="N149" s="840"/>
      <c r="O149" s="840"/>
      <c r="P149" s="841"/>
    </row>
    <row r="150" spans="1:16" x14ac:dyDescent="0.25">
      <c r="A150" s="725"/>
      <c r="B150" s="726"/>
      <c r="C150" s="726"/>
      <c r="D150" s="726"/>
      <c r="E150" s="726"/>
      <c r="F150" s="726"/>
      <c r="G150" s="726"/>
      <c r="H150" s="842"/>
      <c r="I150" s="843"/>
      <c r="J150" s="843"/>
      <c r="K150" s="843"/>
      <c r="L150" s="843"/>
      <c r="M150" s="843"/>
      <c r="N150" s="843"/>
      <c r="O150" s="843"/>
      <c r="P150" s="844"/>
    </row>
    <row r="151" spans="1:16" ht="15.75" x14ac:dyDescent="0.25">
      <c r="A151" s="23"/>
      <c r="B151" s="24"/>
      <c r="C151" s="24"/>
      <c r="D151" s="24"/>
      <c r="E151" s="24"/>
      <c r="F151" s="24"/>
      <c r="G151" s="24"/>
      <c r="H151" s="24"/>
      <c r="I151" s="24"/>
      <c r="J151" s="24"/>
      <c r="K151" s="24"/>
      <c r="L151" s="24"/>
      <c r="M151" s="24"/>
      <c r="N151" s="24"/>
      <c r="O151" s="24"/>
      <c r="P151" s="31"/>
    </row>
    <row r="152" spans="1:16" ht="15.75" x14ac:dyDescent="0.25">
      <c r="A152" s="32"/>
      <c r="B152" s="24"/>
      <c r="C152" s="19"/>
      <c r="D152" s="733" t="s">
        <v>57</v>
      </c>
      <c r="E152" s="734"/>
      <c r="F152" s="734"/>
      <c r="G152" s="734"/>
      <c r="H152" s="734"/>
      <c r="I152" s="734"/>
      <c r="J152" s="734"/>
      <c r="K152" s="734"/>
      <c r="L152" s="734"/>
      <c r="M152" s="734"/>
      <c r="N152" s="734"/>
      <c r="O152" s="734"/>
      <c r="P152" s="735"/>
    </row>
    <row r="153" spans="1:16" ht="15.75" x14ac:dyDescent="0.25">
      <c r="A153" s="23"/>
      <c r="B153" s="24"/>
      <c r="C153" s="24"/>
      <c r="D153" s="401" t="s">
        <v>58</v>
      </c>
      <c r="E153" s="401" t="s">
        <v>59</v>
      </c>
      <c r="F153" s="401" t="s">
        <v>60</v>
      </c>
      <c r="G153" s="401" t="s">
        <v>61</v>
      </c>
      <c r="H153" s="401" t="s">
        <v>62</v>
      </c>
      <c r="I153" s="401" t="s">
        <v>63</v>
      </c>
      <c r="J153" s="401" t="s">
        <v>64</v>
      </c>
      <c r="K153" s="401" t="s">
        <v>65</v>
      </c>
      <c r="L153" s="401" t="s">
        <v>66</v>
      </c>
      <c r="M153" s="401" t="s">
        <v>67</v>
      </c>
      <c r="N153" s="401" t="s">
        <v>68</v>
      </c>
      <c r="O153" s="733" t="s">
        <v>69</v>
      </c>
      <c r="P153" s="735"/>
    </row>
    <row r="154" spans="1:16" ht="15.75" x14ac:dyDescent="0.25">
      <c r="A154" s="1916" t="s">
        <v>70</v>
      </c>
      <c r="B154" s="1917"/>
      <c r="C154" s="1918"/>
      <c r="D154" s="295"/>
      <c r="E154" s="295"/>
      <c r="F154" s="295">
        <v>100</v>
      </c>
      <c r="G154" s="295"/>
      <c r="H154" s="295"/>
      <c r="I154" s="295">
        <v>100</v>
      </c>
      <c r="J154" s="295"/>
      <c r="K154" s="295"/>
      <c r="L154" s="295">
        <v>100</v>
      </c>
      <c r="M154" s="295"/>
      <c r="N154" s="295"/>
      <c r="O154" s="1919">
        <v>100</v>
      </c>
      <c r="P154" s="1920"/>
    </row>
    <row r="155" spans="1:16" ht="15.75" x14ac:dyDescent="0.25">
      <c r="A155" s="1921" t="s">
        <v>71</v>
      </c>
      <c r="B155" s="1922"/>
      <c r="C155" s="1923"/>
      <c r="D155" s="296"/>
      <c r="E155" s="296"/>
      <c r="F155" s="296"/>
      <c r="G155" s="296"/>
      <c r="H155" s="296"/>
      <c r="I155" s="296"/>
      <c r="J155" s="296"/>
      <c r="K155" s="296"/>
      <c r="L155" s="296"/>
      <c r="M155" s="296"/>
      <c r="N155" s="296"/>
      <c r="O155" s="1924"/>
      <c r="P155" s="1925"/>
    </row>
    <row r="156" spans="1:16" ht="15.75" x14ac:dyDescent="0.25">
      <c r="A156" s="23"/>
      <c r="B156" s="24"/>
      <c r="C156" s="24"/>
      <c r="D156" s="24"/>
      <c r="E156" s="24"/>
      <c r="F156" s="24"/>
      <c r="G156" s="24"/>
      <c r="H156" s="24"/>
      <c r="I156" s="24"/>
      <c r="J156" s="24"/>
      <c r="K156" s="24"/>
      <c r="L156" s="24"/>
      <c r="M156" s="24"/>
      <c r="N156" s="24"/>
      <c r="O156" s="24"/>
      <c r="P156" s="31"/>
    </row>
    <row r="157" spans="1:16" ht="15.75" x14ac:dyDescent="0.25">
      <c r="A157" s="35" t="s">
        <v>72</v>
      </c>
      <c r="B157" s="35" t="s">
        <v>33</v>
      </c>
      <c r="C157" s="36"/>
      <c r="D157" s="37" t="s">
        <v>58</v>
      </c>
      <c r="E157" s="37"/>
      <c r="F157" s="37" t="s">
        <v>59</v>
      </c>
      <c r="G157" s="37" t="s">
        <v>60</v>
      </c>
      <c r="H157" s="37" t="s">
        <v>61</v>
      </c>
      <c r="I157" s="37" t="s">
        <v>62</v>
      </c>
      <c r="J157" s="37" t="s">
        <v>63</v>
      </c>
      <c r="K157" s="37" t="s">
        <v>64</v>
      </c>
      <c r="L157" s="37" t="s">
        <v>65</v>
      </c>
      <c r="M157" s="37" t="s">
        <v>66</v>
      </c>
      <c r="N157" s="37" t="s">
        <v>67</v>
      </c>
      <c r="O157" s="37" t="s">
        <v>68</v>
      </c>
      <c r="P157" s="301" t="s">
        <v>69</v>
      </c>
    </row>
    <row r="158" spans="1:16" ht="15" customHeight="1" x14ac:dyDescent="0.25">
      <c r="A158" s="1962" t="s">
        <v>639</v>
      </c>
      <c r="B158" s="1964">
        <v>1.6500000000000001E-2</v>
      </c>
      <c r="C158" s="38" t="s">
        <v>70</v>
      </c>
      <c r="D158" s="38">
        <v>100</v>
      </c>
      <c r="E158" s="38">
        <v>100</v>
      </c>
      <c r="F158" s="38">
        <v>100</v>
      </c>
      <c r="G158" s="38">
        <v>100</v>
      </c>
      <c r="H158" s="38">
        <v>100</v>
      </c>
      <c r="I158" s="38">
        <v>100</v>
      </c>
      <c r="J158" s="38">
        <v>100</v>
      </c>
      <c r="K158" s="38">
        <v>100</v>
      </c>
      <c r="L158" s="38">
        <v>100</v>
      </c>
      <c r="M158" s="38">
        <v>100</v>
      </c>
      <c r="N158" s="38">
        <v>100</v>
      </c>
      <c r="O158" s="38">
        <v>100</v>
      </c>
      <c r="P158" s="38">
        <v>100</v>
      </c>
    </row>
    <row r="159" spans="1:16" ht="17.25" customHeight="1" x14ac:dyDescent="0.25">
      <c r="A159" s="1963"/>
      <c r="B159" s="1965"/>
      <c r="C159" s="40" t="s">
        <v>71</v>
      </c>
      <c r="D159" s="40"/>
      <c r="E159" s="40"/>
      <c r="F159" s="41"/>
      <c r="G159" s="41"/>
      <c r="H159" s="41"/>
      <c r="I159" s="41"/>
      <c r="J159" s="41"/>
      <c r="K159" s="41"/>
      <c r="L159" s="41"/>
      <c r="M159" s="41"/>
      <c r="N159" s="40"/>
      <c r="O159" s="814"/>
      <c r="P159" s="815"/>
    </row>
    <row r="160" spans="1:16" ht="18.75" customHeight="1" x14ac:dyDescent="0.25">
      <c r="A160" s="1962" t="s">
        <v>640</v>
      </c>
      <c r="B160" s="1964">
        <v>1.6500000000000001E-2</v>
      </c>
      <c r="C160" s="38" t="s">
        <v>70</v>
      </c>
      <c r="D160" s="38">
        <v>100</v>
      </c>
      <c r="E160" s="38">
        <v>100</v>
      </c>
      <c r="F160" s="38">
        <v>100</v>
      </c>
      <c r="G160" s="38">
        <v>100</v>
      </c>
      <c r="H160" s="38">
        <v>100</v>
      </c>
      <c r="I160" s="38">
        <v>100</v>
      </c>
      <c r="J160" s="38">
        <v>100</v>
      </c>
      <c r="K160" s="38">
        <v>100</v>
      </c>
      <c r="L160" s="38">
        <v>100</v>
      </c>
      <c r="M160" s="38">
        <v>100</v>
      </c>
      <c r="N160" s="38">
        <v>100</v>
      </c>
      <c r="O160" s="38">
        <v>100</v>
      </c>
      <c r="P160" s="38">
        <v>100</v>
      </c>
    </row>
    <row r="161" spans="1:16" ht="15" customHeight="1" x14ac:dyDescent="0.25">
      <c r="A161" s="1963"/>
      <c r="B161" s="1965"/>
      <c r="C161" s="40" t="s">
        <v>71</v>
      </c>
      <c r="D161" s="40"/>
      <c r="E161" s="40"/>
      <c r="F161" s="41"/>
      <c r="G161" s="41"/>
      <c r="H161" s="41"/>
      <c r="I161" s="41"/>
      <c r="J161" s="41"/>
      <c r="K161" s="41"/>
      <c r="L161" s="41"/>
      <c r="M161" s="41"/>
      <c r="N161" s="40"/>
      <c r="O161" s="814"/>
      <c r="P161" s="815"/>
    </row>
    <row r="162" spans="1:16" ht="15" customHeight="1" x14ac:dyDescent="0.25">
      <c r="A162" s="1962" t="s">
        <v>658</v>
      </c>
      <c r="B162" s="1964">
        <v>1.6500000000000001E-2</v>
      </c>
      <c r="C162" s="38" t="s">
        <v>70</v>
      </c>
      <c r="D162" s="38">
        <v>100</v>
      </c>
      <c r="E162" s="38">
        <v>100</v>
      </c>
      <c r="F162" s="38">
        <v>100</v>
      </c>
      <c r="G162" s="38">
        <v>100</v>
      </c>
      <c r="H162" s="38">
        <v>100</v>
      </c>
      <c r="I162" s="38">
        <v>100</v>
      </c>
      <c r="J162" s="38">
        <v>100</v>
      </c>
      <c r="K162" s="38">
        <v>100</v>
      </c>
      <c r="L162" s="38">
        <v>100</v>
      </c>
      <c r="M162" s="38">
        <v>100</v>
      </c>
      <c r="N162" s="38">
        <v>100</v>
      </c>
      <c r="O162" s="38">
        <v>100</v>
      </c>
      <c r="P162" s="38">
        <v>100</v>
      </c>
    </row>
    <row r="163" spans="1:16" ht="15" customHeight="1" x14ac:dyDescent="0.25">
      <c r="A163" s="1963"/>
      <c r="B163" s="1965"/>
      <c r="C163" s="40" t="s">
        <v>71</v>
      </c>
      <c r="D163" s="40"/>
      <c r="E163" s="40"/>
      <c r="F163" s="41"/>
      <c r="G163" s="41"/>
      <c r="H163" s="41"/>
      <c r="I163" s="41"/>
      <c r="J163" s="41"/>
      <c r="K163" s="41"/>
      <c r="L163" s="41"/>
      <c r="M163" s="41"/>
      <c r="N163" s="40"/>
      <c r="O163" s="814"/>
      <c r="P163" s="815"/>
    </row>
    <row r="164" spans="1:16" ht="17.25" customHeight="1" x14ac:dyDescent="0.25">
      <c r="A164" s="1962" t="s">
        <v>642</v>
      </c>
      <c r="B164" s="1964">
        <v>1.6500000000000001E-2</v>
      </c>
      <c r="C164" s="38" t="s">
        <v>70</v>
      </c>
      <c r="D164" s="38">
        <v>100</v>
      </c>
      <c r="E164" s="38">
        <v>100</v>
      </c>
      <c r="F164" s="38">
        <v>100</v>
      </c>
      <c r="G164" s="38">
        <v>100</v>
      </c>
      <c r="H164" s="38">
        <v>100</v>
      </c>
      <c r="I164" s="38">
        <v>100</v>
      </c>
      <c r="J164" s="38">
        <v>100</v>
      </c>
      <c r="K164" s="38">
        <v>100</v>
      </c>
      <c r="L164" s="38">
        <v>100</v>
      </c>
      <c r="M164" s="38">
        <v>100</v>
      </c>
      <c r="N164" s="38">
        <v>100</v>
      </c>
      <c r="O164" s="38">
        <v>100</v>
      </c>
      <c r="P164" s="38">
        <v>100</v>
      </c>
    </row>
    <row r="165" spans="1:16" ht="15" customHeight="1" x14ac:dyDescent="0.25">
      <c r="A165" s="1963"/>
      <c r="B165" s="1965"/>
      <c r="C165" s="40" t="s">
        <v>71</v>
      </c>
      <c r="D165" s="40"/>
      <c r="E165" s="40"/>
      <c r="F165" s="41"/>
      <c r="G165" s="41"/>
      <c r="H165" s="41"/>
      <c r="I165" s="41"/>
      <c r="J165" s="41"/>
      <c r="K165" s="41"/>
      <c r="L165" s="41"/>
      <c r="M165" s="41"/>
      <c r="N165" s="40"/>
      <c r="O165" s="814"/>
      <c r="P165" s="815"/>
    </row>
    <row r="166" spans="1:16" ht="15" customHeight="1" thickBot="1" x14ac:dyDescent="0.3">
      <c r="A166" s="44"/>
      <c r="B166" s="21"/>
      <c r="C166" s="21"/>
      <c r="D166" s="21"/>
      <c r="E166" s="21"/>
      <c r="F166" s="21"/>
      <c r="G166" s="21"/>
      <c r="H166" s="21"/>
      <c r="I166" s="21"/>
      <c r="J166" s="21"/>
      <c r="K166" s="21"/>
      <c r="L166" s="21"/>
      <c r="M166" s="21"/>
      <c r="N166" s="21"/>
      <c r="O166" s="21"/>
      <c r="P166" s="45"/>
    </row>
    <row r="167" spans="1:16" ht="15" customHeight="1" x14ac:dyDescent="0.25">
      <c r="A167" s="688" t="s">
        <v>82</v>
      </c>
      <c r="B167" s="689"/>
      <c r="C167" s="689"/>
      <c r="D167" s="689"/>
      <c r="E167" s="689"/>
      <c r="F167" s="689"/>
      <c r="G167" s="689"/>
      <c r="H167" s="689"/>
      <c r="I167" s="689"/>
      <c r="J167" s="689"/>
      <c r="K167" s="689"/>
      <c r="L167" s="689"/>
      <c r="M167" s="689"/>
      <c r="N167" s="689"/>
      <c r="O167" s="689"/>
      <c r="P167" s="690"/>
    </row>
    <row r="168" spans="1:16" ht="15.75" customHeight="1" x14ac:dyDescent="0.25">
      <c r="A168" s="46" t="s">
        <v>83</v>
      </c>
      <c r="B168" s="682"/>
      <c r="C168" s="683"/>
      <c r="D168" s="683"/>
      <c r="E168" s="683"/>
      <c r="F168" s="683"/>
      <c r="G168" s="683"/>
      <c r="H168" s="683"/>
      <c r="I168" s="683"/>
      <c r="J168" s="683"/>
      <c r="K168" s="683"/>
      <c r="L168" s="683"/>
      <c r="M168" s="683"/>
      <c r="N168" s="683"/>
      <c r="O168" s="683"/>
      <c r="P168" s="684"/>
    </row>
    <row r="169" spans="1:16" ht="15.75" x14ac:dyDescent="0.25">
      <c r="A169" s="46" t="s">
        <v>84</v>
      </c>
      <c r="B169" s="682"/>
      <c r="C169" s="683"/>
      <c r="D169" s="683"/>
      <c r="E169" s="683"/>
      <c r="F169" s="683"/>
      <c r="G169" s="683"/>
      <c r="H169" s="683"/>
      <c r="I169" s="683"/>
      <c r="J169" s="683"/>
      <c r="K169" s="683"/>
      <c r="L169" s="683"/>
      <c r="M169" s="683"/>
      <c r="N169" s="683"/>
      <c r="O169" s="683"/>
      <c r="P169" s="684"/>
    </row>
    <row r="170" spans="1:16" ht="18" customHeight="1" x14ac:dyDescent="0.25">
      <c r="A170" s="46" t="s">
        <v>85</v>
      </c>
      <c r="B170" s="682"/>
      <c r="C170" s="683"/>
      <c r="D170" s="683"/>
      <c r="E170" s="683"/>
      <c r="F170" s="683"/>
      <c r="G170" s="683"/>
      <c r="H170" s="683"/>
      <c r="I170" s="683"/>
      <c r="J170" s="683"/>
      <c r="K170" s="683"/>
      <c r="L170" s="683"/>
      <c r="M170" s="683"/>
      <c r="N170" s="683"/>
      <c r="O170" s="683"/>
      <c r="P170" s="684"/>
    </row>
    <row r="171" spans="1:16" ht="17.25" customHeight="1" x14ac:dyDescent="0.25">
      <c r="A171" s="46" t="s">
        <v>86</v>
      </c>
      <c r="B171" s="682"/>
      <c r="C171" s="683"/>
      <c r="D171" s="683"/>
      <c r="E171" s="683"/>
      <c r="F171" s="683"/>
      <c r="G171" s="683"/>
      <c r="H171" s="683"/>
      <c r="I171" s="683"/>
      <c r="J171" s="683"/>
      <c r="K171" s="683"/>
      <c r="L171" s="683"/>
      <c r="M171" s="683"/>
      <c r="N171" s="683"/>
      <c r="O171" s="683"/>
      <c r="P171" s="684"/>
    </row>
    <row r="172" spans="1:16" ht="15" customHeight="1" x14ac:dyDescent="0.25">
      <c r="A172" s="46" t="s">
        <v>87</v>
      </c>
      <c r="B172" s="682"/>
      <c r="C172" s="683"/>
      <c r="D172" s="683"/>
      <c r="E172" s="683"/>
      <c r="F172" s="683"/>
      <c r="G172" s="683"/>
      <c r="H172" s="683"/>
      <c r="I172" s="683"/>
      <c r="J172" s="683"/>
      <c r="K172" s="683"/>
      <c r="L172" s="683"/>
      <c r="M172" s="683"/>
      <c r="N172" s="683"/>
      <c r="O172" s="683"/>
      <c r="P172" s="684"/>
    </row>
    <row r="173" spans="1:16" ht="15" customHeight="1" x14ac:dyDescent="0.25">
      <c r="A173" s="46" t="s">
        <v>88</v>
      </c>
      <c r="B173" s="682"/>
      <c r="C173" s="683"/>
      <c r="D173" s="683"/>
      <c r="E173" s="683"/>
      <c r="F173" s="683"/>
      <c r="G173" s="683"/>
      <c r="H173" s="683"/>
      <c r="I173" s="683"/>
      <c r="J173" s="683"/>
      <c r="K173" s="683"/>
      <c r="L173" s="683"/>
      <c r="M173" s="683"/>
      <c r="N173" s="683"/>
      <c r="O173" s="683"/>
      <c r="P173" s="684"/>
    </row>
    <row r="174" spans="1:16" ht="15" customHeight="1" x14ac:dyDescent="0.25">
      <c r="A174" s="46" t="s">
        <v>89</v>
      </c>
      <c r="B174" s="682"/>
      <c r="C174" s="683"/>
      <c r="D174" s="683"/>
      <c r="E174" s="683"/>
      <c r="F174" s="683"/>
      <c r="G174" s="683"/>
      <c r="H174" s="683"/>
      <c r="I174" s="683"/>
      <c r="J174" s="683"/>
      <c r="K174" s="683"/>
      <c r="L174" s="683"/>
      <c r="M174" s="683"/>
      <c r="N174" s="683"/>
      <c r="O174" s="683"/>
      <c r="P174" s="684"/>
    </row>
    <row r="175" spans="1:16" ht="15.75" x14ac:dyDescent="0.25">
      <c r="A175" s="46" t="s">
        <v>90</v>
      </c>
      <c r="B175" s="682"/>
      <c r="C175" s="683"/>
      <c r="D175" s="683"/>
      <c r="E175" s="683"/>
      <c r="F175" s="683"/>
      <c r="G175" s="683"/>
      <c r="H175" s="683"/>
      <c r="I175" s="683"/>
      <c r="J175" s="683"/>
      <c r="K175" s="683"/>
      <c r="L175" s="683"/>
      <c r="M175" s="683"/>
      <c r="N175" s="683"/>
      <c r="O175" s="683"/>
      <c r="P175" s="684"/>
    </row>
    <row r="176" spans="1:16" ht="15.75" customHeight="1" x14ac:dyDescent="0.25">
      <c r="A176" s="46" t="s">
        <v>91</v>
      </c>
      <c r="B176" s="682"/>
      <c r="C176" s="683"/>
      <c r="D176" s="683"/>
      <c r="E176" s="683"/>
      <c r="F176" s="683"/>
      <c r="G176" s="683"/>
      <c r="H176" s="683"/>
      <c r="I176" s="683"/>
      <c r="J176" s="683"/>
      <c r="K176" s="683"/>
      <c r="L176" s="683"/>
      <c r="M176" s="683"/>
      <c r="N176" s="683"/>
      <c r="O176" s="683"/>
      <c r="P176" s="684"/>
    </row>
    <row r="177" spans="1:16" ht="16.5" thickBot="1" x14ac:dyDescent="0.3">
      <c r="A177" s="47" t="s">
        <v>92</v>
      </c>
      <c r="B177" s="685"/>
      <c r="C177" s="686"/>
      <c r="D177" s="686"/>
      <c r="E177" s="686"/>
      <c r="F177" s="686"/>
      <c r="G177" s="686"/>
      <c r="H177" s="686"/>
      <c r="I177" s="686"/>
      <c r="J177" s="686"/>
      <c r="K177" s="686"/>
      <c r="L177" s="686"/>
      <c r="M177" s="686"/>
      <c r="N177" s="686"/>
      <c r="O177" s="686"/>
      <c r="P177" s="687"/>
    </row>
    <row r="181" spans="1:16" ht="15.75" x14ac:dyDescent="0.25">
      <c r="A181" s="9" t="s">
        <v>659</v>
      </c>
      <c r="B181" s="1117" t="s">
        <v>660</v>
      </c>
      <c r="C181" s="792"/>
      <c r="D181" s="792"/>
      <c r="E181" s="792"/>
      <c r="F181" s="792"/>
      <c r="G181" s="792"/>
      <c r="H181" s="792"/>
      <c r="I181" s="792"/>
      <c r="J181" s="792"/>
      <c r="K181" s="793"/>
      <c r="L181" s="794" t="s">
        <v>11</v>
      </c>
      <c r="M181" s="794"/>
      <c r="N181" s="794"/>
      <c r="O181" s="794"/>
      <c r="P181" s="10" t="s">
        <v>661</v>
      </c>
    </row>
    <row r="183" spans="1:16" ht="15.75" x14ac:dyDescent="0.25">
      <c r="A183" s="396" t="s">
        <v>12</v>
      </c>
      <c r="B183" s="758" t="s">
        <v>1619</v>
      </c>
      <c r="C183" s="773"/>
      <c r="D183" s="773"/>
      <c r="E183" s="773"/>
      <c r="F183" s="773"/>
      <c r="G183" s="773"/>
      <c r="H183" s="773"/>
      <c r="I183" s="773"/>
      <c r="J183" s="773"/>
      <c r="K183" s="773"/>
      <c r="L183" s="774" t="s">
        <v>14</v>
      </c>
      <c r="M183" s="774"/>
      <c r="N183" s="774"/>
      <c r="O183" s="774"/>
      <c r="P183" s="12" t="s">
        <v>663</v>
      </c>
    </row>
    <row r="185" spans="1:16" ht="15.75" x14ac:dyDescent="0.25">
      <c r="A185" s="13" t="s">
        <v>15</v>
      </c>
      <c r="B185" s="755" t="s">
        <v>614</v>
      </c>
      <c r="C185" s="756"/>
      <c r="D185" s="756"/>
      <c r="E185" s="756"/>
      <c r="F185" s="757"/>
      <c r="G185" s="14" t="s">
        <v>17</v>
      </c>
      <c r="H185" s="755"/>
      <c r="I185" s="756"/>
      <c r="J185" s="756"/>
      <c r="K185" s="756"/>
      <c r="L185" s="756"/>
      <c r="M185" s="756"/>
      <c r="N185" s="756"/>
      <c r="O185" s="756"/>
      <c r="P185" s="757"/>
    </row>
    <row r="186" spans="1:16" ht="15.75" x14ac:dyDescent="0.25">
      <c r="A186" s="13" t="s">
        <v>15</v>
      </c>
      <c r="B186" s="755" t="s">
        <v>614</v>
      </c>
      <c r="C186" s="756"/>
      <c r="D186" s="756"/>
      <c r="E186" s="756"/>
      <c r="F186" s="757"/>
      <c r="G186" s="14" t="s">
        <v>17</v>
      </c>
      <c r="H186" s="755"/>
      <c r="I186" s="756"/>
      <c r="J186" s="756"/>
      <c r="K186" s="756"/>
      <c r="L186" s="756"/>
      <c r="M186" s="756"/>
      <c r="N186" s="756"/>
      <c r="O186" s="756"/>
      <c r="P186" s="757"/>
    </row>
    <row r="187" spans="1:16" ht="15.75" x14ac:dyDescent="0.25">
      <c r="A187" s="15"/>
      <c r="B187" s="419"/>
      <c r="C187" s="419"/>
      <c r="D187" s="17"/>
      <c r="E187" s="17"/>
      <c r="F187" s="17"/>
      <c r="G187" s="17"/>
      <c r="H187" s="17"/>
      <c r="I187" s="17"/>
      <c r="J187" s="17"/>
      <c r="K187" s="17"/>
      <c r="L187" s="18"/>
      <c r="M187" s="18"/>
      <c r="N187" s="18"/>
      <c r="O187" s="18"/>
      <c r="P187" s="19"/>
    </row>
    <row r="188" spans="1:16" ht="15.75" x14ac:dyDescent="0.25">
      <c r="A188" s="11" t="s">
        <v>20</v>
      </c>
      <c r="B188" s="758" t="s">
        <v>615</v>
      </c>
      <c r="C188" s="758"/>
      <c r="D188" s="758"/>
      <c r="E188" s="758"/>
      <c r="F188" s="758"/>
      <c r="G188" s="758"/>
      <c r="H188" s="758"/>
      <c r="I188" s="758"/>
      <c r="J188" s="758"/>
      <c r="K188" s="758"/>
      <c r="L188" s="758"/>
      <c r="M188" s="758"/>
      <c r="N188" s="758"/>
      <c r="O188" s="758"/>
      <c r="P188" s="758"/>
    </row>
    <row r="190" spans="1:16" ht="15.75" x14ac:dyDescent="0.25">
      <c r="A190" s="20" t="s">
        <v>22</v>
      </c>
      <c r="B190" s="21"/>
      <c r="C190" s="21"/>
      <c r="D190" s="21"/>
      <c r="E190" s="21"/>
      <c r="F190" s="21"/>
      <c r="G190" s="21"/>
      <c r="H190" s="21"/>
      <c r="I190" s="21"/>
      <c r="J190" s="21"/>
      <c r="K190" s="21"/>
      <c r="L190" s="21"/>
      <c r="M190" s="21"/>
      <c r="N190" s="21"/>
      <c r="O190" s="21"/>
    </row>
    <row r="191" spans="1:16" ht="15.75" x14ac:dyDescent="0.25">
      <c r="A191" s="20"/>
      <c r="B191" s="21"/>
      <c r="C191" s="21"/>
      <c r="D191" s="21"/>
      <c r="E191" s="21"/>
      <c r="F191" s="21"/>
      <c r="G191" s="21"/>
      <c r="H191" s="21"/>
      <c r="I191" s="21"/>
      <c r="J191" s="21"/>
      <c r="K191" s="21"/>
      <c r="L191" s="21"/>
      <c r="M191" s="21"/>
      <c r="N191" s="21"/>
      <c r="O191" s="21"/>
    </row>
    <row r="192" spans="1:16" x14ac:dyDescent="0.25">
      <c r="A192" s="759" t="s">
        <v>23</v>
      </c>
      <c r="B192" s="760"/>
      <c r="C192" s="760"/>
      <c r="D192" s="760"/>
      <c r="E192" s="761"/>
      <c r="F192" s="768" t="s">
        <v>24</v>
      </c>
      <c r="G192" s="768"/>
      <c r="H192" s="768"/>
      <c r="I192" s="768"/>
      <c r="J192" s="768" t="s">
        <v>25</v>
      </c>
      <c r="K192" s="769" t="s">
        <v>26</v>
      </c>
      <c r="L192" s="761"/>
      <c r="M192" s="768" t="s">
        <v>27</v>
      </c>
      <c r="N192" s="768"/>
      <c r="O192" s="768"/>
      <c r="P192" s="772" t="s">
        <v>25</v>
      </c>
    </row>
    <row r="193" spans="1:16" ht="24.75" customHeight="1" x14ac:dyDescent="0.25">
      <c r="A193" s="762"/>
      <c r="B193" s="763"/>
      <c r="C193" s="763"/>
      <c r="D193" s="763"/>
      <c r="E193" s="764"/>
      <c r="F193" s="768"/>
      <c r="G193" s="768"/>
      <c r="H193" s="768"/>
      <c r="I193" s="768"/>
      <c r="J193" s="768"/>
      <c r="K193" s="770"/>
      <c r="L193" s="764"/>
      <c r="M193" s="768"/>
      <c r="N193" s="768"/>
      <c r="O193" s="768"/>
      <c r="P193" s="772"/>
    </row>
    <row r="194" spans="1:16" ht="24.75" customHeight="1" x14ac:dyDescent="0.25">
      <c r="A194" s="762"/>
      <c r="B194" s="763"/>
      <c r="C194" s="763"/>
      <c r="D194" s="763"/>
      <c r="E194" s="764"/>
      <c r="F194" s="1953" t="s">
        <v>616</v>
      </c>
      <c r="G194" s="1954"/>
      <c r="H194" s="1954"/>
      <c r="I194" s="1955"/>
      <c r="J194" s="395" t="s">
        <v>664</v>
      </c>
      <c r="K194" s="770"/>
      <c r="L194" s="764"/>
      <c r="M194" s="853" t="s">
        <v>618</v>
      </c>
      <c r="N194" s="871"/>
      <c r="O194" s="872"/>
      <c r="P194" s="302" t="s">
        <v>665</v>
      </c>
    </row>
    <row r="195" spans="1:16" ht="24.75" customHeight="1" x14ac:dyDescent="0.25">
      <c r="A195" s="762"/>
      <c r="B195" s="763"/>
      <c r="C195" s="763"/>
      <c r="D195" s="763"/>
      <c r="E195" s="764"/>
      <c r="F195" s="853" t="s">
        <v>620</v>
      </c>
      <c r="G195" s="871"/>
      <c r="H195" s="871"/>
      <c r="I195" s="872"/>
      <c r="J195" s="395" t="s">
        <v>666</v>
      </c>
      <c r="K195" s="770"/>
      <c r="L195" s="764"/>
      <c r="M195" s="853" t="s">
        <v>622</v>
      </c>
      <c r="N195" s="871"/>
      <c r="O195" s="872"/>
      <c r="P195" s="302" t="s">
        <v>666</v>
      </c>
    </row>
    <row r="196" spans="1:16" ht="24.75" customHeight="1" x14ac:dyDescent="0.25">
      <c r="A196" s="762"/>
      <c r="B196" s="763"/>
      <c r="C196" s="763"/>
      <c r="D196" s="763"/>
      <c r="E196" s="764"/>
      <c r="F196" s="745" t="s">
        <v>623</v>
      </c>
      <c r="G196" s="745"/>
      <c r="H196" s="745"/>
      <c r="I196" s="745"/>
      <c r="J196" s="395" t="s">
        <v>667</v>
      </c>
      <c r="K196" s="770"/>
      <c r="L196" s="764"/>
      <c r="M196" s="853" t="s">
        <v>625</v>
      </c>
      <c r="N196" s="871"/>
      <c r="O196" s="872"/>
      <c r="P196" s="55" t="s">
        <v>665</v>
      </c>
    </row>
    <row r="197" spans="1:16" ht="24.75" customHeight="1" x14ac:dyDescent="0.25">
      <c r="A197" s="762"/>
      <c r="B197" s="763"/>
      <c r="C197" s="763"/>
      <c r="D197" s="763"/>
      <c r="E197" s="764"/>
      <c r="F197" s="1407" t="s">
        <v>627</v>
      </c>
      <c r="G197" s="1407"/>
      <c r="H197" s="1407"/>
      <c r="I197" s="1407"/>
      <c r="J197" s="395" t="s">
        <v>666</v>
      </c>
      <c r="K197" s="770"/>
      <c r="L197" s="764"/>
      <c r="M197" s="853" t="s">
        <v>628</v>
      </c>
      <c r="N197" s="871"/>
      <c r="O197" s="872"/>
      <c r="P197" s="55" t="s">
        <v>667</v>
      </c>
    </row>
    <row r="198" spans="1:16" ht="24.75" customHeight="1" x14ac:dyDescent="0.25">
      <c r="A198" s="762"/>
      <c r="B198" s="763"/>
      <c r="C198" s="763"/>
      <c r="D198" s="763"/>
      <c r="E198" s="764"/>
      <c r="F198" s="745"/>
      <c r="G198" s="745"/>
      <c r="H198" s="745"/>
      <c r="I198" s="745"/>
      <c r="J198" s="410"/>
      <c r="K198" s="770"/>
      <c r="L198" s="764"/>
      <c r="M198" s="745"/>
      <c r="N198" s="745"/>
      <c r="O198" s="745"/>
      <c r="P198" s="22"/>
    </row>
    <row r="199" spans="1:16" ht="24.75" customHeight="1" x14ac:dyDescent="0.25">
      <c r="A199" s="762"/>
      <c r="B199" s="763"/>
      <c r="C199" s="763"/>
      <c r="D199" s="763"/>
      <c r="E199" s="764"/>
      <c r="F199" s="745"/>
      <c r="G199" s="745"/>
      <c r="H199" s="745"/>
      <c r="I199" s="745"/>
      <c r="J199" s="410"/>
      <c r="K199" s="770"/>
      <c r="L199" s="764"/>
      <c r="M199" s="745"/>
      <c r="N199" s="745"/>
      <c r="O199" s="745"/>
      <c r="P199" s="22"/>
    </row>
    <row r="200" spans="1:16" ht="24.75" customHeight="1" x14ac:dyDescent="0.25">
      <c r="A200" s="762"/>
      <c r="B200" s="763"/>
      <c r="C200" s="763"/>
      <c r="D200" s="763"/>
      <c r="E200" s="764"/>
      <c r="F200" s="745"/>
      <c r="G200" s="745"/>
      <c r="H200" s="745"/>
      <c r="I200" s="745"/>
      <c r="J200" s="410"/>
      <c r="K200" s="770"/>
      <c r="L200" s="764"/>
      <c r="M200" s="745"/>
      <c r="N200" s="745"/>
      <c r="O200" s="745"/>
      <c r="P200" s="22"/>
    </row>
    <row r="201" spans="1:16" ht="24.75" customHeight="1" x14ac:dyDescent="0.25">
      <c r="A201" s="765"/>
      <c r="B201" s="766"/>
      <c r="C201" s="766"/>
      <c r="D201" s="766"/>
      <c r="E201" s="767"/>
      <c r="F201" s="745"/>
      <c r="G201" s="745"/>
      <c r="H201" s="745"/>
      <c r="I201" s="745"/>
      <c r="J201" s="410"/>
      <c r="K201" s="771"/>
      <c r="L201" s="767"/>
      <c r="M201" s="745"/>
      <c r="N201" s="745"/>
      <c r="O201" s="745"/>
      <c r="P201" s="22"/>
    </row>
    <row r="202" spans="1:16" ht="24.75" customHeight="1" x14ac:dyDescent="0.25">
      <c r="A202" s="23"/>
      <c r="B202" s="24"/>
      <c r="C202" s="18"/>
      <c r="D202" s="18"/>
      <c r="E202" s="18"/>
      <c r="F202" s="18"/>
      <c r="G202" s="18"/>
      <c r="H202" s="18"/>
      <c r="I202" s="18"/>
      <c r="J202" s="18"/>
      <c r="K202" s="18"/>
      <c r="L202" s="18"/>
      <c r="M202" s="18"/>
      <c r="N202" s="18"/>
      <c r="O202" s="18"/>
    </row>
    <row r="203" spans="1:16" ht="63" x14ac:dyDescent="0.25">
      <c r="A203" s="25" t="s">
        <v>32</v>
      </c>
      <c r="B203" s="401" t="s">
        <v>33</v>
      </c>
      <c r="C203" s="401" t="s">
        <v>34</v>
      </c>
      <c r="D203" s="401" t="s">
        <v>35</v>
      </c>
      <c r="E203" s="401" t="s">
        <v>36</v>
      </c>
      <c r="F203" s="401" t="s">
        <v>37</v>
      </c>
      <c r="G203" s="746" t="s">
        <v>38</v>
      </c>
      <c r="H203" s="746"/>
      <c r="I203" s="733" t="s">
        <v>39</v>
      </c>
      <c r="J203" s="741"/>
      <c r="K203" s="401" t="s">
        <v>40</v>
      </c>
      <c r="L203" s="746" t="s">
        <v>41</v>
      </c>
      <c r="M203" s="746"/>
      <c r="N203" s="747" t="s">
        <v>42</v>
      </c>
      <c r="O203" s="748"/>
      <c r="P203" s="749"/>
    </row>
    <row r="204" spans="1:16" ht="45" x14ac:dyDescent="0.25">
      <c r="A204" s="292" t="s">
        <v>1850</v>
      </c>
      <c r="B204" s="144" t="s">
        <v>668</v>
      </c>
      <c r="C204" s="409" t="s">
        <v>662</v>
      </c>
      <c r="D204" s="409" t="s">
        <v>104</v>
      </c>
      <c r="E204" s="409" t="s">
        <v>47</v>
      </c>
      <c r="F204" s="409" t="s">
        <v>423</v>
      </c>
      <c r="G204" s="879" t="s">
        <v>669</v>
      </c>
      <c r="H204" s="879"/>
      <c r="I204" s="876" t="s">
        <v>207</v>
      </c>
      <c r="J204" s="877"/>
      <c r="K204" s="294">
        <v>1</v>
      </c>
      <c r="L204" s="878" t="s">
        <v>634</v>
      </c>
      <c r="M204" s="878"/>
      <c r="N204" s="879" t="s">
        <v>635</v>
      </c>
      <c r="O204" s="879"/>
      <c r="P204" s="880"/>
    </row>
    <row r="205" spans="1:16" ht="15.75" x14ac:dyDescent="0.25">
      <c r="A205" s="740" t="s">
        <v>51</v>
      </c>
      <c r="B205" s="741"/>
      <c r="C205" s="876" t="s">
        <v>636</v>
      </c>
      <c r="D205" s="743"/>
      <c r="E205" s="743"/>
      <c r="F205" s="743"/>
      <c r="G205" s="743"/>
      <c r="H205" s="743"/>
      <c r="I205" s="743"/>
      <c r="J205" s="743"/>
      <c r="K205" s="743"/>
      <c r="L205" s="743"/>
      <c r="M205" s="743"/>
      <c r="N205" s="743"/>
      <c r="O205" s="743"/>
      <c r="P205" s="744"/>
    </row>
    <row r="206" spans="1:16" ht="15.75" x14ac:dyDescent="0.25">
      <c r="A206" s="718" t="s">
        <v>53</v>
      </c>
      <c r="B206" s="719"/>
      <c r="C206" s="719"/>
      <c r="D206" s="719"/>
      <c r="E206" s="719"/>
      <c r="F206" s="719"/>
      <c r="G206" s="720"/>
      <c r="H206" s="721" t="s">
        <v>54</v>
      </c>
      <c r="I206" s="719"/>
      <c r="J206" s="719"/>
      <c r="K206" s="719"/>
      <c r="L206" s="719"/>
      <c r="M206" s="719"/>
      <c r="N206" s="719"/>
      <c r="O206" s="719"/>
      <c r="P206" s="722"/>
    </row>
    <row r="207" spans="1:16" x14ac:dyDescent="0.25">
      <c r="A207" s="1966" t="s">
        <v>637</v>
      </c>
      <c r="B207" s="1967"/>
      <c r="C207" s="1967"/>
      <c r="D207" s="1967"/>
      <c r="E207" s="1967"/>
      <c r="F207" s="1967"/>
      <c r="G207" s="1967"/>
      <c r="H207" s="1934" t="s">
        <v>638</v>
      </c>
      <c r="I207" s="728"/>
      <c r="J207" s="728"/>
      <c r="K207" s="728"/>
      <c r="L207" s="728"/>
      <c r="M207" s="728"/>
      <c r="N207" s="728"/>
      <c r="O207" s="728"/>
      <c r="P207" s="729"/>
    </row>
    <row r="208" spans="1:16" x14ac:dyDescent="0.25">
      <c r="A208" s="1968"/>
      <c r="B208" s="1969"/>
      <c r="C208" s="1969"/>
      <c r="D208" s="1969"/>
      <c r="E208" s="1969"/>
      <c r="F208" s="1969"/>
      <c r="G208" s="1969"/>
      <c r="H208" s="730"/>
      <c r="I208" s="731"/>
      <c r="J208" s="731"/>
      <c r="K208" s="731"/>
      <c r="L208" s="731"/>
      <c r="M208" s="731"/>
      <c r="N208" s="731"/>
      <c r="O208" s="731"/>
      <c r="P208" s="732"/>
    </row>
    <row r="209" spans="1:16" ht="15.75" x14ac:dyDescent="0.25">
      <c r="A209" s="23"/>
      <c r="B209" s="24"/>
      <c r="C209" s="24"/>
      <c r="D209" s="24"/>
      <c r="E209" s="24"/>
      <c r="F209" s="24"/>
      <c r="G209" s="24"/>
      <c r="H209" s="24"/>
      <c r="I209" s="24"/>
      <c r="J209" s="24"/>
      <c r="K209" s="24"/>
      <c r="L209" s="24"/>
      <c r="M209" s="24"/>
      <c r="N209" s="24"/>
      <c r="O209" s="24"/>
      <c r="P209" s="31"/>
    </row>
    <row r="210" spans="1:16" ht="15.75" x14ac:dyDescent="0.25">
      <c r="A210" s="32"/>
      <c r="B210" s="24"/>
      <c r="C210" s="19"/>
      <c r="D210" s="733" t="s">
        <v>57</v>
      </c>
      <c r="E210" s="734"/>
      <c r="F210" s="734"/>
      <c r="G210" s="734"/>
      <c r="H210" s="734"/>
      <c r="I210" s="734"/>
      <c r="J210" s="734"/>
      <c r="K210" s="734"/>
      <c r="L210" s="734"/>
      <c r="M210" s="734"/>
      <c r="N210" s="734"/>
      <c r="O210" s="734"/>
      <c r="P210" s="735"/>
    </row>
    <row r="211" spans="1:16" ht="15.75" x14ac:dyDescent="0.25">
      <c r="A211" s="23"/>
      <c r="B211" s="24"/>
      <c r="C211" s="24"/>
      <c r="D211" s="401" t="s">
        <v>58</v>
      </c>
      <c r="E211" s="401" t="s">
        <v>59</v>
      </c>
      <c r="F211" s="401" t="s">
        <v>60</v>
      </c>
      <c r="G211" s="401" t="s">
        <v>61</v>
      </c>
      <c r="H211" s="401" t="s">
        <v>62</v>
      </c>
      <c r="I211" s="401" t="s">
        <v>63</v>
      </c>
      <c r="J211" s="401" t="s">
        <v>64</v>
      </c>
      <c r="K211" s="401" t="s">
        <v>65</v>
      </c>
      <c r="L211" s="401" t="s">
        <v>66</v>
      </c>
      <c r="M211" s="401" t="s">
        <v>67</v>
      </c>
      <c r="N211" s="401" t="s">
        <v>68</v>
      </c>
      <c r="O211" s="733" t="s">
        <v>69</v>
      </c>
      <c r="P211" s="735"/>
    </row>
    <row r="212" spans="1:16" ht="15.75" x14ac:dyDescent="0.25">
      <c r="A212" s="1916" t="s">
        <v>70</v>
      </c>
      <c r="B212" s="1917"/>
      <c r="C212" s="1918"/>
      <c r="D212" s="295"/>
      <c r="E212" s="295"/>
      <c r="F212" s="295">
        <v>100</v>
      </c>
      <c r="G212" s="295"/>
      <c r="H212" s="295"/>
      <c r="I212" s="295">
        <v>100</v>
      </c>
      <c r="J212" s="295"/>
      <c r="K212" s="295"/>
      <c r="L212" s="295">
        <v>100</v>
      </c>
      <c r="M212" s="295"/>
      <c r="N212" s="295"/>
      <c r="O212" s="1919">
        <v>100</v>
      </c>
      <c r="P212" s="1920"/>
    </row>
    <row r="213" spans="1:16" ht="15.75" x14ac:dyDescent="0.25">
      <c r="A213" s="1921" t="s">
        <v>71</v>
      </c>
      <c r="B213" s="1922"/>
      <c r="C213" s="1923"/>
      <c r="D213" s="296"/>
      <c r="E213" s="296"/>
      <c r="F213" s="296"/>
      <c r="G213" s="296"/>
      <c r="H213" s="296"/>
      <c r="I213" s="296"/>
      <c r="J213" s="296"/>
      <c r="K213" s="296"/>
      <c r="L213" s="296"/>
      <c r="M213" s="296"/>
      <c r="N213" s="296"/>
      <c r="O213" s="1924"/>
      <c r="P213" s="1925"/>
    </row>
    <row r="214" spans="1:16" ht="15.75" x14ac:dyDescent="0.25">
      <c r="A214" s="23"/>
      <c r="B214" s="24"/>
      <c r="C214" s="24"/>
      <c r="D214" s="24"/>
      <c r="E214" s="24"/>
      <c r="F214" s="24"/>
      <c r="G214" s="24"/>
      <c r="H214" s="24"/>
      <c r="I214" s="24"/>
      <c r="J214" s="24"/>
      <c r="K214" s="24"/>
      <c r="L214" s="24"/>
      <c r="M214" s="24"/>
      <c r="N214" s="24"/>
      <c r="O214" s="24"/>
      <c r="P214" s="31"/>
    </row>
    <row r="215" spans="1:16" ht="15.75" x14ac:dyDescent="0.25">
      <c r="A215" s="35" t="s">
        <v>72</v>
      </c>
      <c r="B215" s="35" t="s">
        <v>33</v>
      </c>
      <c r="C215" s="36"/>
      <c r="D215" s="37" t="s">
        <v>58</v>
      </c>
      <c r="E215" s="37" t="s">
        <v>59</v>
      </c>
      <c r="F215" s="37" t="s">
        <v>60</v>
      </c>
      <c r="G215" s="37" t="s">
        <v>61</v>
      </c>
      <c r="H215" s="37" t="s">
        <v>62</v>
      </c>
      <c r="I215" s="37" t="s">
        <v>63</v>
      </c>
      <c r="J215" s="37" t="s">
        <v>64</v>
      </c>
      <c r="K215" s="37" t="s">
        <v>65</v>
      </c>
      <c r="L215" s="37" t="s">
        <v>66</v>
      </c>
      <c r="M215" s="37" t="s">
        <v>67</v>
      </c>
      <c r="N215" s="37" t="s">
        <v>68</v>
      </c>
      <c r="O215" s="716" t="s">
        <v>69</v>
      </c>
      <c r="P215" s="717"/>
    </row>
    <row r="216" spans="1:16" ht="15.75" x14ac:dyDescent="0.25">
      <c r="A216" s="1962" t="s">
        <v>670</v>
      </c>
      <c r="B216" s="1964">
        <v>1.6E-2</v>
      </c>
      <c r="C216" s="38" t="s">
        <v>70</v>
      </c>
      <c r="D216" s="38">
        <v>100</v>
      </c>
      <c r="E216" s="38">
        <v>100</v>
      </c>
      <c r="F216" s="38">
        <v>100</v>
      </c>
      <c r="G216" s="38">
        <v>100</v>
      </c>
      <c r="H216" s="38">
        <v>100</v>
      </c>
      <c r="I216" s="38">
        <v>100</v>
      </c>
      <c r="J216" s="38">
        <v>100</v>
      </c>
      <c r="K216" s="38">
        <v>100</v>
      </c>
      <c r="L216" s="38">
        <v>100</v>
      </c>
      <c r="M216" s="38">
        <v>100</v>
      </c>
      <c r="N216" s="38">
        <v>100</v>
      </c>
      <c r="O216" s="38">
        <v>100</v>
      </c>
      <c r="P216" s="38">
        <v>100</v>
      </c>
    </row>
    <row r="217" spans="1:16" ht="16.5" customHeight="1" x14ac:dyDescent="0.25">
      <c r="A217" s="1963"/>
      <c r="B217" s="1965"/>
      <c r="C217" s="40" t="s">
        <v>71</v>
      </c>
      <c r="D217" s="40"/>
      <c r="E217" s="40"/>
      <c r="F217" s="41"/>
      <c r="G217" s="41"/>
      <c r="H217" s="41"/>
      <c r="I217" s="41"/>
      <c r="J217" s="41"/>
      <c r="K217" s="41"/>
      <c r="L217" s="41"/>
      <c r="M217" s="41"/>
      <c r="N217" s="40"/>
      <c r="O217" s="814"/>
      <c r="P217" s="815"/>
    </row>
    <row r="218" spans="1:16" ht="15.75" x14ac:dyDescent="0.25">
      <c r="A218" s="1962" t="s">
        <v>671</v>
      </c>
      <c r="B218" s="1964">
        <v>1.6E-2</v>
      </c>
      <c r="C218" s="38" t="s">
        <v>70</v>
      </c>
      <c r="D218" s="38">
        <v>100</v>
      </c>
      <c r="E218" s="38">
        <v>100</v>
      </c>
      <c r="F218" s="38">
        <v>100</v>
      </c>
      <c r="G218" s="38">
        <v>100</v>
      </c>
      <c r="H218" s="38">
        <v>100</v>
      </c>
      <c r="I218" s="38">
        <v>100</v>
      </c>
      <c r="J218" s="38">
        <v>100</v>
      </c>
      <c r="K218" s="38">
        <v>100</v>
      </c>
      <c r="L218" s="38">
        <v>100</v>
      </c>
      <c r="M218" s="38">
        <v>100</v>
      </c>
      <c r="N218" s="38">
        <v>100</v>
      </c>
      <c r="O218" s="38">
        <v>100</v>
      </c>
      <c r="P218" s="38">
        <v>100</v>
      </c>
    </row>
    <row r="219" spans="1:16" ht="15.75" x14ac:dyDescent="0.25">
      <c r="A219" s="1963"/>
      <c r="B219" s="1965"/>
      <c r="C219" s="40" t="s">
        <v>71</v>
      </c>
      <c r="D219" s="40"/>
      <c r="E219" s="40"/>
      <c r="F219" s="41"/>
      <c r="G219" s="41"/>
      <c r="H219" s="41"/>
      <c r="I219" s="41"/>
      <c r="J219" s="41"/>
      <c r="K219" s="41"/>
      <c r="L219" s="41"/>
      <c r="M219" s="41"/>
      <c r="N219" s="40"/>
      <c r="O219" s="814"/>
      <c r="P219" s="815"/>
    </row>
    <row r="220" spans="1:16" ht="15.75" x14ac:dyDescent="0.25">
      <c r="A220" s="1962" t="s">
        <v>672</v>
      </c>
      <c r="B220" s="1964">
        <v>1.6E-2</v>
      </c>
      <c r="C220" s="38" t="s">
        <v>70</v>
      </c>
      <c r="D220" s="38">
        <v>100</v>
      </c>
      <c r="E220" s="38">
        <v>100</v>
      </c>
      <c r="F220" s="38">
        <v>100</v>
      </c>
      <c r="G220" s="38">
        <v>100</v>
      </c>
      <c r="H220" s="38">
        <v>100</v>
      </c>
      <c r="I220" s="38">
        <v>100</v>
      </c>
      <c r="J220" s="38">
        <v>100</v>
      </c>
      <c r="K220" s="38">
        <v>100</v>
      </c>
      <c r="L220" s="38">
        <v>100</v>
      </c>
      <c r="M220" s="38">
        <v>100</v>
      </c>
      <c r="N220" s="38">
        <v>100</v>
      </c>
      <c r="O220" s="38">
        <v>100</v>
      </c>
      <c r="P220" s="38">
        <v>100</v>
      </c>
    </row>
    <row r="221" spans="1:16" ht="15.75" x14ac:dyDescent="0.25">
      <c r="A221" s="1963"/>
      <c r="B221" s="1965"/>
      <c r="C221" s="40" t="s">
        <v>71</v>
      </c>
      <c r="D221" s="40"/>
      <c r="E221" s="40"/>
      <c r="F221" s="41"/>
      <c r="G221" s="41"/>
      <c r="H221" s="41"/>
      <c r="I221" s="41"/>
      <c r="J221" s="41"/>
      <c r="K221" s="41"/>
      <c r="L221" s="41"/>
      <c r="M221" s="41"/>
      <c r="N221" s="40"/>
      <c r="O221" s="814"/>
      <c r="P221" s="815"/>
    </row>
    <row r="222" spans="1:16" ht="15.75" thickBot="1" x14ac:dyDescent="0.3">
      <c r="A222" s="44"/>
      <c r="B222" s="21"/>
      <c r="C222" s="21"/>
      <c r="D222" s="21"/>
      <c r="E222" s="21"/>
      <c r="F222" s="21"/>
      <c r="G222" s="21"/>
      <c r="H222" s="21"/>
      <c r="I222" s="21"/>
      <c r="J222" s="21"/>
      <c r="K222" s="21"/>
      <c r="L222" s="21"/>
      <c r="M222" s="21"/>
      <c r="N222" s="21"/>
      <c r="O222" s="21"/>
      <c r="P222" s="45"/>
    </row>
    <row r="223" spans="1:16" ht="15.75" x14ac:dyDescent="0.25">
      <c r="A223" s="688" t="s">
        <v>82</v>
      </c>
      <c r="B223" s="689"/>
      <c r="C223" s="689"/>
      <c r="D223" s="689"/>
      <c r="E223" s="689"/>
      <c r="F223" s="689"/>
      <c r="G223" s="689"/>
      <c r="H223" s="689"/>
      <c r="I223" s="689"/>
      <c r="J223" s="689"/>
      <c r="K223" s="689"/>
      <c r="L223" s="689"/>
      <c r="M223" s="689"/>
      <c r="N223" s="689"/>
      <c r="O223" s="689"/>
      <c r="P223" s="690"/>
    </row>
    <row r="224" spans="1:16" ht="15.75" x14ac:dyDescent="0.25">
      <c r="A224" s="46" t="s">
        <v>83</v>
      </c>
    </row>
    <row r="225" spans="1:16" ht="15.75" x14ac:dyDescent="0.25">
      <c r="A225" s="46" t="s">
        <v>84</v>
      </c>
      <c r="B225" s="682"/>
      <c r="C225" s="683"/>
      <c r="D225" s="683"/>
      <c r="E225" s="683"/>
      <c r="F225" s="683"/>
      <c r="G225" s="683"/>
      <c r="H225" s="683"/>
      <c r="I225" s="683"/>
      <c r="J225" s="683"/>
      <c r="K225" s="683"/>
      <c r="L225" s="683"/>
      <c r="M225" s="683"/>
      <c r="N225" s="683"/>
      <c r="O225" s="683"/>
      <c r="P225" s="684"/>
    </row>
    <row r="226" spans="1:16" ht="15.75" x14ac:dyDescent="0.25">
      <c r="A226" s="46" t="s">
        <v>85</v>
      </c>
      <c r="B226" s="682"/>
      <c r="C226" s="683"/>
      <c r="D226" s="683"/>
      <c r="E226" s="683"/>
      <c r="F226" s="683"/>
      <c r="G226" s="683"/>
      <c r="H226" s="683"/>
      <c r="I226" s="683"/>
      <c r="J226" s="683"/>
      <c r="K226" s="683"/>
      <c r="L226" s="683"/>
      <c r="M226" s="683"/>
      <c r="N226" s="683"/>
      <c r="O226" s="683"/>
      <c r="P226" s="684"/>
    </row>
    <row r="227" spans="1:16" ht="15.75" x14ac:dyDescent="0.25">
      <c r="A227" s="46" t="s">
        <v>86</v>
      </c>
      <c r="B227" s="682"/>
      <c r="C227" s="683"/>
      <c r="D227" s="683"/>
      <c r="E227" s="683"/>
      <c r="F227" s="683"/>
      <c r="G227" s="683"/>
      <c r="H227" s="683"/>
      <c r="I227" s="683"/>
      <c r="J227" s="683"/>
      <c r="K227" s="683"/>
      <c r="L227" s="683"/>
      <c r="M227" s="683"/>
      <c r="N227" s="683"/>
      <c r="O227" s="683"/>
      <c r="P227" s="684"/>
    </row>
    <row r="228" spans="1:16" ht="15.75" x14ac:dyDescent="0.25">
      <c r="A228" s="46" t="s">
        <v>87</v>
      </c>
      <c r="B228" s="682"/>
      <c r="C228" s="683"/>
      <c r="D228" s="683"/>
      <c r="E228" s="683"/>
      <c r="F228" s="683"/>
      <c r="G228" s="683"/>
      <c r="H228" s="683"/>
      <c r="I228" s="683"/>
      <c r="J228" s="683"/>
      <c r="K228" s="683"/>
      <c r="L228" s="683"/>
      <c r="M228" s="683"/>
      <c r="N228" s="683"/>
      <c r="O228" s="683"/>
      <c r="P228" s="684"/>
    </row>
    <row r="229" spans="1:16" ht="15.75" x14ac:dyDescent="0.25">
      <c r="A229" s="46" t="s">
        <v>88</v>
      </c>
      <c r="B229" s="682"/>
      <c r="C229" s="683"/>
      <c r="D229" s="683"/>
      <c r="E229" s="683"/>
      <c r="F229" s="683"/>
      <c r="G229" s="683"/>
      <c r="H229" s="683"/>
      <c r="I229" s="683"/>
      <c r="J229" s="683"/>
      <c r="K229" s="683"/>
      <c r="L229" s="683"/>
      <c r="M229" s="683"/>
      <c r="N229" s="683"/>
      <c r="O229" s="683"/>
      <c r="P229" s="684"/>
    </row>
    <row r="230" spans="1:16" ht="15.75" x14ac:dyDescent="0.25">
      <c r="A230" s="46" t="s">
        <v>89</v>
      </c>
      <c r="B230" s="682"/>
      <c r="C230" s="683"/>
      <c r="D230" s="683"/>
      <c r="E230" s="683"/>
      <c r="F230" s="683"/>
      <c r="G230" s="683"/>
      <c r="H230" s="683"/>
      <c r="I230" s="683"/>
      <c r="J230" s="683"/>
      <c r="K230" s="683"/>
      <c r="L230" s="683"/>
      <c r="M230" s="683"/>
      <c r="N230" s="683"/>
      <c r="O230" s="683"/>
      <c r="P230" s="684"/>
    </row>
    <row r="231" spans="1:16" ht="15.75" x14ac:dyDescent="0.25">
      <c r="A231" s="46" t="s">
        <v>90</v>
      </c>
      <c r="B231" s="682"/>
      <c r="C231" s="683"/>
      <c r="D231" s="683"/>
      <c r="E231" s="683"/>
      <c r="F231" s="683"/>
      <c r="G231" s="683"/>
      <c r="H231" s="683"/>
      <c r="I231" s="683"/>
      <c r="J231" s="683"/>
      <c r="K231" s="683"/>
      <c r="L231" s="683"/>
      <c r="M231" s="683"/>
      <c r="N231" s="683"/>
      <c r="O231" s="683"/>
      <c r="P231" s="684"/>
    </row>
    <row r="232" spans="1:16" ht="15.75" x14ac:dyDescent="0.25">
      <c r="A232" s="46" t="s">
        <v>91</v>
      </c>
      <c r="B232" s="682"/>
      <c r="C232" s="683"/>
      <c r="D232" s="683"/>
      <c r="E232" s="683"/>
      <c r="F232" s="683"/>
      <c r="G232" s="683"/>
      <c r="H232" s="683"/>
      <c r="I232" s="683"/>
      <c r="J232" s="683"/>
      <c r="K232" s="683"/>
      <c r="L232" s="683"/>
      <c r="M232" s="683"/>
      <c r="N232" s="683"/>
      <c r="O232" s="683"/>
      <c r="P232" s="684"/>
    </row>
    <row r="233" spans="1:16" ht="16.5" thickBot="1" x14ac:dyDescent="0.3">
      <c r="A233" s="47" t="s">
        <v>92</v>
      </c>
      <c r="B233" s="685"/>
      <c r="C233" s="686"/>
      <c r="D233" s="686"/>
      <c r="E233" s="686"/>
      <c r="F233" s="686"/>
      <c r="G233" s="686"/>
      <c r="H233" s="686"/>
      <c r="I233" s="686"/>
      <c r="J233" s="686"/>
      <c r="K233" s="686"/>
      <c r="L233" s="686"/>
      <c r="M233" s="686"/>
      <c r="N233" s="686"/>
      <c r="O233" s="686"/>
      <c r="P233" s="687"/>
    </row>
    <row r="237" spans="1:16" ht="15.75" x14ac:dyDescent="0.25">
      <c r="A237" s="9" t="s">
        <v>673</v>
      </c>
      <c r="B237" s="1117" t="s">
        <v>674</v>
      </c>
      <c r="C237" s="1958"/>
      <c r="D237" s="1958"/>
      <c r="E237" s="1958"/>
      <c r="F237" s="1958"/>
      <c r="G237" s="1958"/>
      <c r="H237" s="1958"/>
      <c r="I237" s="1958"/>
      <c r="J237" s="1958"/>
      <c r="K237" s="1959"/>
      <c r="L237" s="1394" t="s">
        <v>11</v>
      </c>
      <c r="M237" s="1960"/>
      <c r="N237" s="1960"/>
      <c r="O237" s="1961"/>
      <c r="P237" s="10" t="s">
        <v>675</v>
      </c>
    </row>
    <row r="239" spans="1:16" ht="15.75" x14ac:dyDescent="0.25">
      <c r="A239" s="396" t="s">
        <v>12</v>
      </c>
      <c r="B239" s="857" t="s">
        <v>1620</v>
      </c>
      <c r="C239" s="858"/>
      <c r="D239" s="858"/>
      <c r="E239" s="858"/>
      <c r="F239" s="858"/>
      <c r="G239" s="858"/>
      <c r="H239" s="858"/>
      <c r="I239" s="858"/>
      <c r="J239" s="858"/>
      <c r="K239" s="859"/>
      <c r="L239" s="1846" t="s">
        <v>14</v>
      </c>
      <c r="M239" s="1956"/>
      <c r="N239" s="1956"/>
      <c r="O239" s="1957"/>
      <c r="P239" s="12" t="s">
        <v>676</v>
      </c>
    </row>
    <row r="241" spans="1:16" ht="15.75" x14ac:dyDescent="0.25">
      <c r="A241" s="13" t="s">
        <v>15</v>
      </c>
      <c r="B241" s="755" t="s">
        <v>614</v>
      </c>
      <c r="C241" s="756"/>
      <c r="D241" s="756"/>
      <c r="E241" s="756"/>
      <c r="F241" s="757"/>
      <c r="G241" s="14" t="s">
        <v>17</v>
      </c>
      <c r="H241" s="755"/>
      <c r="I241" s="756"/>
      <c r="J241" s="756"/>
      <c r="K241" s="756"/>
      <c r="L241" s="756"/>
      <c r="M241" s="756"/>
      <c r="N241" s="756"/>
      <c r="O241" s="756"/>
      <c r="P241" s="757"/>
    </row>
    <row r="242" spans="1:16" ht="15.75" x14ac:dyDescent="0.25">
      <c r="A242" s="13" t="s">
        <v>15</v>
      </c>
      <c r="B242" s="755" t="s">
        <v>614</v>
      </c>
      <c r="C242" s="756"/>
      <c r="D242" s="756"/>
      <c r="E242" s="756"/>
      <c r="F242" s="757"/>
      <c r="G242" s="14" t="s">
        <v>17</v>
      </c>
      <c r="H242" s="755"/>
      <c r="I242" s="756"/>
      <c r="J242" s="756"/>
      <c r="K242" s="756"/>
      <c r="L242" s="756"/>
      <c r="M242" s="756"/>
      <c r="N242" s="756"/>
      <c r="O242" s="756"/>
      <c r="P242" s="757"/>
    </row>
    <row r="243" spans="1:16" ht="15.75" x14ac:dyDescent="0.25">
      <c r="A243" s="15"/>
      <c r="B243" s="419"/>
      <c r="C243" s="419"/>
      <c r="D243" s="17"/>
      <c r="E243" s="17"/>
      <c r="F243" s="17"/>
      <c r="G243" s="17"/>
      <c r="H243" s="17"/>
      <c r="I243" s="17"/>
      <c r="J243" s="17"/>
      <c r="K243" s="17"/>
      <c r="L243" s="18"/>
      <c r="M243" s="18"/>
      <c r="N243" s="18"/>
      <c r="O243" s="18"/>
      <c r="P243" s="19"/>
    </row>
    <row r="244" spans="1:16" ht="15.75" x14ac:dyDescent="0.25">
      <c r="A244" s="11" t="s">
        <v>20</v>
      </c>
      <c r="B244" s="857" t="s">
        <v>615</v>
      </c>
      <c r="C244" s="858"/>
      <c r="D244" s="858"/>
      <c r="E244" s="858"/>
      <c r="F244" s="858"/>
      <c r="G244" s="858"/>
      <c r="H244" s="858"/>
      <c r="I244" s="858"/>
      <c r="J244" s="858"/>
      <c r="K244" s="858"/>
      <c r="L244" s="858"/>
      <c r="M244" s="858"/>
      <c r="N244" s="858"/>
      <c r="O244" s="858"/>
      <c r="P244" s="859"/>
    </row>
    <row r="246" spans="1:16" ht="15.75" x14ac:dyDescent="0.25">
      <c r="A246" s="20" t="s">
        <v>22</v>
      </c>
      <c r="B246" s="21"/>
      <c r="C246" s="21"/>
      <c r="D246" s="21"/>
      <c r="E246" s="21"/>
      <c r="F246" s="21"/>
      <c r="G246" s="21"/>
      <c r="H246" s="21"/>
      <c r="I246" s="21"/>
      <c r="J246" s="21"/>
      <c r="K246" s="21"/>
      <c r="L246" s="21"/>
      <c r="M246" s="21"/>
      <c r="N246" s="21"/>
      <c r="O246" s="21"/>
    </row>
    <row r="247" spans="1:16" ht="15.75" x14ac:dyDescent="0.25">
      <c r="A247" s="20"/>
      <c r="B247" s="21"/>
      <c r="C247" s="21"/>
      <c r="D247" s="21"/>
      <c r="E247" s="21"/>
      <c r="F247" s="21"/>
      <c r="G247" s="21"/>
      <c r="H247" s="21"/>
      <c r="I247" s="21"/>
      <c r="J247" s="21"/>
      <c r="K247" s="21"/>
      <c r="L247" s="21"/>
      <c r="M247" s="21"/>
      <c r="N247" s="21"/>
      <c r="O247" s="21"/>
    </row>
    <row r="248" spans="1:16" x14ac:dyDescent="0.25">
      <c r="A248" s="759" t="s">
        <v>23</v>
      </c>
      <c r="B248" s="760"/>
      <c r="C248" s="760"/>
      <c r="D248" s="760"/>
      <c r="E248" s="761"/>
      <c r="F248" s="1943" t="s">
        <v>24</v>
      </c>
      <c r="G248" s="1944"/>
      <c r="H248" s="1944"/>
      <c r="I248" s="1945"/>
      <c r="J248" s="1949" t="s">
        <v>25</v>
      </c>
      <c r="K248" s="769" t="s">
        <v>26</v>
      </c>
      <c r="L248" s="761"/>
      <c r="M248" s="1943" t="s">
        <v>27</v>
      </c>
      <c r="N248" s="1944"/>
      <c r="O248" s="1945"/>
      <c r="P248" s="1951" t="s">
        <v>25</v>
      </c>
    </row>
    <row r="249" spans="1:16" ht="15" customHeight="1" x14ac:dyDescent="0.25">
      <c r="A249" s="762"/>
      <c r="B249" s="763"/>
      <c r="C249" s="763"/>
      <c r="D249" s="763"/>
      <c r="E249" s="764"/>
      <c r="F249" s="1946"/>
      <c r="G249" s="1947"/>
      <c r="H249" s="1947"/>
      <c r="I249" s="1948"/>
      <c r="J249" s="1950"/>
      <c r="K249" s="770"/>
      <c r="L249" s="764"/>
      <c r="M249" s="1946"/>
      <c r="N249" s="1947"/>
      <c r="O249" s="1948"/>
      <c r="P249" s="1952"/>
    </row>
    <row r="250" spans="1:16" ht="17.25" customHeight="1" x14ac:dyDescent="0.25">
      <c r="A250" s="762"/>
      <c r="B250" s="763"/>
      <c r="C250" s="763"/>
      <c r="D250" s="763"/>
      <c r="E250" s="764"/>
      <c r="F250" s="1953" t="s">
        <v>616</v>
      </c>
      <c r="G250" s="1954"/>
      <c r="H250" s="1954"/>
      <c r="I250" s="1955"/>
      <c r="J250" s="395" t="s">
        <v>664</v>
      </c>
      <c r="K250" s="770"/>
      <c r="L250" s="764"/>
      <c r="M250" s="853" t="s">
        <v>618</v>
      </c>
      <c r="N250" s="871"/>
      <c r="O250" s="872"/>
      <c r="P250" s="302" t="s">
        <v>666</v>
      </c>
    </row>
    <row r="251" spans="1:16" ht="18" customHeight="1" x14ac:dyDescent="0.25">
      <c r="A251" s="762"/>
      <c r="B251" s="763"/>
      <c r="C251" s="763"/>
      <c r="D251" s="763"/>
      <c r="E251" s="764"/>
      <c r="F251" s="853" t="s">
        <v>620</v>
      </c>
      <c r="G251" s="871"/>
      <c r="H251" s="871"/>
      <c r="I251" s="872"/>
      <c r="J251" s="395" t="s">
        <v>677</v>
      </c>
      <c r="K251" s="770"/>
      <c r="L251" s="764"/>
      <c r="M251" s="853" t="s">
        <v>622</v>
      </c>
      <c r="N251" s="871"/>
      <c r="O251" s="872"/>
      <c r="P251" s="55" t="s">
        <v>667</v>
      </c>
    </row>
    <row r="252" spans="1:16" ht="18.75" customHeight="1" x14ac:dyDescent="0.25">
      <c r="A252" s="762"/>
      <c r="B252" s="763"/>
      <c r="C252" s="763"/>
      <c r="D252" s="763"/>
      <c r="E252" s="764"/>
      <c r="F252" s="853" t="s">
        <v>623</v>
      </c>
      <c r="G252" s="871"/>
      <c r="H252" s="871"/>
      <c r="I252" s="872"/>
      <c r="J252" s="395" t="s">
        <v>678</v>
      </c>
      <c r="K252" s="770"/>
      <c r="L252" s="764"/>
      <c r="M252" s="853" t="s">
        <v>625</v>
      </c>
      <c r="N252" s="871"/>
      <c r="O252" s="872"/>
      <c r="P252" s="55" t="s">
        <v>667</v>
      </c>
    </row>
    <row r="253" spans="1:16" ht="19.5" customHeight="1" x14ac:dyDescent="0.25">
      <c r="A253" s="762"/>
      <c r="B253" s="763"/>
      <c r="C253" s="763"/>
      <c r="D253" s="763"/>
      <c r="E253" s="764"/>
      <c r="F253" s="1940" t="s">
        <v>627</v>
      </c>
      <c r="G253" s="1941"/>
      <c r="H253" s="1941"/>
      <c r="I253" s="1942"/>
      <c r="J253" s="395" t="s">
        <v>666</v>
      </c>
      <c r="K253" s="770"/>
      <c r="L253" s="764"/>
      <c r="M253" s="853" t="s">
        <v>628</v>
      </c>
      <c r="N253" s="871"/>
      <c r="O253" s="872"/>
      <c r="P253" s="395" t="s">
        <v>677</v>
      </c>
    </row>
    <row r="254" spans="1:16" ht="15" customHeight="1" x14ac:dyDescent="0.25">
      <c r="A254" s="762"/>
      <c r="B254" s="763"/>
      <c r="C254" s="763"/>
      <c r="D254" s="763"/>
      <c r="E254" s="764"/>
      <c r="F254" s="853"/>
      <c r="G254" s="871"/>
      <c r="H254" s="871"/>
      <c r="I254" s="872"/>
      <c r="J254" s="410"/>
      <c r="K254" s="770"/>
      <c r="L254" s="764"/>
      <c r="M254" s="853"/>
      <c r="N254" s="871"/>
      <c r="O254" s="872"/>
      <c r="P254" s="22"/>
    </row>
    <row r="255" spans="1:16" ht="15" customHeight="1" x14ac:dyDescent="0.25">
      <c r="A255" s="762"/>
      <c r="B255" s="763"/>
      <c r="C255" s="763"/>
      <c r="D255" s="763"/>
      <c r="E255" s="764"/>
      <c r="F255" s="853"/>
      <c r="G255" s="871"/>
      <c r="H255" s="871"/>
      <c r="I255" s="872"/>
      <c r="J255" s="410"/>
      <c r="K255" s="770"/>
      <c r="L255" s="764"/>
      <c r="M255" s="853"/>
      <c r="N255" s="871"/>
      <c r="O255" s="872"/>
      <c r="P255" s="22"/>
    </row>
    <row r="256" spans="1:16" ht="15" customHeight="1" x14ac:dyDescent="0.25">
      <c r="A256" s="762"/>
      <c r="B256" s="763"/>
      <c r="C256" s="763"/>
      <c r="D256" s="763"/>
      <c r="E256" s="764"/>
      <c r="F256" s="853"/>
      <c r="G256" s="871"/>
      <c r="H256" s="871"/>
      <c r="I256" s="872"/>
      <c r="J256" s="410"/>
      <c r="K256" s="770"/>
      <c r="L256" s="764"/>
      <c r="M256" s="853"/>
      <c r="N256" s="871"/>
      <c r="O256" s="872"/>
      <c r="P256" s="22"/>
    </row>
    <row r="257" spans="1:16" ht="15" customHeight="1" x14ac:dyDescent="0.25">
      <c r="A257" s="765"/>
      <c r="B257" s="766"/>
      <c r="C257" s="766"/>
      <c r="D257" s="766"/>
      <c r="E257" s="767"/>
      <c r="F257" s="853"/>
      <c r="G257" s="871"/>
      <c r="H257" s="871"/>
      <c r="I257" s="872"/>
      <c r="J257" s="410"/>
      <c r="K257" s="771"/>
      <c r="L257" s="767"/>
      <c r="M257" s="853"/>
      <c r="N257" s="871"/>
      <c r="O257" s="872"/>
      <c r="P257" s="22"/>
    </row>
    <row r="258" spans="1:16" ht="15" customHeight="1" x14ac:dyDescent="0.25">
      <c r="A258" s="23"/>
      <c r="B258" s="24"/>
      <c r="C258" s="18"/>
      <c r="D258" s="18"/>
      <c r="E258" s="18"/>
      <c r="F258" s="18"/>
      <c r="G258" s="18"/>
      <c r="H258" s="18"/>
      <c r="I258" s="18"/>
      <c r="J258" s="18"/>
      <c r="K258" s="18"/>
      <c r="L258" s="18"/>
      <c r="M258" s="18"/>
      <c r="N258" s="18"/>
      <c r="O258" s="18"/>
    </row>
    <row r="259" spans="1:16" ht="63" x14ac:dyDescent="0.25">
      <c r="A259" s="25" t="s">
        <v>32</v>
      </c>
      <c r="B259" s="401" t="s">
        <v>33</v>
      </c>
      <c r="C259" s="401" t="s">
        <v>34</v>
      </c>
      <c r="D259" s="401" t="s">
        <v>35</v>
      </c>
      <c r="E259" s="401" t="s">
        <v>36</v>
      </c>
      <c r="F259" s="401" t="s">
        <v>37</v>
      </c>
      <c r="G259" s="733" t="s">
        <v>38</v>
      </c>
      <c r="H259" s="741"/>
      <c r="I259" s="733" t="s">
        <v>39</v>
      </c>
      <c r="J259" s="741"/>
      <c r="K259" s="401" t="s">
        <v>40</v>
      </c>
      <c r="L259" s="733" t="s">
        <v>41</v>
      </c>
      <c r="M259" s="741"/>
      <c r="N259" s="747" t="s">
        <v>42</v>
      </c>
      <c r="O259" s="748"/>
      <c r="P259" s="749"/>
    </row>
    <row r="260" spans="1:16" ht="45" x14ac:dyDescent="0.25">
      <c r="A260" s="292" t="s">
        <v>1850</v>
      </c>
      <c r="B260" s="144" t="s">
        <v>679</v>
      </c>
      <c r="C260" s="409" t="s">
        <v>680</v>
      </c>
      <c r="D260" s="409" t="s">
        <v>681</v>
      </c>
      <c r="E260" s="409" t="s">
        <v>47</v>
      </c>
      <c r="F260" s="409" t="s">
        <v>105</v>
      </c>
      <c r="G260" s="876" t="s">
        <v>682</v>
      </c>
      <c r="H260" s="877"/>
      <c r="I260" s="876" t="s">
        <v>207</v>
      </c>
      <c r="J260" s="877"/>
      <c r="K260" s="294">
        <v>1</v>
      </c>
      <c r="L260" s="1450" t="s">
        <v>634</v>
      </c>
      <c r="M260" s="1451"/>
      <c r="N260" s="876" t="s">
        <v>635</v>
      </c>
      <c r="O260" s="1926"/>
      <c r="P260" s="1927"/>
    </row>
    <row r="261" spans="1:16" ht="15.75" x14ac:dyDescent="0.25">
      <c r="A261" s="740" t="s">
        <v>51</v>
      </c>
      <c r="B261" s="741"/>
      <c r="C261" s="876" t="s">
        <v>683</v>
      </c>
      <c r="D261" s="1926"/>
      <c r="E261" s="1926"/>
      <c r="F261" s="1926"/>
      <c r="G261" s="1926"/>
      <c r="H261" s="1926"/>
      <c r="I261" s="1926"/>
      <c r="J261" s="1926"/>
      <c r="K261" s="1926"/>
      <c r="L261" s="1926"/>
      <c r="M261" s="1926"/>
      <c r="N261" s="1926"/>
      <c r="O261" s="1926"/>
      <c r="P261" s="1927"/>
    </row>
    <row r="262" spans="1:16" ht="15.75" x14ac:dyDescent="0.25">
      <c r="A262" s="718" t="s">
        <v>53</v>
      </c>
      <c r="B262" s="719"/>
      <c r="C262" s="719"/>
      <c r="D262" s="719"/>
      <c r="E262" s="719"/>
      <c r="F262" s="719"/>
      <c r="G262" s="720"/>
      <c r="H262" s="721" t="s">
        <v>54</v>
      </c>
      <c r="I262" s="719"/>
      <c r="J262" s="719"/>
      <c r="K262" s="719"/>
      <c r="L262" s="719"/>
      <c r="M262" s="719"/>
      <c r="N262" s="719"/>
      <c r="O262" s="719"/>
      <c r="P262" s="722"/>
    </row>
    <row r="263" spans="1:16" x14ac:dyDescent="0.25">
      <c r="A263" s="1928" t="s">
        <v>637</v>
      </c>
      <c r="B263" s="1929"/>
      <c r="C263" s="1929"/>
      <c r="D263" s="1929"/>
      <c r="E263" s="1929"/>
      <c r="F263" s="1929"/>
      <c r="G263" s="1930"/>
      <c r="H263" s="1934" t="s">
        <v>638</v>
      </c>
      <c r="I263" s="1935"/>
      <c r="J263" s="1935"/>
      <c r="K263" s="1935"/>
      <c r="L263" s="1935"/>
      <c r="M263" s="1935"/>
      <c r="N263" s="1935"/>
      <c r="O263" s="1935"/>
      <c r="P263" s="1936"/>
    </row>
    <row r="264" spans="1:16" x14ac:dyDescent="0.25">
      <c r="A264" s="1931"/>
      <c r="B264" s="1932"/>
      <c r="C264" s="1932"/>
      <c r="D264" s="1932"/>
      <c r="E264" s="1932"/>
      <c r="F264" s="1932"/>
      <c r="G264" s="1933"/>
      <c r="H264" s="1937"/>
      <c r="I264" s="1938"/>
      <c r="J264" s="1938"/>
      <c r="K264" s="1938"/>
      <c r="L264" s="1938"/>
      <c r="M264" s="1938"/>
      <c r="N264" s="1938"/>
      <c r="O264" s="1938"/>
      <c r="P264" s="1939"/>
    </row>
    <row r="265" spans="1:16" ht="15.75" x14ac:dyDescent="0.25">
      <c r="A265" s="23"/>
      <c r="B265" s="24"/>
      <c r="C265" s="24"/>
      <c r="D265" s="24"/>
      <c r="E265" s="24"/>
      <c r="F265" s="24"/>
      <c r="G265" s="24"/>
      <c r="H265" s="24"/>
      <c r="I265" s="24"/>
      <c r="J265" s="24"/>
      <c r="K265" s="24"/>
      <c r="L265" s="24"/>
      <c r="M265" s="24"/>
      <c r="N265" s="24"/>
      <c r="O265" s="24"/>
      <c r="P265" s="31"/>
    </row>
    <row r="266" spans="1:16" ht="15.75" x14ac:dyDescent="0.25">
      <c r="A266" s="32"/>
      <c r="B266" s="24"/>
      <c r="C266" s="19"/>
      <c r="D266" s="733" t="s">
        <v>57</v>
      </c>
      <c r="E266" s="734"/>
      <c r="F266" s="734"/>
      <c r="G266" s="734"/>
      <c r="H266" s="734"/>
      <c r="I266" s="734"/>
      <c r="J266" s="734"/>
      <c r="K266" s="734"/>
      <c r="L266" s="734"/>
      <c r="M266" s="734"/>
      <c r="N266" s="734"/>
      <c r="O266" s="734"/>
      <c r="P266" s="735"/>
    </row>
    <row r="267" spans="1:16" ht="15.75" x14ac:dyDescent="0.25">
      <c r="A267" s="23"/>
      <c r="B267" s="24"/>
      <c r="C267" s="24"/>
      <c r="D267" s="401" t="s">
        <v>58</v>
      </c>
      <c r="E267" s="401" t="s">
        <v>59</v>
      </c>
      <c r="F267" s="401" t="s">
        <v>60</v>
      </c>
      <c r="G267" s="401" t="s">
        <v>61</v>
      </c>
      <c r="H267" s="401" t="s">
        <v>62</v>
      </c>
      <c r="I267" s="401" t="s">
        <v>63</v>
      </c>
      <c r="J267" s="401" t="s">
        <v>64</v>
      </c>
      <c r="K267" s="401" t="s">
        <v>65</v>
      </c>
      <c r="L267" s="401" t="s">
        <v>66</v>
      </c>
      <c r="M267" s="401" t="s">
        <v>67</v>
      </c>
      <c r="N267" s="401" t="s">
        <v>68</v>
      </c>
      <c r="O267" s="733" t="s">
        <v>69</v>
      </c>
      <c r="P267" s="735"/>
    </row>
    <row r="268" spans="1:16" ht="15.75" x14ac:dyDescent="0.25">
      <c r="A268" s="1916" t="s">
        <v>70</v>
      </c>
      <c r="B268" s="1917"/>
      <c r="C268" s="1918"/>
      <c r="D268" s="295"/>
      <c r="E268" s="295"/>
      <c r="F268" s="295">
        <v>100</v>
      </c>
      <c r="G268" s="295"/>
      <c r="H268" s="295"/>
      <c r="I268" s="295">
        <v>100</v>
      </c>
      <c r="J268" s="295"/>
      <c r="K268" s="295"/>
      <c r="L268" s="295">
        <v>100</v>
      </c>
      <c r="M268" s="295"/>
      <c r="N268" s="295"/>
      <c r="O268" s="1919">
        <v>100</v>
      </c>
      <c r="P268" s="1920"/>
    </row>
    <row r="269" spans="1:16" ht="15.75" x14ac:dyDescent="0.25">
      <c r="A269" s="1921" t="s">
        <v>71</v>
      </c>
      <c r="B269" s="1922"/>
      <c r="C269" s="1923"/>
      <c r="D269" s="296"/>
      <c r="E269" s="296"/>
      <c r="F269" s="296"/>
      <c r="G269" s="296"/>
      <c r="H269" s="296"/>
      <c r="I269" s="296"/>
      <c r="J269" s="296"/>
      <c r="K269" s="296"/>
      <c r="L269" s="296"/>
      <c r="M269" s="296"/>
      <c r="N269" s="296"/>
      <c r="O269" s="1924"/>
      <c r="P269" s="1925"/>
    </row>
    <row r="270" spans="1:16" ht="15.75" x14ac:dyDescent="0.25">
      <c r="A270" s="23"/>
      <c r="B270" s="24"/>
      <c r="C270" s="24"/>
      <c r="D270" s="24"/>
      <c r="E270" s="24"/>
      <c r="F270" s="24"/>
      <c r="G270" s="24"/>
      <c r="H270" s="24"/>
      <c r="I270" s="24"/>
      <c r="J270" s="24"/>
      <c r="K270" s="24"/>
      <c r="L270" s="24"/>
      <c r="M270" s="24"/>
      <c r="N270" s="24"/>
      <c r="O270" s="24"/>
      <c r="P270" s="31"/>
    </row>
    <row r="271" spans="1:16" ht="15.75" x14ac:dyDescent="0.25">
      <c r="A271" s="35" t="s">
        <v>72</v>
      </c>
      <c r="B271" s="35" t="s">
        <v>33</v>
      </c>
      <c r="C271" s="36"/>
      <c r="D271" s="37" t="s">
        <v>58</v>
      </c>
      <c r="E271" s="37" t="s">
        <v>59</v>
      </c>
      <c r="F271" s="37" t="s">
        <v>60</v>
      </c>
      <c r="G271" s="37" t="s">
        <v>61</v>
      </c>
      <c r="H271" s="37" t="s">
        <v>62</v>
      </c>
      <c r="I271" s="37" t="s">
        <v>63</v>
      </c>
      <c r="J271" s="37" t="s">
        <v>64</v>
      </c>
      <c r="K271" s="37" t="s">
        <v>65</v>
      </c>
      <c r="L271" s="37" t="s">
        <v>66</v>
      </c>
      <c r="M271" s="37" t="s">
        <v>67</v>
      </c>
      <c r="N271" s="37" t="s">
        <v>68</v>
      </c>
      <c r="O271" s="716" t="s">
        <v>69</v>
      </c>
      <c r="P271" s="717"/>
    </row>
    <row r="272" spans="1:16" ht="15.75" x14ac:dyDescent="0.25">
      <c r="A272" s="1962" t="s">
        <v>684</v>
      </c>
      <c r="B272" s="701">
        <v>0.1</v>
      </c>
      <c r="C272" s="38" t="s">
        <v>70</v>
      </c>
      <c r="D272" s="38">
        <v>100</v>
      </c>
      <c r="E272" s="38">
        <v>100</v>
      </c>
      <c r="F272" s="38">
        <v>100</v>
      </c>
      <c r="G272" s="38">
        <v>100</v>
      </c>
      <c r="H272" s="38">
        <v>100</v>
      </c>
      <c r="I272" s="38">
        <v>100</v>
      </c>
      <c r="J272" s="38">
        <v>100</v>
      </c>
      <c r="K272" s="38">
        <v>100</v>
      </c>
      <c r="L272" s="38">
        <v>100</v>
      </c>
      <c r="M272" s="38">
        <v>100</v>
      </c>
      <c r="N272" s="38">
        <v>100</v>
      </c>
      <c r="O272" s="38">
        <v>100</v>
      </c>
      <c r="P272" s="38">
        <v>100</v>
      </c>
    </row>
    <row r="273" spans="1:16" ht="15.75" x14ac:dyDescent="0.25">
      <c r="A273" s="1963"/>
      <c r="B273" s="702"/>
      <c r="C273" s="40" t="s">
        <v>71</v>
      </c>
      <c r="D273" s="40"/>
      <c r="E273" s="40"/>
      <c r="F273" s="41"/>
      <c r="G273" s="41"/>
      <c r="H273" s="41"/>
      <c r="I273" s="41"/>
      <c r="J273" s="41"/>
      <c r="K273" s="41"/>
      <c r="L273" s="41"/>
      <c r="M273" s="41"/>
      <c r="N273" s="40"/>
      <c r="O273" s="814"/>
      <c r="P273" s="815"/>
    </row>
    <row r="274" spans="1:16" ht="15.75" x14ac:dyDescent="0.25">
      <c r="A274" s="1962" t="s">
        <v>685</v>
      </c>
      <c r="B274" s="701">
        <v>0.1</v>
      </c>
      <c r="C274" s="38" t="s">
        <v>70</v>
      </c>
      <c r="D274" s="38">
        <v>100</v>
      </c>
      <c r="E274" s="38">
        <v>100</v>
      </c>
      <c r="F274" s="38">
        <v>100</v>
      </c>
      <c r="G274" s="38">
        <v>100</v>
      </c>
      <c r="H274" s="38">
        <v>100</v>
      </c>
      <c r="I274" s="38">
        <v>100</v>
      </c>
      <c r="J274" s="38">
        <v>100</v>
      </c>
      <c r="K274" s="38">
        <v>100</v>
      </c>
      <c r="L274" s="38">
        <v>100</v>
      </c>
      <c r="M274" s="38">
        <v>100</v>
      </c>
      <c r="N274" s="38">
        <v>100</v>
      </c>
      <c r="O274" s="38">
        <v>100</v>
      </c>
      <c r="P274" s="38">
        <v>100</v>
      </c>
    </row>
    <row r="275" spans="1:16" ht="15.75" x14ac:dyDescent="0.25">
      <c r="A275" s="1963"/>
      <c r="B275" s="702"/>
      <c r="C275" s="40" t="s">
        <v>71</v>
      </c>
      <c r="D275" s="40"/>
      <c r="E275" s="40"/>
      <c r="F275" s="41"/>
      <c r="G275" s="41"/>
      <c r="H275" s="41"/>
      <c r="I275" s="41"/>
      <c r="J275" s="41"/>
      <c r="K275" s="41"/>
      <c r="L275" s="41"/>
      <c r="M275" s="41"/>
      <c r="N275" s="40"/>
      <c r="O275" s="814"/>
      <c r="P275" s="815"/>
    </row>
    <row r="276" spans="1:16" x14ac:dyDescent="0.25">
      <c r="A276" s="44"/>
      <c r="B276" s="21"/>
      <c r="C276" s="21"/>
      <c r="D276" s="21"/>
      <c r="E276" s="21"/>
      <c r="F276" s="21"/>
      <c r="G276" s="21"/>
      <c r="H276" s="21"/>
      <c r="I276" s="21"/>
      <c r="J276" s="21"/>
      <c r="K276" s="21"/>
      <c r="L276" s="21"/>
      <c r="M276" s="21"/>
      <c r="N276" s="21"/>
      <c r="O276" s="21"/>
      <c r="P276" s="45"/>
    </row>
    <row r="277" spans="1:16" ht="15.75" x14ac:dyDescent="0.25">
      <c r="A277" s="1912" t="s">
        <v>82</v>
      </c>
      <c r="B277" s="1913"/>
      <c r="C277" s="1913"/>
      <c r="D277" s="1913"/>
      <c r="E277" s="1913"/>
      <c r="F277" s="1913"/>
      <c r="G277" s="1913"/>
      <c r="H277" s="1913"/>
      <c r="I277" s="1913"/>
      <c r="J277" s="1913"/>
      <c r="K277" s="1913"/>
      <c r="L277" s="1913"/>
      <c r="M277" s="1913"/>
      <c r="N277" s="1913"/>
      <c r="O277" s="1913"/>
      <c r="P277" s="1914"/>
    </row>
    <row r="278" spans="1:16" ht="15.75" x14ac:dyDescent="0.25">
      <c r="A278" s="46" t="s">
        <v>83</v>
      </c>
    </row>
    <row r="279" spans="1:16" ht="15.75" x14ac:dyDescent="0.25">
      <c r="A279" s="46" t="s">
        <v>84</v>
      </c>
      <c r="B279" s="682"/>
      <c r="C279" s="683"/>
      <c r="D279" s="683"/>
      <c r="E279" s="683"/>
      <c r="F279" s="683"/>
      <c r="G279" s="683"/>
      <c r="H279" s="683"/>
      <c r="I279" s="683"/>
      <c r="J279" s="683"/>
      <c r="K279" s="683"/>
      <c r="L279" s="683"/>
      <c r="M279" s="683"/>
      <c r="N279" s="683"/>
      <c r="O279" s="683"/>
      <c r="P279" s="684"/>
    </row>
    <row r="280" spans="1:16" ht="15.75" x14ac:dyDescent="0.25">
      <c r="A280" s="46" t="s">
        <v>85</v>
      </c>
      <c r="B280" s="682"/>
      <c r="C280" s="683"/>
      <c r="D280" s="683"/>
      <c r="E280" s="683"/>
      <c r="F280" s="683"/>
      <c r="G280" s="683"/>
      <c r="H280" s="683"/>
      <c r="I280" s="683"/>
      <c r="J280" s="683"/>
      <c r="K280" s="683"/>
      <c r="L280" s="683"/>
      <c r="M280" s="683"/>
      <c r="N280" s="683"/>
      <c r="O280" s="683"/>
      <c r="P280" s="684"/>
    </row>
    <row r="281" spans="1:16" ht="15.75" x14ac:dyDescent="0.25">
      <c r="A281" s="46" t="s">
        <v>86</v>
      </c>
      <c r="B281" s="682"/>
      <c r="C281" s="683"/>
      <c r="D281" s="683"/>
      <c r="E281" s="683"/>
      <c r="F281" s="683"/>
      <c r="G281" s="683"/>
      <c r="H281" s="683"/>
      <c r="I281" s="683"/>
      <c r="J281" s="683"/>
      <c r="K281" s="683"/>
      <c r="L281" s="683"/>
      <c r="M281" s="683"/>
      <c r="N281" s="683"/>
      <c r="O281" s="683"/>
      <c r="P281" s="684"/>
    </row>
    <row r="282" spans="1:16" ht="15.75" x14ac:dyDescent="0.25">
      <c r="A282" s="46" t="s">
        <v>87</v>
      </c>
      <c r="B282" s="682"/>
      <c r="C282" s="683"/>
      <c r="D282" s="683"/>
      <c r="E282" s="683"/>
      <c r="F282" s="683"/>
      <c r="G282" s="683"/>
      <c r="H282" s="683"/>
      <c r="I282" s="683"/>
      <c r="J282" s="683"/>
      <c r="K282" s="683"/>
      <c r="L282" s="683"/>
      <c r="M282" s="683"/>
      <c r="N282" s="683"/>
      <c r="O282" s="683"/>
      <c r="P282" s="684"/>
    </row>
    <row r="283" spans="1:16" ht="15.75" x14ac:dyDescent="0.25">
      <c r="A283" s="46" t="s">
        <v>88</v>
      </c>
      <c r="B283" s="682"/>
      <c r="C283" s="683"/>
      <c r="D283" s="683"/>
      <c r="E283" s="683"/>
      <c r="F283" s="683"/>
      <c r="G283" s="683"/>
      <c r="H283" s="683"/>
      <c r="I283" s="683"/>
      <c r="J283" s="683"/>
      <c r="K283" s="683"/>
      <c r="L283" s="683"/>
      <c r="M283" s="683"/>
      <c r="N283" s="683"/>
      <c r="O283" s="683"/>
      <c r="P283" s="684"/>
    </row>
    <row r="284" spans="1:16" ht="15.75" x14ac:dyDescent="0.25">
      <c r="A284" s="46" t="s">
        <v>89</v>
      </c>
      <c r="B284" s="682"/>
      <c r="C284" s="683"/>
      <c r="D284" s="683"/>
      <c r="E284" s="683"/>
      <c r="F284" s="683"/>
      <c r="G284" s="683"/>
      <c r="H284" s="683"/>
      <c r="I284" s="683"/>
      <c r="J284" s="683"/>
      <c r="K284" s="683"/>
      <c r="L284" s="683"/>
      <c r="M284" s="683"/>
      <c r="N284" s="683"/>
      <c r="O284" s="683"/>
      <c r="P284" s="684"/>
    </row>
    <row r="285" spans="1:16" ht="15.75" x14ac:dyDescent="0.25">
      <c r="A285" s="46" t="s">
        <v>90</v>
      </c>
      <c r="B285" s="682"/>
      <c r="C285" s="683"/>
      <c r="D285" s="683"/>
      <c r="E285" s="683"/>
      <c r="F285" s="683"/>
      <c r="G285" s="683"/>
      <c r="H285" s="683"/>
      <c r="I285" s="683"/>
      <c r="J285" s="683"/>
      <c r="K285" s="683"/>
      <c r="L285" s="683"/>
      <c r="M285" s="683"/>
      <c r="N285" s="683"/>
      <c r="O285" s="683"/>
      <c r="P285" s="684"/>
    </row>
    <row r="286" spans="1:16" ht="15.75" x14ac:dyDescent="0.25">
      <c r="A286" s="46" t="s">
        <v>91</v>
      </c>
      <c r="B286" s="682"/>
      <c r="C286" s="683"/>
      <c r="D286" s="683"/>
      <c r="E286" s="683"/>
      <c r="F286" s="683"/>
      <c r="G286" s="683"/>
      <c r="H286" s="683"/>
      <c r="I286" s="683"/>
      <c r="J286" s="683"/>
      <c r="K286" s="683"/>
      <c r="L286" s="683"/>
      <c r="M286" s="683"/>
      <c r="N286" s="683"/>
      <c r="O286" s="683"/>
      <c r="P286" s="684"/>
    </row>
    <row r="287" spans="1:16" ht="15.75" customHeight="1" thickBot="1" x14ac:dyDescent="0.3">
      <c r="A287" s="47" t="s">
        <v>92</v>
      </c>
      <c r="B287" s="685"/>
      <c r="C287" s="686"/>
      <c r="D287" s="686"/>
      <c r="E287" s="686"/>
      <c r="F287" s="686"/>
      <c r="G287" s="686"/>
      <c r="H287" s="686"/>
      <c r="I287" s="686"/>
      <c r="J287" s="686"/>
      <c r="K287" s="686"/>
      <c r="L287" s="686"/>
      <c r="M287" s="686"/>
      <c r="N287" s="686"/>
      <c r="O287" s="686"/>
      <c r="P287" s="687"/>
    </row>
    <row r="291" spans="1:16" ht="15.75" x14ac:dyDescent="0.25">
      <c r="A291" s="9" t="s">
        <v>686</v>
      </c>
      <c r="B291" s="1117" t="s">
        <v>687</v>
      </c>
      <c r="C291" s="1958"/>
      <c r="D291" s="1958"/>
      <c r="E291" s="1958"/>
      <c r="F291" s="1958"/>
      <c r="G291" s="1958"/>
      <c r="H291" s="1958"/>
      <c r="I291" s="1958"/>
      <c r="J291" s="1958"/>
      <c r="K291" s="1959"/>
      <c r="L291" s="1394" t="s">
        <v>11</v>
      </c>
      <c r="M291" s="1960"/>
      <c r="N291" s="1960"/>
      <c r="O291" s="1961"/>
      <c r="P291" s="10" t="s">
        <v>688</v>
      </c>
    </row>
    <row r="293" spans="1:16" ht="15.75" x14ac:dyDescent="0.25">
      <c r="A293" s="396" t="s">
        <v>12</v>
      </c>
      <c r="B293" s="857" t="s">
        <v>689</v>
      </c>
      <c r="C293" s="858"/>
      <c r="D293" s="858"/>
      <c r="E293" s="858"/>
      <c r="F293" s="858"/>
      <c r="G293" s="858"/>
      <c r="H293" s="858"/>
      <c r="I293" s="858"/>
      <c r="J293" s="858"/>
      <c r="K293" s="859"/>
      <c r="L293" s="1846" t="s">
        <v>14</v>
      </c>
      <c r="M293" s="1956"/>
      <c r="N293" s="1956"/>
      <c r="O293" s="1957"/>
      <c r="P293" s="12" t="s">
        <v>690</v>
      </c>
    </row>
    <row r="295" spans="1:16" ht="15.75" x14ac:dyDescent="0.25">
      <c r="A295" s="13" t="s">
        <v>15</v>
      </c>
      <c r="B295" s="755" t="s">
        <v>614</v>
      </c>
      <c r="C295" s="756"/>
      <c r="D295" s="756"/>
      <c r="E295" s="756"/>
      <c r="F295" s="757"/>
      <c r="G295" s="14" t="s">
        <v>17</v>
      </c>
      <c r="H295" s="755"/>
      <c r="I295" s="756"/>
      <c r="J295" s="756"/>
      <c r="K295" s="756"/>
      <c r="L295" s="756"/>
      <c r="M295" s="756"/>
      <c r="N295" s="756"/>
      <c r="O295" s="756"/>
      <c r="P295" s="757"/>
    </row>
    <row r="296" spans="1:16" ht="15" customHeight="1" x14ac:dyDescent="0.25">
      <c r="A296" s="13" t="s">
        <v>15</v>
      </c>
      <c r="B296" s="755" t="s">
        <v>614</v>
      </c>
      <c r="C296" s="756"/>
      <c r="D296" s="756"/>
      <c r="E296" s="756"/>
      <c r="F296" s="757"/>
      <c r="G296" s="14" t="s">
        <v>17</v>
      </c>
      <c r="H296" s="755"/>
      <c r="I296" s="756"/>
      <c r="J296" s="756"/>
      <c r="K296" s="756"/>
      <c r="L296" s="756"/>
      <c r="M296" s="756"/>
      <c r="N296" s="756"/>
      <c r="O296" s="756"/>
      <c r="P296" s="757"/>
    </row>
    <row r="297" spans="1:16" ht="15" customHeight="1" x14ac:dyDescent="0.25">
      <c r="A297" s="15"/>
      <c r="B297" s="419"/>
      <c r="C297" s="419"/>
      <c r="D297" s="17"/>
      <c r="E297" s="17"/>
      <c r="F297" s="17"/>
      <c r="G297" s="17"/>
      <c r="H297" s="17"/>
      <c r="I297" s="17"/>
      <c r="J297" s="17"/>
      <c r="K297" s="17"/>
      <c r="L297" s="18"/>
      <c r="M297" s="18"/>
      <c r="N297" s="18"/>
      <c r="O297" s="18"/>
      <c r="P297" s="19"/>
    </row>
    <row r="298" spans="1:16" ht="15" customHeight="1" x14ac:dyDescent="0.25">
      <c r="A298" s="11" t="s">
        <v>20</v>
      </c>
      <c r="B298" s="857" t="s">
        <v>615</v>
      </c>
      <c r="C298" s="858"/>
      <c r="D298" s="858"/>
      <c r="E298" s="858"/>
      <c r="F298" s="858"/>
      <c r="G298" s="858"/>
      <c r="H298" s="858"/>
      <c r="I298" s="858"/>
      <c r="J298" s="858"/>
      <c r="K298" s="858"/>
      <c r="L298" s="858"/>
      <c r="M298" s="858"/>
      <c r="N298" s="858"/>
      <c r="O298" s="858"/>
      <c r="P298" s="859"/>
    </row>
    <row r="299" spans="1:16" ht="15" customHeight="1" x14ac:dyDescent="0.25"/>
    <row r="300" spans="1:16" ht="15" customHeight="1" x14ac:dyDescent="0.25">
      <c r="A300" s="20" t="s">
        <v>22</v>
      </c>
      <c r="B300" s="21"/>
      <c r="C300" s="21"/>
      <c r="D300" s="21"/>
      <c r="E300" s="21"/>
      <c r="F300" s="21"/>
      <c r="G300" s="21"/>
      <c r="H300" s="21"/>
      <c r="I300" s="21"/>
      <c r="J300" s="21"/>
      <c r="K300" s="21"/>
      <c r="L300" s="21"/>
      <c r="M300" s="21"/>
      <c r="N300" s="21"/>
      <c r="O300" s="21"/>
    </row>
    <row r="301" spans="1:16" ht="15" customHeight="1" x14ac:dyDescent="0.25">
      <c r="A301" s="20"/>
      <c r="B301" s="21"/>
      <c r="C301" s="21"/>
      <c r="D301" s="21"/>
      <c r="E301" s="21"/>
      <c r="F301" s="21"/>
      <c r="G301" s="21"/>
      <c r="H301" s="21"/>
      <c r="I301" s="21"/>
      <c r="J301" s="21"/>
      <c r="K301" s="21"/>
      <c r="L301" s="21"/>
      <c r="M301" s="21"/>
      <c r="N301" s="21"/>
      <c r="O301" s="21"/>
    </row>
    <row r="302" spans="1:16" ht="15" customHeight="1" x14ac:dyDescent="0.25">
      <c r="A302" s="759" t="s">
        <v>23</v>
      </c>
      <c r="B302" s="760"/>
      <c r="C302" s="760"/>
      <c r="D302" s="760"/>
      <c r="E302" s="761"/>
      <c r="F302" s="1943" t="s">
        <v>24</v>
      </c>
      <c r="G302" s="1944"/>
      <c r="H302" s="1944"/>
      <c r="I302" s="1945"/>
      <c r="J302" s="1949" t="s">
        <v>25</v>
      </c>
      <c r="K302" s="769" t="s">
        <v>26</v>
      </c>
      <c r="L302" s="761"/>
      <c r="M302" s="1943" t="s">
        <v>27</v>
      </c>
      <c r="N302" s="1944"/>
      <c r="O302" s="1945"/>
      <c r="P302" s="1951" t="s">
        <v>25</v>
      </c>
    </row>
    <row r="303" spans="1:16" ht="15" customHeight="1" x14ac:dyDescent="0.25">
      <c r="A303" s="762"/>
      <c r="B303" s="763"/>
      <c r="C303" s="763"/>
      <c r="D303" s="763"/>
      <c r="E303" s="764"/>
      <c r="F303" s="1946"/>
      <c r="G303" s="1947"/>
      <c r="H303" s="1947"/>
      <c r="I303" s="1948"/>
      <c r="J303" s="1950"/>
      <c r="K303" s="770"/>
      <c r="L303" s="764"/>
      <c r="M303" s="1946"/>
      <c r="N303" s="1947"/>
      <c r="O303" s="1948"/>
      <c r="P303" s="1952"/>
    </row>
    <row r="304" spans="1:16" ht="15" customHeight="1" x14ac:dyDescent="0.25">
      <c r="A304" s="762"/>
      <c r="B304" s="763"/>
      <c r="C304" s="763"/>
      <c r="D304" s="763"/>
      <c r="E304" s="764"/>
      <c r="F304" s="1953" t="s">
        <v>616</v>
      </c>
      <c r="G304" s="1954"/>
      <c r="H304" s="1954"/>
      <c r="I304" s="1955"/>
      <c r="J304" s="395" t="s">
        <v>664</v>
      </c>
      <c r="K304" s="770"/>
      <c r="L304" s="764"/>
      <c r="M304" s="853" t="s">
        <v>618</v>
      </c>
      <c r="N304" s="871"/>
      <c r="O304" s="872"/>
      <c r="P304" s="395" t="s">
        <v>691</v>
      </c>
    </row>
    <row r="305" spans="1:16" ht="15" customHeight="1" x14ac:dyDescent="0.25">
      <c r="A305" s="762"/>
      <c r="B305" s="763"/>
      <c r="C305" s="763"/>
      <c r="D305" s="763"/>
      <c r="E305" s="764"/>
      <c r="F305" s="853" t="s">
        <v>620</v>
      </c>
      <c r="G305" s="871"/>
      <c r="H305" s="871"/>
      <c r="I305" s="872"/>
      <c r="J305" s="395" t="s">
        <v>691</v>
      </c>
      <c r="K305" s="770"/>
      <c r="L305" s="764"/>
      <c r="M305" s="853" t="s">
        <v>622</v>
      </c>
      <c r="N305" s="871"/>
      <c r="O305" s="872"/>
      <c r="P305" s="395" t="s">
        <v>667</v>
      </c>
    </row>
    <row r="306" spans="1:16" x14ac:dyDescent="0.25">
      <c r="A306" s="762"/>
      <c r="B306" s="763"/>
      <c r="C306" s="763"/>
      <c r="D306" s="763"/>
      <c r="E306" s="764"/>
      <c r="F306" s="853" t="s">
        <v>623</v>
      </c>
      <c r="G306" s="871"/>
      <c r="H306" s="871"/>
      <c r="I306" s="872"/>
      <c r="J306" s="395" t="s">
        <v>667</v>
      </c>
      <c r="K306" s="770"/>
      <c r="L306" s="764"/>
      <c r="M306" s="853" t="s">
        <v>625</v>
      </c>
      <c r="N306" s="871"/>
      <c r="O306" s="872"/>
      <c r="P306" s="395" t="s">
        <v>667</v>
      </c>
    </row>
    <row r="307" spans="1:16" x14ac:dyDescent="0.25">
      <c r="A307" s="762"/>
      <c r="B307" s="763"/>
      <c r="C307" s="763"/>
      <c r="D307" s="763"/>
      <c r="E307" s="764"/>
      <c r="F307" s="1940" t="s">
        <v>627</v>
      </c>
      <c r="G307" s="1941"/>
      <c r="H307" s="1941"/>
      <c r="I307" s="1942"/>
      <c r="J307" s="395" t="s">
        <v>667</v>
      </c>
      <c r="K307" s="770"/>
      <c r="L307" s="764"/>
      <c r="M307" s="853" t="s">
        <v>628</v>
      </c>
      <c r="N307" s="871"/>
      <c r="O307" s="872"/>
      <c r="P307" s="395" t="s">
        <v>667</v>
      </c>
    </row>
    <row r="308" spans="1:16" ht="45" customHeight="1" x14ac:dyDescent="0.25">
      <c r="A308" s="762"/>
      <c r="B308" s="763"/>
      <c r="C308" s="763"/>
      <c r="D308" s="763"/>
      <c r="E308" s="764"/>
      <c r="F308" s="853"/>
      <c r="G308" s="871"/>
      <c r="H308" s="871"/>
      <c r="I308" s="872"/>
      <c r="J308" s="410"/>
      <c r="K308" s="770"/>
      <c r="L308" s="764"/>
      <c r="M308" s="853"/>
      <c r="N308" s="871"/>
      <c r="O308" s="872"/>
      <c r="P308" s="22"/>
    </row>
    <row r="309" spans="1:16" ht="15.75" customHeight="1" x14ac:dyDescent="0.25">
      <c r="A309" s="762"/>
      <c r="B309" s="763"/>
      <c r="C309" s="763"/>
      <c r="D309" s="763"/>
      <c r="E309" s="764"/>
      <c r="F309" s="853"/>
      <c r="G309" s="871"/>
      <c r="H309" s="871"/>
      <c r="I309" s="872"/>
      <c r="J309" s="410"/>
      <c r="K309" s="770"/>
      <c r="L309" s="764"/>
      <c r="M309" s="853"/>
      <c r="N309" s="871"/>
      <c r="O309" s="872"/>
      <c r="P309" s="22"/>
    </row>
    <row r="310" spans="1:16" x14ac:dyDescent="0.25">
      <c r="A310" s="762"/>
      <c r="B310" s="763"/>
      <c r="C310" s="763"/>
      <c r="D310" s="763"/>
      <c r="E310" s="764"/>
      <c r="F310" s="853"/>
      <c r="G310" s="871"/>
      <c r="H310" s="871"/>
      <c r="I310" s="872"/>
      <c r="J310" s="410"/>
      <c r="K310" s="770"/>
      <c r="L310" s="764"/>
      <c r="M310" s="853"/>
      <c r="N310" s="871"/>
      <c r="O310" s="872"/>
      <c r="P310" s="22"/>
    </row>
    <row r="311" spans="1:16" ht="38.25" customHeight="1" x14ac:dyDescent="0.25">
      <c r="A311" s="765"/>
      <c r="B311" s="766"/>
      <c r="C311" s="766"/>
      <c r="D311" s="766"/>
      <c r="E311" s="767"/>
      <c r="F311" s="853"/>
      <c r="G311" s="871"/>
      <c r="H311" s="871"/>
      <c r="I311" s="872"/>
      <c r="J311" s="410"/>
      <c r="K311" s="771"/>
      <c r="L311" s="767"/>
      <c r="M311" s="853"/>
      <c r="N311" s="871"/>
      <c r="O311" s="872"/>
      <c r="P311" s="22"/>
    </row>
    <row r="312" spans="1:16" ht="22.5" customHeight="1" x14ac:dyDescent="0.25">
      <c r="A312" s="23"/>
      <c r="B312" s="24"/>
      <c r="C312" s="18"/>
      <c r="D312" s="18"/>
      <c r="E312" s="18"/>
      <c r="F312" s="18"/>
      <c r="G312" s="18"/>
      <c r="H312" s="18"/>
      <c r="I312" s="18"/>
      <c r="J312" s="18"/>
      <c r="K312" s="18"/>
      <c r="L312" s="18"/>
      <c r="M312" s="18"/>
      <c r="N312" s="18"/>
      <c r="O312" s="18"/>
    </row>
    <row r="313" spans="1:16" ht="63" x14ac:dyDescent="0.25">
      <c r="A313" s="25" t="s">
        <v>32</v>
      </c>
      <c r="B313" s="401" t="s">
        <v>33</v>
      </c>
      <c r="C313" s="401" t="s">
        <v>34</v>
      </c>
      <c r="D313" s="401" t="s">
        <v>35</v>
      </c>
      <c r="E313" s="401" t="s">
        <v>36</v>
      </c>
      <c r="F313" s="401" t="s">
        <v>37</v>
      </c>
      <c r="G313" s="733" t="s">
        <v>38</v>
      </c>
      <c r="H313" s="741"/>
      <c r="I313" s="733" t="s">
        <v>39</v>
      </c>
      <c r="J313" s="741"/>
      <c r="K313" s="401" t="s">
        <v>40</v>
      </c>
      <c r="L313" s="733" t="s">
        <v>41</v>
      </c>
      <c r="M313" s="741"/>
      <c r="N313" s="747" t="s">
        <v>42</v>
      </c>
      <c r="O313" s="748"/>
      <c r="P313" s="749"/>
    </row>
    <row r="314" spans="1:16" ht="70.5" customHeight="1" x14ac:dyDescent="0.25">
      <c r="A314" s="292" t="s">
        <v>1850</v>
      </c>
      <c r="B314" s="144" t="s">
        <v>692</v>
      </c>
      <c r="C314" s="409" t="s">
        <v>693</v>
      </c>
      <c r="D314" s="409" t="s">
        <v>104</v>
      </c>
      <c r="E314" s="409" t="s">
        <v>47</v>
      </c>
      <c r="F314" s="409" t="s">
        <v>423</v>
      </c>
      <c r="G314" s="876" t="s">
        <v>694</v>
      </c>
      <c r="H314" s="877"/>
      <c r="I314" s="876" t="s">
        <v>207</v>
      </c>
      <c r="J314" s="877"/>
      <c r="K314" s="294">
        <v>1</v>
      </c>
      <c r="L314" s="1450" t="s">
        <v>634</v>
      </c>
      <c r="M314" s="1451"/>
      <c r="N314" s="876" t="s">
        <v>635</v>
      </c>
      <c r="O314" s="1926"/>
      <c r="P314" s="1927"/>
    </row>
    <row r="315" spans="1:16" ht="15.75" x14ac:dyDescent="0.25">
      <c r="A315" s="740" t="s">
        <v>51</v>
      </c>
      <c r="B315" s="741"/>
      <c r="C315" s="876" t="s">
        <v>695</v>
      </c>
      <c r="D315" s="1926"/>
      <c r="E315" s="1926"/>
      <c r="F315" s="1926"/>
      <c r="G315" s="1926"/>
      <c r="H315" s="1926"/>
      <c r="I315" s="1926"/>
      <c r="J315" s="1926"/>
      <c r="K315" s="1926"/>
      <c r="L315" s="1926"/>
      <c r="M315" s="1926"/>
      <c r="N315" s="1926"/>
      <c r="O315" s="1926"/>
      <c r="P315" s="1927"/>
    </row>
    <row r="316" spans="1:16" ht="15.75" x14ac:dyDescent="0.25">
      <c r="A316" s="718" t="s">
        <v>53</v>
      </c>
      <c r="B316" s="719"/>
      <c r="C316" s="719"/>
      <c r="D316" s="719"/>
      <c r="E316" s="719"/>
      <c r="F316" s="719"/>
      <c r="G316" s="720"/>
      <c r="H316" s="721" t="s">
        <v>54</v>
      </c>
      <c r="I316" s="719"/>
      <c r="J316" s="719"/>
      <c r="K316" s="719"/>
      <c r="L316" s="719"/>
      <c r="M316" s="719"/>
      <c r="N316" s="719"/>
      <c r="O316" s="719"/>
      <c r="P316" s="722"/>
    </row>
    <row r="317" spans="1:16" x14ac:dyDescent="0.25">
      <c r="A317" s="1928" t="s">
        <v>637</v>
      </c>
      <c r="B317" s="1929"/>
      <c r="C317" s="1929"/>
      <c r="D317" s="1929"/>
      <c r="E317" s="1929"/>
      <c r="F317" s="1929"/>
      <c r="G317" s="1930"/>
      <c r="H317" s="1934" t="s">
        <v>638</v>
      </c>
      <c r="I317" s="1935"/>
      <c r="J317" s="1935"/>
      <c r="K317" s="1935"/>
      <c r="L317" s="1935"/>
      <c r="M317" s="1935"/>
      <c r="N317" s="1935"/>
      <c r="O317" s="1935"/>
      <c r="P317" s="1936"/>
    </row>
    <row r="318" spans="1:16" x14ac:dyDescent="0.25">
      <c r="A318" s="1931"/>
      <c r="B318" s="1932"/>
      <c r="C318" s="1932"/>
      <c r="D318" s="1932"/>
      <c r="E318" s="1932"/>
      <c r="F318" s="1932"/>
      <c r="G318" s="1933"/>
      <c r="H318" s="1937"/>
      <c r="I318" s="1938"/>
      <c r="J318" s="1938"/>
      <c r="K318" s="1938"/>
      <c r="L318" s="1938"/>
      <c r="M318" s="1938"/>
      <c r="N318" s="1938"/>
      <c r="O318" s="1938"/>
      <c r="P318" s="1939"/>
    </row>
    <row r="319" spans="1:16" ht="15" customHeight="1" x14ac:dyDescent="0.25">
      <c r="A319" s="23"/>
      <c r="B319" s="24"/>
      <c r="C319" s="24"/>
      <c r="D319" s="24"/>
      <c r="E319" s="24"/>
      <c r="F319" s="24"/>
      <c r="G319" s="24"/>
      <c r="H319" s="24"/>
      <c r="I319" s="24"/>
      <c r="J319" s="24"/>
      <c r="K319" s="24"/>
      <c r="L319" s="24"/>
      <c r="M319" s="24"/>
      <c r="N319" s="24"/>
      <c r="O319" s="24"/>
      <c r="P319" s="31"/>
    </row>
    <row r="320" spans="1:16" ht="15" customHeight="1" x14ac:dyDescent="0.25">
      <c r="A320" s="32"/>
      <c r="B320" s="24"/>
      <c r="C320" s="19"/>
      <c r="D320" s="733" t="s">
        <v>57</v>
      </c>
      <c r="E320" s="734"/>
      <c r="F320" s="734"/>
      <c r="G320" s="734"/>
      <c r="H320" s="734"/>
      <c r="I320" s="734"/>
      <c r="J320" s="734"/>
      <c r="K320" s="734"/>
      <c r="L320" s="734"/>
      <c r="M320" s="734"/>
      <c r="N320" s="734"/>
      <c r="O320" s="734"/>
      <c r="P320" s="735"/>
    </row>
    <row r="321" spans="1:16" ht="15" customHeight="1" x14ac:dyDescent="0.25">
      <c r="A321" s="23"/>
      <c r="B321" s="24"/>
      <c r="C321" s="24"/>
      <c r="D321" s="401" t="s">
        <v>58</v>
      </c>
      <c r="E321" s="401" t="s">
        <v>59</v>
      </c>
      <c r="F321" s="401" t="s">
        <v>60</v>
      </c>
      <c r="G321" s="401" t="s">
        <v>61</v>
      </c>
      <c r="H321" s="401" t="s">
        <v>62</v>
      </c>
      <c r="I321" s="401" t="s">
        <v>63</v>
      </c>
      <c r="J321" s="401" t="s">
        <v>64</v>
      </c>
      <c r="K321" s="401" t="s">
        <v>65</v>
      </c>
      <c r="L321" s="401" t="s">
        <v>66</v>
      </c>
      <c r="M321" s="401" t="s">
        <v>67</v>
      </c>
      <c r="N321" s="401" t="s">
        <v>68</v>
      </c>
      <c r="O321" s="733" t="s">
        <v>69</v>
      </c>
      <c r="P321" s="735"/>
    </row>
    <row r="322" spans="1:16" ht="15" customHeight="1" x14ac:dyDescent="0.25">
      <c r="A322" s="1916" t="s">
        <v>70</v>
      </c>
      <c r="B322" s="1917"/>
      <c r="C322" s="1918"/>
      <c r="D322" s="295"/>
      <c r="E322" s="295"/>
      <c r="F322" s="295">
        <v>100</v>
      </c>
      <c r="G322" s="295"/>
      <c r="H322" s="295"/>
      <c r="I322" s="295">
        <v>100</v>
      </c>
      <c r="J322" s="295"/>
      <c r="K322" s="295"/>
      <c r="L322" s="295">
        <v>100</v>
      </c>
      <c r="M322" s="295"/>
      <c r="N322" s="295"/>
      <c r="O322" s="1919">
        <v>100</v>
      </c>
      <c r="P322" s="1920"/>
    </row>
    <row r="323" spans="1:16" ht="15" customHeight="1" x14ac:dyDescent="0.25">
      <c r="A323" s="1921" t="s">
        <v>71</v>
      </c>
      <c r="B323" s="1922"/>
      <c r="C323" s="1923"/>
      <c r="D323" s="296"/>
      <c r="E323" s="296"/>
      <c r="F323" s="296"/>
      <c r="G323" s="296"/>
      <c r="H323" s="296"/>
      <c r="I323" s="296"/>
      <c r="J323" s="296"/>
      <c r="K323" s="296"/>
      <c r="L323" s="296"/>
      <c r="M323" s="296"/>
      <c r="N323" s="296"/>
      <c r="O323" s="1924"/>
      <c r="P323" s="1925"/>
    </row>
    <row r="324" spans="1:16" ht="15" customHeight="1" x14ac:dyDescent="0.25">
      <c r="A324" s="23"/>
      <c r="B324" s="24"/>
      <c r="C324" s="24"/>
      <c r="D324" s="24"/>
      <c r="E324" s="24"/>
      <c r="F324" s="24"/>
      <c r="G324" s="24"/>
      <c r="H324" s="24"/>
      <c r="I324" s="24"/>
      <c r="J324" s="24"/>
      <c r="K324" s="24"/>
      <c r="L324" s="24"/>
      <c r="M324" s="24"/>
      <c r="N324" s="24"/>
      <c r="O324" s="24"/>
      <c r="P324" s="31"/>
    </row>
    <row r="325" spans="1:16" ht="15" customHeight="1" x14ac:dyDescent="0.25">
      <c r="A325" s="35" t="s">
        <v>72</v>
      </c>
      <c r="B325" s="35" t="s">
        <v>33</v>
      </c>
      <c r="C325" s="36"/>
      <c r="D325" s="37" t="s">
        <v>58</v>
      </c>
      <c r="E325" s="37" t="s">
        <v>59</v>
      </c>
      <c r="F325" s="37" t="s">
        <v>60</v>
      </c>
      <c r="G325" s="37" t="s">
        <v>61</v>
      </c>
      <c r="H325" s="37" t="s">
        <v>62</v>
      </c>
      <c r="I325" s="37" t="s">
        <v>63</v>
      </c>
      <c r="J325" s="37" t="s">
        <v>64</v>
      </c>
      <c r="K325" s="37" t="s">
        <v>65</v>
      </c>
      <c r="L325" s="37" t="s">
        <v>66</v>
      </c>
      <c r="M325" s="37" t="s">
        <v>67</v>
      </c>
      <c r="N325" s="37" t="s">
        <v>68</v>
      </c>
      <c r="O325" s="716" t="s">
        <v>69</v>
      </c>
      <c r="P325" s="717"/>
    </row>
    <row r="326" spans="1:16" ht="15" customHeight="1" x14ac:dyDescent="0.25">
      <c r="A326" s="868" t="s">
        <v>696</v>
      </c>
      <c r="B326" s="701" t="s">
        <v>697</v>
      </c>
      <c r="C326" s="38" t="s">
        <v>70</v>
      </c>
      <c r="D326" s="38">
        <v>100</v>
      </c>
      <c r="E326" s="38">
        <v>100</v>
      </c>
      <c r="F326" s="38">
        <v>100</v>
      </c>
      <c r="G326" s="38">
        <v>100</v>
      </c>
      <c r="H326" s="38">
        <v>100</v>
      </c>
      <c r="I326" s="38">
        <v>100</v>
      </c>
      <c r="J326" s="38">
        <v>100</v>
      </c>
      <c r="K326" s="38">
        <v>100</v>
      </c>
      <c r="L326" s="38">
        <v>100</v>
      </c>
      <c r="M326" s="38">
        <v>100</v>
      </c>
      <c r="N326" s="38">
        <v>100</v>
      </c>
      <c r="O326" s="38">
        <v>100</v>
      </c>
      <c r="P326" s="38">
        <v>100</v>
      </c>
    </row>
    <row r="327" spans="1:16" ht="15" customHeight="1" x14ac:dyDescent="0.25">
      <c r="A327" s="869"/>
      <c r="B327" s="702"/>
      <c r="C327" s="40" t="s">
        <v>71</v>
      </c>
      <c r="D327" s="40"/>
      <c r="E327" s="40"/>
      <c r="F327" s="41"/>
      <c r="G327" s="41"/>
      <c r="H327" s="41"/>
      <c r="I327" s="41"/>
      <c r="J327" s="41"/>
      <c r="K327" s="41"/>
      <c r="L327" s="41"/>
      <c r="M327" s="41"/>
      <c r="N327" s="40"/>
      <c r="O327" s="814"/>
      <c r="P327" s="815"/>
    </row>
    <row r="328" spans="1:16" ht="15" customHeight="1" x14ac:dyDescent="0.25">
      <c r="A328" s="44"/>
      <c r="B328" s="21"/>
      <c r="C328" s="21"/>
      <c r="D328" s="21"/>
      <c r="E328" s="21"/>
      <c r="F328" s="21"/>
      <c r="G328" s="21"/>
      <c r="H328" s="21"/>
      <c r="I328" s="21"/>
      <c r="J328" s="21"/>
      <c r="K328" s="21"/>
      <c r="L328" s="21"/>
      <c r="M328" s="21"/>
      <c r="N328" s="21"/>
      <c r="O328" s="21"/>
      <c r="P328" s="45"/>
    </row>
    <row r="329" spans="1:16" ht="15.75" x14ac:dyDescent="0.25">
      <c r="A329" s="1912" t="s">
        <v>82</v>
      </c>
      <c r="B329" s="1913"/>
      <c r="C329" s="1913"/>
      <c r="D329" s="1913"/>
      <c r="E329" s="1913"/>
      <c r="F329" s="1913"/>
      <c r="G329" s="1913"/>
      <c r="H329" s="1913"/>
      <c r="I329" s="1913"/>
      <c r="J329" s="1913"/>
      <c r="K329" s="1913"/>
      <c r="L329" s="1913"/>
      <c r="M329" s="1913"/>
      <c r="N329" s="1913"/>
      <c r="O329" s="1913"/>
      <c r="P329" s="1914"/>
    </row>
    <row r="330" spans="1:16" ht="15.75" x14ac:dyDescent="0.25">
      <c r="A330" s="46" t="s">
        <v>83</v>
      </c>
    </row>
    <row r="331" spans="1:16" ht="15.75" x14ac:dyDescent="0.25">
      <c r="A331" s="46" t="s">
        <v>84</v>
      </c>
      <c r="B331" s="682"/>
      <c r="C331" s="683"/>
      <c r="D331" s="683"/>
      <c r="E331" s="683"/>
      <c r="F331" s="683"/>
      <c r="G331" s="683"/>
      <c r="H331" s="683"/>
      <c r="I331" s="683"/>
      <c r="J331" s="683"/>
      <c r="K331" s="683"/>
      <c r="L331" s="683"/>
      <c r="M331" s="683"/>
      <c r="N331" s="683"/>
      <c r="O331" s="683"/>
      <c r="P331" s="684"/>
    </row>
    <row r="332" spans="1:16" ht="15.75" x14ac:dyDescent="0.25">
      <c r="A332" s="46" t="s">
        <v>85</v>
      </c>
      <c r="B332" s="682"/>
      <c r="C332" s="683"/>
      <c r="D332" s="683"/>
      <c r="E332" s="683"/>
      <c r="F332" s="683"/>
      <c r="G332" s="683"/>
      <c r="H332" s="683"/>
      <c r="I332" s="683"/>
      <c r="J332" s="683"/>
      <c r="K332" s="683"/>
      <c r="L332" s="683"/>
      <c r="M332" s="683"/>
      <c r="N332" s="683"/>
      <c r="O332" s="683"/>
      <c r="P332" s="684"/>
    </row>
    <row r="333" spans="1:16" ht="15.75" x14ac:dyDescent="0.25">
      <c r="A333" s="46" t="s">
        <v>86</v>
      </c>
      <c r="B333" s="682"/>
      <c r="C333" s="683"/>
      <c r="D333" s="683"/>
      <c r="E333" s="683"/>
      <c r="F333" s="683"/>
      <c r="G333" s="683"/>
      <c r="H333" s="683"/>
      <c r="I333" s="683"/>
      <c r="J333" s="683"/>
      <c r="K333" s="683"/>
      <c r="L333" s="683"/>
      <c r="M333" s="683"/>
      <c r="N333" s="683"/>
      <c r="O333" s="683"/>
      <c r="P333" s="684"/>
    </row>
    <row r="334" spans="1:16" ht="15.75" x14ac:dyDescent="0.25">
      <c r="A334" s="46" t="s">
        <v>87</v>
      </c>
      <c r="B334" s="682"/>
      <c r="C334" s="683"/>
      <c r="D334" s="683"/>
      <c r="E334" s="683"/>
      <c r="F334" s="683"/>
      <c r="G334" s="683"/>
      <c r="H334" s="683"/>
      <c r="I334" s="683"/>
      <c r="J334" s="683"/>
      <c r="K334" s="683"/>
      <c r="L334" s="683"/>
      <c r="M334" s="683"/>
      <c r="N334" s="683"/>
      <c r="O334" s="683"/>
      <c r="P334" s="684"/>
    </row>
    <row r="335" spans="1:16" ht="15.75" x14ac:dyDescent="0.25">
      <c r="A335" s="46" t="s">
        <v>88</v>
      </c>
      <c r="B335" s="682"/>
      <c r="C335" s="683"/>
      <c r="D335" s="683"/>
      <c r="E335" s="683"/>
      <c r="F335" s="683"/>
      <c r="G335" s="683"/>
      <c r="H335" s="683"/>
      <c r="I335" s="683"/>
      <c r="J335" s="683"/>
      <c r="K335" s="683"/>
      <c r="L335" s="683"/>
      <c r="M335" s="683"/>
      <c r="N335" s="683"/>
      <c r="O335" s="683"/>
      <c r="P335" s="684"/>
    </row>
    <row r="336" spans="1:16" ht="15.75" x14ac:dyDescent="0.25">
      <c r="A336" s="46" t="s">
        <v>89</v>
      </c>
      <c r="B336" s="682"/>
      <c r="C336" s="683"/>
      <c r="D336" s="683"/>
      <c r="E336" s="683"/>
      <c r="F336" s="683"/>
      <c r="G336" s="683"/>
      <c r="H336" s="683"/>
      <c r="I336" s="683"/>
      <c r="J336" s="683"/>
      <c r="K336" s="683"/>
      <c r="L336" s="683"/>
      <c r="M336" s="683"/>
      <c r="N336" s="683"/>
      <c r="O336" s="683"/>
      <c r="P336" s="684"/>
    </row>
    <row r="337" spans="1:16" ht="15.75" x14ac:dyDescent="0.25">
      <c r="A337" s="46" t="s">
        <v>90</v>
      </c>
      <c r="B337" s="682"/>
      <c r="C337" s="683"/>
      <c r="D337" s="683"/>
      <c r="E337" s="683"/>
      <c r="F337" s="683"/>
      <c r="G337" s="683"/>
      <c r="H337" s="683"/>
      <c r="I337" s="683"/>
      <c r="J337" s="683"/>
      <c r="K337" s="683"/>
      <c r="L337" s="683"/>
      <c r="M337" s="683"/>
      <c r="N337" s="683"/>
      <c r="O337" s="683"/>
      <c r="P337" s="684"/>
    </row>
    <row r="338" spans="1:16" ht="15.75" x14ac:dyDescent="0.25">
      <c r="A338" s="46" t="s">
        <v>91</v>
      </c>
      <c r="B338" s="682"/>
      <c r="C338" s="683"/>
      <c r="D338" s="683"/>
      <c r="E338" s="683"/>
      <c r="F338" s="683"/>
      <c r="G338" s="683"/>
      <c r="H338" s="683"/>
      <c r="I338" s="683"/>
      <c r="J338" s="683"/>
      <c r="K338" s="683"/>
      <c r="L338" s="683"/>
      <c r="M338" s="683"/>
      <c r="N338" s="683"/>
      <c r="O338" s="683"/>
      <c r="P338" s="684"/>
    </row>
    <row r="339" spans="1:16" ht="16.5" thickBot="1" x14ac:dyDescent="0.3">
      <c r="A339" s="47" t="s">
        <v>92</v>
      </c>
      <c r="B339" s="685"/>
      <c r="C339" s="686"/>
      <c r="D339" s="686"/>
      <c r="E339" s="686"/>
      <c r="F339" s="686"/>
      <c r="G339" s="686"/>
      <c r="H339" s="686"/>
      <c r="I339" s="686"/>
      <c r="J339" s="686"/>
      <c r="K339" s="686"/>
      <c r="L339" s="686"/>
      <c r="M339" s="686"/>
      <c r="N339" s="686"/>
      <c r="O339" s="686"/>
      <c r="P339" s="687"/>
    </row>
    <row r="343" spans="1:16" ht="15.75" x14ac:dyDescent="0.25">
      <c r="A343" s="9" t="s">
        <v>698</v>
      </c>
      <c r="B343" s="1117" t="s">
        <v>699</v>
      </c>
      <c r="C343" s="1958"/>
      <c r="D343" s="1958"/>
      <c r="E343" s="1958"/>
      <c r="F343" s="1958"/>
      <c r="G343" s="1958"/>
      <c r="H343" s="1958"/>
      <c r="I343" s="1958"/>
      <c r="J343" s="1958"/>
      <c r="K343" s="1959"/>
      <c r="L343" s="1394" t="s">
        <v>11</v>
      </c>
      <c r="M343" s="1960"/>
      <c r="N343" s="1960"/>
      <c r="O343" s="1961"/>
      <c r="P343" s="10" t="s">
        <v>700</v>
      </c>
    </row>
    <row r="345" spans="1:16" ht="15.75" x14ac:dyDescent="0.25">
      <c r="A345" s="396" t="s">
        <v>12</v>
      </c>
      <c r="B345" s="857" t="s">
        <v>701</v>
      </c>
      <c r="C345" s="858"/>
      <c r="D345" s="858"/>
      <c r="E345" s="858"/>
      <c r="F345" s="858"/>
      <c r="G345" s="858"/>
      <c r="H345" s="858"/>
      <c r="I345" s="858"/>
      <c r="J345" s="858"/>
      <c r="K345" s="859"/>
      <c r="L345" s="1846" t="s">
        <v>14</v>
      </c>
      <c r="M345" s="1956"/>
      <c r="N345" s="1956"/>
      <c r="O345" s="1957"/>
      <c r="P345" s="12" t="s">
        <v>702</v>
      </c>
    </row>
    <row r="347" spans="1:16" ht="15.75" x14ac:dyDescent="0.25">
      <c r="A347" s="13" t="s">
        <v>15</v>
      </c>
      <c r="B347" s="755" t="s">
        <v>614</v>
      </c>
      <c r="C347" s="756"/>
      <c r="D347" s="756"/>
      <c r="E347" s="756"/>
      <c r="F347" s="757"/>
      <c r="G347" s="14" t="s">
        <v>17</v>
      </c>
      <c r="H347" s="755"/>
      <c r="I347" s="756"/>
      <c r="J347" s="756"/>
      <c r="K347" s="756"/>
      <c r="L347" s="756"/>
      <c r="M347" s="756"/>
      <c r="N347" s="756"/>
      <c r="O347" s="756"/>
      <c r="P347" s="757"/>
    </row>
    <row r="348" spans="1:16" ht="15.75" x14ac:dyDescent="0.25">
      <c r="A348" s="13" t="s">
        <v>15</v>
      </c>
      <c r="B348" s="755" t="s">
        <v>614</v>
      </c>
      <c r="C348" s="756"/>
      <c r="D348" s="756"/>
      <c r="E348" s="756"/>
      <c r="F348" s="757"/>
      <c r="G348" s="14" t="s">
        <v>17</v>
      </c>
      <c r="H348" s="755"/>
      <c r="I348" s="756"/>
      <c r="J348" s="756"/>
      <c r="K348" s="756"/>
      <c r="L348" s="756"/>
      <c r="M348" s="756"/>
      <c r="N348" s="756"/>
      <c r="O348" s="756"/>
      <c r="P348" s="757"/>
    </row>
    <row r="349" spans="1:16" ht="15.75" x14ac:dyDescent="0.25">
      <c r="A349" s="15"/>
      <c r="B349" s="419"/>
      <c r="C349" s="419"/>
      <c r="D349" s="17"/>
      <c r="E349" s="17"/>
      <c r="F349" s="17"/>
      <c r="G349" s="17"/>
      <c r="H349" s="17"/>
      <c r="I349" s="17"/>
      <c r="J349" s="17"/>
      <c r="K349" s="17"/>
      <c r="L349" s="18"/>
      <c r="M349" s="18"/>
      <c r="N349" s="18"/>
      <c r="O349" s="18"/>
      <c r="P349" s="19"/>
    </row>
    <row r="350" spans="1:16" ht="15.75" x14ac:dyDescent="0.25">
      <c r="A350" s="11" t="s">
        <v>20</v>
      </c>
      <c r="B350" s="857" t="s">
        <v>615</v>
      </c>
      <c r="C350" s="858"/>
      <c r="D350" s="858"/>
      <c r="E350" s="858"/>
      <c r="F350" s="858"/>
      <c r="G350" s="858"/>
      <c r="H350" s="858"/>
      <c r="I350" s="858"/>
      <c r="J350" s="858"/>
      <c r="K350" s="858"/>
      <c r="L350" s="858"/>
      <c r="M350" s="858"/>
      <c r="N350" s="858"/>
      <c r="O350" s="858"/>
      <c r="P350" s="859"/>
    </row>
    <row r="352" spans="1:16" ht="15.75" x14ac:dyDescent="0.25">
      <c r="A352" s="20" t="s">
        <v>22</v>
      </c>
      <c r="B352" s="21"/>
      <c r="C352" s="21"/>
      <c r="D352" s="21"/>
      <c r="E352" s="21"/>
      <c r="F352" s="21"/>
      <c r="G352" s="21"/>
      <c r="H352" s="21"/>
      <c r="I352" s="21"/>
      <c r="J352" s="21"/>
      <c r="K352" s="21"/>
      <c r="L352" s="21"/>
      <c r="M352" s="21"/>
      <c r="N352" s="21"/>
      <c r="O352" s="21"/>
    </row>
    <row r="353" spans="1:16" ht="15.75" x14ac:dyDescent="0.25">
      <c r="A353" s="20"/>
      <c r="B353" s="21"/>
      <c r="C353" s="21"/>
      <c r="D353" s="21"/>
      <c r="E353" s="21"/>
      <c r="F353" s="21"/>
      <c r="G353" s="21"/>
      <c r="H353" s="21"/>
      <c r="I353" s="21"/>
      <c r="J353" s="21"/>
      <c r="K353" s="21"/>
      <c r="L353" s="21"/>
      <c r="M353" s="21"/>
      <c r="N353" s="21"/>
      <c r="O353" s="21"/>
    </row>
    <row r="354" spans="1:16" x14ac:dyDescent="0.25">
      <c r="A354" s="759" t="s">
        <v>23</v>
      </c>
      <c r="B354" s="760"/>
      <c r="C354" s="760"/>
      <c r="D354" s="760"/>
      <c r="E354" s="761"/>
      <c r="F354" s="1943" t="s">
        <v>24</v>
      </c>
      <c r="G354" s="1944"/>
      <c r="H354" s="1944"/>
      <c r="I354" s="1945"/>
      <c r="J354" s="1949" t="s">
        <v>25</v>
      </c>
      <c r="K354" s="769" t="s">
        <v>26</v>
      </c>
      <c r="L354" s="761"/>
      <c r="M354" s="1943" t="s">
        <v>27</v>
      </c>
      <c r="N354" s="1944"/>
      <c r="O354" s="1945"/>
      <c r="P354" s="1951" t="s">
        <v>25</v>
      </c>
    </row>
    <row r="355" spans="1:16" x14ac:dyDescent="0.25">
      <c r="A355" s="762"/>
      <c r="B355" s="763"/>
      <c r="C355" s="763"/>
      <c r="D355" s="763"/>
      <c r="E355" s="764"/>
      <c r="F355" s="1946"/>
      <c r="G355" s="1947"/>
      <c r="H355" s="1947"/>
      <c r="I355" s="1948"/>
      <c r="J355" s="1950"/>
      <c r="K355" s="770"/>
      <c r="L355" s="764"/>
      <c r="M355" s="1946"/>
      <c r="N355" s="1947"/>
      <c r="O355" s="1948"/>
      <c r="P355" s="1952"/>
    </row>
    <row r="356" spans="1:16" x14ac:dyDescent="0.25">
      <c r="A356" s="762"/>
      <c r="B356" s="763"/>
      <c r="C356" s="763"/>
      <c r="D356" s="763"/>
      <c r="E356" s="764"/>
      <c r="F356" s="1953" t="s">
        <v>616</v>
      </c>
      <c r="G356" s="1954"/>
      <c r="H356" s="1954"/>
      <c r="I356" s="1955"/>
      <c r="J356" s="395" t="s">
        <v>664</v>
      </c>
      <c r="K356" s="770"/>
      <c r="L356" s="764"/>
      <c r="M356" s="853" t="s">
        <v>618</v>
      </c>
      <c r="N356" s="871"/>
      <c r="O356" s="872"/>
      <c r="P356" s="395" t="s">
        <v>691</v>
      </c>
    </row>
    <row r="357" spans="1:16" x14ac:dyDescent="0.25">
      <c r="A357" s="762"/>
      <c r="B357" s="763"/>
      <c r="C357" s="763"/>
      <c r="D357" s="763"/>
      <c r="E357" s="764"/>
      <c r="F357" s="853" t="s">
        <v>620</v>
      </c>
      <c r="G357" s="871"/>
      <c r="H357" s="871"/>
      <c r="I357" s="872"/>
      <c r="J357" s="395" t="s">
        <v>677</v>
      </c>
      <c r="K357" s="770"/>
      <c r="L357" s="764"/>
      <c r="M357" s="853" t="s">
        <v>622</v>
      </c>
      <c r="N357" s="871"/>
      <c r="O357" s="872"/>
      <c r="P357" s="395" t="s">
        <v>665</v>
      </c>
    </row>
    <row r="358" spans="1:16" x14ac:dyDescent="0.25">
      <c r="A358" s="762"/>
      <c r="B358" s="763"/>
      <c r="C358" s="763"/>
      <c r="D358" s="763"/>
      <c r="E358" s="764"/>
      <c r="F358" s="853" t="s">
        <v>623</v>
      </c>
      <c r="G358" s="871"/>
      <c r="H358" s="871"/>
      <c r="I358" s="872"/>
      <c r="J358" s="395" t="s">
        <v>678</v>
      </c>
      <c r="K358" s="770"/>
      <c r="L358" s="764"/>
      <c r="M358" s="853" t="s">
        <v>625</v>
      </c>
      <c r="N358" s="871"/>
      <c r="O358" s="872"/>
      <c r="P358" s="395" t="s">
        <v>678</v>
      </c>
    </row>
    <row r="359" spans="1:16" x14ac:dyDescent="0.25">
      <c r="A359" s="762"/>
      <c r="B359" s="763"/>
      <c r="C359" s="763"/>
      <c r="D359" s="763"/>
      <c r="E359" s="764"/>
      <c r="F359" s="1940" t="s">
        <v>627</v>
      </c>
      <c r="G359" s="1941"/>
      <c r="H359" s="1941"/>
      <c r="I359" s="1942"/>
      <c r="J359" s="395" t="s">
        <v>667</v>
      </c>
      <c r="K359" s="770"/>
      <c r="L359" s="764"/>
      <c r="M359" s="853" t="s">
        <v>628</v>
      </c>
      <c r="N359" s="871"/>
      <c r="O359" s="872"/>
      <c r="P359" s="395" t="s">
        <v>665</v>
      </c>
    </row>
    <row r="360" spans="1:16" x14ac:dyDescent="0.25">
      <c r="A360" s="762"/>
      <c r="B360" s="763"/>
      <c r="C360" s="763"/>
      <c r="D360" s="763"/>
      <c r="E360" s="764"/>
      <c r="F360" s="853"/>
      <c r="G360" s="871"/>
      <c r="H360" s="871"/>
      <c r="I360" s="872"/>
      <c r="J360" s="410"/>
      <c r="K360" s="770"/>
      <c r="L360" s="764"/>
      <c r="M360" s="853"/>
      <c r="N360" s="871"/>
      <c r="O360" s="872"/>
      <c r="P360" s="22"/>
    </row>
    <row r="361" spans="1:16" x14ac:dyDescent="0.25">
      <c r="A361" s="762"/>
      <c r="B361" s="763"/>
      <c r="C361" s="763"/>
      <c r="D361" s="763"/>
      <c r="E361" s="764"/>
      <c r="F361" s="853"/>
      <c r="G361" s="871"/>
      <c r="H361" s="871"/>
      <c r="I361" s="872"/>
      <c r="J361" s="410"/>
      <c r="K361" s="770"/>
      <c r="L361" s="764"/>
      <c r="M361" s="853"/>
      <c r="N361" s="871"/>
      <c r="O361" s="872"/>
      <c r="P361" s="22"/>
    </row>
    <row r="362" spans="1:16" x14ac:dyDescent="0.25">
      <c r="A362" s="762"/>
      <c r="B362" s="763"/>
      <c r="C362" s="763"/>
      <c r="D362" s="763"/>
      <c r="E362" s="764"/>
      <c r="F362" s="853"/>
      <c r="G362" s="871"/>
      <c r="H362" s="871"/>
      <c r="I362" s="872"/>
      <c r="J362" s="410"/>
      <c r="K362" s="770"/>
      <c r="L362" s="764"/>
      <c r="M362" s="853"/>
      <c r="N362" s="871"/>
      <c r="O362" s="872"/>
      <c r="P362" s="22"/>
    </row>
    <row r="363" spans="1:16" x14ac:dyDescent="0.25">
      <c r="A363" s="765"/>
      <c r="B363" s="766"/>
      <c r="C363" s="766"/>
      <c r="D363" s="766"/>
      <c r="E363" s="767"/>
      <c r="F363" s="853"/>
      <c r="G363" s="871"/>
      <c r="H363" s="871"/>
      <c r="I363" s="872"/>
      <c r="J363" s="410"/>
      <c r="K363" s="771"/>
      <c r="L363" s="767"/>
      <c r="M363" s="853"/>
      <c r="N363" s="871"/>
      <c r="O363" s="872"/>
      <c r="P363" s="22"/>
    </row>
    <row r="364" spans="1:16" ht="15.75" x14ac:dyDescent="0.25">
      <c r="A364" s="23"/>
      <c r="B364" s="24"/>
      <c r="C364" s="18"/>
      <c r="D364" s="18"/>
      <c r="E364" s="18"/>
      <c r="F364" s="18"/>
      <c r="G364" s="18"/>
      <c r="H364" s="18"/>
      <c r="I364" s="18"/>
      <c r="J364" s="18"/>
      <c r="K364" s="18"/>
      <c r="L364" s="18"/>
      <c r="M364" s="18"/>
      <c r="N364" s="18"/>
      <c r="O364" s="18"/>
    </row>
    <row r="365" spans="1:16" ht="63" x14ac:dyDescent="0.25">
      <c r="A365" s="25" t="s">
        <v>32</v>
      </c>
      <c r="B365" s="401" t="s">
        <v>33</v>
      </c>
      <c r="C365" s="401" t="s">
        <v>34</v>
      </c>
      <c r="D365" s="401" t="s">
        <v>35</v>
      </c>
      <c r="E365" s="401" t="s">
        <v>36</v>
      </c>
      <c r="F365" s="401" t="s">
        <v>37</v>
      </c>
      <c r="G365" s="733" t="s">
        <v>38</v>
      </c>
      <c r="H365" s="741"/>
      <c r="I365" s="733" t="s">
        <v>39</v>
      </c>
      <c r="J365" s="741"/>
      <c r="K365" s="401" t="s">
        <v>40</v>
      </c>
      <c r="L365" s="733" t="s">
        <v>41</v>
      </c>
      <c r="M365" s="741"/>
      <c r="N365" s="747" t="s">
        <v>42</v>
      </c>
      <c r="O365" s="748"/>
      <c r="P365" s="749"/>
    </row>
    <row r="366" spans="1:16" ht="60" x14ac:dyDescent="0.25">
      <c r="A366" s="292" t="s">
        <v>1850</v>
      </c>
      <c r="B366" s="144" t="s">
        <v>703</v>
      </c>
      <c r="C366" s="409" t="s">
        <v>704</v>
      </c>
      <c r="D366" s="409" t="s">
        <v>705</v>
      </c>
      <c r="E366" s="409" t="s">
        <v>47</v>
      </c>
      <c r="F366" s="409" t="s">
        <v>105</v>
      </c>
      <c r="G366" s="876" t="s">
        <v>706</v>
      </c>
      <c r="H366" s="877"/>
      <c r="I366" s="876" t="s">
        <v>207</v>
      </c>
      <c r="J366" s="877"/>
      <c r="K366" s="294" t="s">
        <v>707</v>
      </c>
      <c r="L366" s="1450" t="s">
        <v>634</v>
      </c>
      <c r="M366" s="1451"/>
      <c r="N366" s="876" t="s">
        <v>635</v>
      </c>
      <c r="O366" s="1926"/>
      <c r="P366" s="1927"/>
    </row>
    <row r="367" spans="1:16" ht="15.75" x14ac:dyDescent="0.25">
      <c r="A367" s="740" t="s">
        <v>51</v>
      </c>
      <c r="B367" s="741"/>
      <c r="C367" s="876" t="s">
        <v>708</v>
      </c>
      <c r="D367" s="1926"/>
      <c r="E367" s="1926"/>
      <c r="F367" s="1926"/>
      <c r="G367" s="1926"/>
      <c r="H367" s="1926"/>
      <c r="I367" s="1926"/>
      <c r="J367" s="1926"/>
      <c r="K367" s="1926"/>
      <c r="L367" s="1926"/>
      <c r="M367" s="1926"/>
      <c r="N367" s="1926"/>
      <c r="O367" s="1926"/>
      <c r="P367" s="1927"/>
    </row>
    <row r="368" spans="1:16" ht="15.75" x14ac:dyDescent="0.25">
      <c r="A368" s="718" t="s">
        <v>53</v>
      </c>
      <c r="B368" s="719"/>
      <c r="C368" s="719"/>
      <c r="D368" s="719"/>
      <c r="E368" s="719"/>
      <c r="F368" s="719"/>
      <c r="G368" s="720"/>
      <c r="H368" s="721" t="s">
        <v>54</v>
      </c>
      <c r="I368" s="719"/>
      <c r="J368" s="719"/>
      <c r="K368" s="719"/>
      <c r="L368" s="719"/>
      <c r="M368" s="719"/>
      <c r="N368" s="719"/>
      <c r="O368" s="719"/>
      <c r="P368" s="722"/>
    </row>
    <row r="369" spans="1:16" x14ac:dyDescent="0.25">
      <c r="A369" s="1928" t="s">
        <v>637</v>
      </c>
      <c r="B369" s="1929"/>
      <c r="C369" s="1929"/>
      <c r="D369" s="1929"/>
      <c r="E369" s="1929"/>
      <c r="F369" s="1929"/>
      <c r="G369" s="1930"/>
      <c r="H369" s="1934" t="s">
        <v>638</v>
      </c>
      <c r="I369" s="1935"/>
      <c r="J369" s="1935"/>
      <c r="K369" s="1935"/>
      <c r="L369" s="1935"/>
      <c r="M369" s="1935"/>
      <c r="N369" s="1935"/>
      <c r="O369" s="1935"/>
      <c r="P369" s="1936"/>
    </row>
    <row r="370" spans="1:16" x14ac:dyDescent="0.25">
      <c r="A370" s="1931"/>
      <c r="B370" s="1932"/>
      <c r="C370" s="1932"/>
      <c r="D370" s="1932"/>
      <c r="E370" s="1932"/>
      <c r="F370" s="1932"/>
      <c r="G370" s="1933"/>
      <c r="H370" s="1937"/>
      <c r="I370" s="1938"/>
      <c r="J370" s="1938"/>
      <c r="K370" s="1938"/>
      <c r="L370" s="1938"/>
      <c r="M370" s="1938"/>
      <c r="N370" s="1938"/>
      <c r="O370" s="1938"/>
      <c r="P370" s="1939"/>
    </row>
    <row r="371" spans="1:16" ht="15.75" x14ac:dyDescent="0.25">
      <c r="A371" s="23"/>
      <c r="B371" s="24"/>
      <c r="C371" s="24"/>
      <c r="D371" s="24"/>
      <c r="E371" s="24"/>
      <c r="F371" s="24"/>
      <c r="G371" s="24"/>
      <c r="H371" s="24"/>
      <c r="I371" s="24"/>
      <c r="J371" s="24"/>
      <c r="K371" s="24"/>
      <c r="L371" s="24"/>
      <c r="M371" s="24"/>
      <c r="N371" s="24"/>
      <c r="O371" s="24"/>
      <c r="P371" s="31"/>
    </row>
    <row r="372" spans="1:16" ht="15.75" x14ac:dyDescent="0.25">
      <c r="A372" s="32"/>
      <c r="B372" s="24"/>
      <c r="C372" s="19"/>
      <c r="D372" s="733" t="s">
        <v>57</v>
      </c>
      <c r="E372" s="734"/>
      <c r="F372" s="734"/>
      <c r="G372" s="734"/>
      <c r="H372" s="734"/>
      <c r="I372" s="734"/>
      <c r="J372" s="734"/>
      <c r="K372" s="734"/>
      <c r="L372" s="734"/>
      <c r="M372" s="734"/>
      <c r="N372" s="734"/>
      <c r="O372" s="734"/>
      <c r="P372" s="735"/>
    </row>
    <row r="373" spans="1:16" ht="15.75" x14ac:dyDescent="0.25">
      <c r="A373" s="23"/>
      <c r="B373" s="24"/>
      <c r="C373" s="24"/>
      <c r="D373" s="401" t="s">
        <v>58</v>
      </c>
      <c r="E373" s="401" t="s">
        <v>59</v>
      </c>
      <c r="F373" s="401" t="s">
        <v>60</v>
      </c>
      <c r="G373" s="401" t="s">
        <v>61</v>
      </c>
      <c r="H373" s="401" t="s">
        <v>62</v>
      </c>
      <c r="I373" s="401" t="s">
        <v>63</v>
      </c>
      <c r="J373" s="401" t="s">
        <v>64</v>
      </c>
      <c r="K373" s="401" t="s">
        <v>65</v>
      </c>
      <c r="L373" s="401" t="s">
        <v>66</v>
      </c>
      <c r="M373" s="401" t="s">
        <v>67</v>
      </c>
      <c r="N373" s="401" t="s">
        <v>68</v>
      </c>
      <c r="O373" s="733" t="s">
        <v>69</v>
      </c>
      <c r="P373" s="735"/>
    </row>
    <row r="374" spans="1:16" ht="15.75" x14ac:dyDescent="0.25">
      <c r="A374" s="1916" t="s">
        <v>70</v>
      </c>
      <c r="B374" s="1917"/>
      <c r="C374" s="1918"/>
      <c r="D374" s="295"/>
      <c r="E374" s="295"/>
      <c r="F374" s="295">
        <v>100</v>
      </c>
      <c r="G374" s="295"/>
      <c r="H374" s="295"/>
      <c r="I374" s="295">
        <v>100</v>
      </c>
      <c r="J374" s="295"/>
      <c r="K374" s="295"/>
      <c r="L374" s="295">
        <v>100</v>
      </c>
      <c r="M374" s="295"/>
      <c r="N374" s="295"/>
      <c r="O374" s="1919">
        <v>100</v>
      </c>
      <c r="P374" s="1920"/>
    </row>
    <row r="375" spans="1:16" ht="15.75" x14ac:dyDescent="0.25">
      <c r="A375" s="1921" t="s">
        <v>71</v>
      </c>
      <c r="B375" s="1922"/>
      <c r="C375" s="1923"/>
      <c r="D375" s="296"/>
      <c r="E375" s="296"/>
      <c r="F375" s="296"/>
      <c r="G375" s="296"/>
      <c r="H375" s="296"/>
      <c r="I375" s="296"/>
      <c r="J375" s="296"/>
      <c r="K375" s="296"/>
      <c r="L375" s="296"/>
      <c r="M375" s="296"/>
      <c r="N375" s="296"/>
      <c r="O375" s="1924"/>
      <c r="P375" s="1925"/>
    </row>
    <row r="376" spans="1:16" ht="15.75" x14ac:dyDescent="0.25">
      <c r="A376" s="23"/>
      <c r="B376" s="24"/>
      <c r="C376" s="24"/>
      <c r="D376" s="24"/>
      <c r="E376" s="24"/>
      <c r="F376" s="24"/>
      <c r="G376" s="24"/>
      <c r="H376" s="24"/>
      <c r="I376" s="24"/>
      <c r="J376" s="24"/>
      <c r="K376" s="24"/>
      <c r="L376" s="24"/>
      <c r="M376" s="24"/>
      <c r="N376" s="24"/>
      <c r="O376" s="24"/>
      <c r="P376" s="31"/>
    </row>
    <row r="377" spans="1:16" ht="15.75" x14ac:dyDescent="0.25">
      <c r="A377" s="35" t="s">
        <v>72</v>
      </c>
      <c r="B377" s="35" t="s">
        <v>33</v>
      </c>
      <c r="C377" s="36"/>
      <c r="D377" s="37" t="s">
        <v>58</v>
      </c>
      <c r="E377" s="37" t="s">
        <v>59</v>
      </c>
      <c r="F377" s="37" t="s">
        <v>60</v>
      </c>
      <c r="G377" s="37" t="s">
        <v>61</v>
      </c>
      <c r="H377" s="37" t="s">
        <v>62</v>
      </c>
      <c r="I377" s="37" t="s">
        <v>63</v>
      </c>
      <c r="J377" s="37" t="s">
        <v>64</v>
      </c>
      <c r="K377" s="37" t="s">
        <v>65</v>
      </c>
      <c r="L377" s="37" t="s">
        <v>66</v>
      </c>
      <c r="M377" s="37" t="s">
        <v>67</v>
      </c>
      <c r="N377" s="37" t="s">
        <v>68</v>
      </c>
      <c r="O377" s="716" t="s">
        <v>69</v>
      </c>
      <c r="P377" s="717"/>
    </row>
    <row r="378" spans="1:16" ht="15.75" x14ac:dyDescent="0.25">
      <c r="A378" s="1962" t="s">
        <v>709</v>
      </c>
      <c r="B378" s="1964">
        <v>1.6E-2</v>
      </c>
      <c r="C378" s="38" t="s">
        <v>70</v>
      </c>
      <c r="D378" s="38">
        <v>100</v>
      </c>
      <c r="E378" s="38">
        <v>100</v>
      </c>
      <c r="F378" s="38">
        <v>100</v>
      </c>
      <c r="G378" s="38">
        <v>100</v>
      </c>
      <c r="H378" s="38">
        <v>100</v>
      </c>
      <c r="I378" s="38">
        <v>100</v>
      </c>
      <c r="J378" s="38">
        <v>100</v>
      </c>
      <c r="K378" s="38">
        <v>100</v>
      </c>
      <c r="L378" s="38">
        <v>100</v>
      </c>
      <c r="M378" s="38">
        <v>100</v>
      </c>
      <c r="N378" s="38">
        <v>100</v>
      </c>
      <c r="O378" s="38">
        <v>100</v>
      </c>
      <c r="P378" s="38">
        <v>100</v>
      </c>
    </row>
    <row r="379" spans="1:16" ht="15.75" x14ac:dyDescent="0.25">
      <c r="A379" s="1963"/>
      <c r="B379" s="1965"/>
      <c r="C379" s="40" t="s">
        <v>71</v>
      </c>
      <c r="D379" s="40"/>
      <c r="E379" s="40"/>
      <c r="F379" s="41"/>
      <c r="G379" s="41"/>
      <c r="H379" s="41"/>
      <c r="I379" s="41"/>
      <c r="J379" s="41"/>
      <c r="K379" s="41"/>
      <c r="L379" s="41"/>
      <c r="M379" s="41"/>
      <c r="N379" s="40"/>
      <c r="O379" s="814"/>
      <c r="P379" s="815"/>
    </row>
    <row r="380" spans="1:16" ht="15.75" x14ac:dyDescent="0.25">
      <c r="A380" s="1962" t="s">
        <v>710</v>
      </c>
      <c r="B380" s="1964">
        <v>1.6E-2</v>
      </c>
      <c r="C380" s="38" t="s">
        <v>70</v>
      </c>
      <c r="D380" s="38">
        <v>100</v>
      </c>
      <c r="E380" s="38">
        <v>100</v>
      </c>
      <c r="F380" s="38">
        <v>100</v>
      </c>
      <c r="G380" s="38">
        <v>100</v>
      </c>
      <c r="H380" s="38">
        <v>100</v>
      </c>
      <c r="I380" s="38">
        <v>100</v>
      </c>
      <c r="J380" s="38">
        <v>100</v>
      </c>
      <c r="K380" s="38">
        <v>100</v>
      </c>
      <c r="L380" s="38">
        <v>100</v>
      </c>
      <c r="M380" s="38">
        <v>100</v>
      </c>
      <c r="N380" s="38">
        <v>100</v>
      </c>
      <c r="O380" s="38">
        <v>100</v>
      </c>
      <c r="P380" s="38">
        <v>100</v>
      </c>
    </row>
    <row r="381" spans="1:16" ht="15.75" x14ac:dyDescent="0.25">
      <c r="A381" s="1963"/>
      <c r="B381" s="1965"/>
      <c r="C381" s="40" t="s">
        <v>71</v>
      </c>
      <c r="D381" s="40"/>
      <c r="E381" s="40"/>
      <c r="F381" s="41"/>
      <c r="G381" s="41"/>
      <c r="H381" s="41"/>
      <c r="I381" s="41"/>
      <c r="J381" s="41"/>
      <c r="K381" s="41"/>
      <c r="L381" s="41"/>
      <c r="M381" s="41"/>
      <c r="N381" s="40"/>
      <c r="O381" s="814"/>
      <c r="P381" s="815"/>
    </row>
    <row r="382" spans="1:16" ht="15.75" x14ac:dyDescent="0.25">
      <c r="A382" s="1962" t="s">
        <v>711</v>
      </c>
      <c r="B382" s="1964">
        <v>1.6E-2</v>
      </c>
      <c r="C382" s="38" t="s">
        <v>70</v>
      </c>
      <c r="D382" s="38">
        <v>100</v>
      </c>
      <c r="E382" s="38">
        <v>100</v>
      </c>
      <c r="F382" s="38">
        <v>100</v>
      </c>
      <c r="G382" s="38">
        <v>100</v>
      </c>
      <c r="H382" s="38">
        <v>100</v>
      </c>
      <c r="I382" s="38">
        <v>100</v>
      </c>
      <c r="J382" s="38">
        <v>100</v>
      </c>
      <c r="K382" s="38">
        <v>100</v>
      </c>
      <c r="L382" s="38">
        <v>100</v>
      </c>
      <c r="M382" s="38">
        <v>100</v>
      </c>
      <c r="N382" s="38">
        <v>100</v>
      </c>
      <c r="O382" s="38">
        <v>100</v>
      </c>
      <c r="P382" s="38">
        <v>100</v>
      </c>
    </row>
    <row r="383" spans="1:16" ht="15.75" x14ac:dyDescent="0.25">
      <c r="A383" s="1963"/>
      <c r="B383" s="1965"/>
      <c r="C383" s="40" t="s">
        <v>71</v>
      </c>
      <c r="D383" s="40"/>
      <c r="E383" s="40"/>
      <c r="F383" s="41"/>
      <c r="G383" s="41"/>
      <c r="H383" s="41"/>
      <c r="I383" s="41"/>
      <c r="J383" s="41"/>
      <c r="K383" s="41"/>
      <c r="L383" s="41"/>
      <c r="M383" s="41"/>
      <c r="N383" s="40"/>
      <c r="O383" s="814"/>
      <c r="P383" s="815"/>
    </row>
    <row r="384" spans="1:16" x14ac:dyDescent="0.25">
      <c r="A384" s="44"/>
      <c r="B384" s="21"/>
      <c r="C384" s="21"/>
      <c r="D384" s="21"/>
      <c r="E384" s="21"/>
      <c r="F384" s="21"/>
      <c r="G384" s="21"/>
      <c r="H384" s="21"/>
      <c r="I384" s="21"/>
      <c r="J384" s="21"/>
      <c r="K384" s="21"/>
      <c r="L384" s="21"/>
      <c r="M384" s="21"/>
      <c r="N384" s="21"/>
      <c r="O384" s="21"/>
      <c r="P384" s="45"/>
    </row>
    <row r="385" spans="1:16" ht="15.75" x14ac:dyDescent="0.25">
      <c r="A385" s="1912" t="s">
        <v>82</v>
      </c>
      <c r="B385" s="1913"/>
      <c r="C385" s="1913"/>
      <c r="D385" s="1913"/>
      <c r="E385" s="1913"/>
      <c r="F385" s="1913"/>
      <c r="G385" s="1913"/>
      <c r="H385" s="1913"/>
      <c r="I385" s="1913"/>
      <c r="J385" s="1913"/>
      <c r="K385" s="1913"/>
      <c r="L385" s="1913"/>
      <c r="M385" s="1913"/>
      <c r="N385" s="1913"/>
      <c r="O385" s="1913"/>
      <c r="P385" s="1914"/>
    </row>
    <row r="386" spans="1:16" ht="15.75" x14ac:dyDescent="0.25">
      <c r="A386" s="46" t="s">
        <v>83</v>
      </c>
    </row>
    <row r="387" spans="1:16" ht="15.75" x14ac:dyDescent="0.25">
      <c r="A387" s="46" t="s">
        <v>84</v>
      </c>
      <c r="B387" s="682"/>
      <c r="C387" s="683"/>
      <c r="D387" s="683"/>
      <c r="E387" s="683"/>
      <c r="F387" s="683"/>
      <c r="G387" s="683"/>
      <c r="H387" s="683"/>
      <c r="I387" s="683"/>
      <c r="J387" s="683"/>
      <c r="K387" s="683"/>
      <c r="L387" s="683"/>
      <c r="M387" s="683"/>
      <c r="N387" s="683"/>
      <c r="O387" s="683"/>
      <c r="P387" s="684"/>
    </row>
    <row r="388" spans="1:16" ht="15.75" x14ac:dyDescent="0.25">
      <c r="A388" s="46" t="s">
        <v>85</v>
      </c>
      <c r="B388" s="682"/>
      <c r="C388" s="683"/>
      <c r="D388" s="683"/>
      <c r="E388" s="683"/>
      <c r="F388" s="683"/>
      <c r="G388" s="683"/>
      <c r="H388" s="683"/>
      <c r="I388" s="683"/>
      <c r="J388" s="683"/>
      <c r="K388" s="683"/>
      <c r="L388" s="683"/>
      <c r="M388" s="683"/>
      <c r="N388" s="683"/>
      <c r="O388" s="683"/>
      <c r="P388" s="684"/>
    </row>
    <row r="389" spans="1:16" ht="15" customHeight="1" x14ac:dyDescent="0.25">
      <c r="A389" s="46" t="s">
        <v>86</v>
      </c>
      <c r="B389" s="682"/>
      <c r="C389" s="683"/>
      <c r="D389" s="683"/>
      <c r="E389" s="683"/>
      <c r="F389" s="683"/>
      <c r="G389" s="683"/>
      <c r="H389" s="683"/>
      <c r="I389" s="683"/>
      <c r="J389" s="683"/>
      <c r="K389" s="683"/>
      <c r="L389" s="683"/>
      <c r="M389" s="683"/>
      <c r="N389" s="683"/>
      <c r="O389" s="683"/>
      <c r="P389" s="684"/>
    </row>
    <row r="390" spans="1:16" ht="15" customHeight="1" x14ac:dyDescent="0.25">
      <c r="A390" s="46" t="s">
        <v>87</v>
      </c>
      <c r="B390" s="682"/>
      <c r="C390" s="683"/>
      <c r="D390" s="683"/>
      <c r="E390" s="683"/>
      <c r="F390" s="683"/>
      <c r="G390" s="683"/>
      <c r="H390" s="683"/>
      <c r="I390" s="683"/>
      <c r="J390" s="683"/>
      <c r="K390" s="683"/>
      <c r="L390" s="683"/>
      <c r="M390" s="683"/>
      <c r="N390" s="683"/>
      <c r="O390" s="683"/>
      <c r="P390" s="684"/>
    </row>
    <row r="391" spans="1:16" ht="15" customHeight="1" x14ac:dyDescent="0.25">
      <c r="A391" s="46" t="s">
        <v>88</v>
      </c>
      <c r="B391" s="682"/>
      <c r="C391" s="683"/>
      <c r="D391" s="683"/>
      <c r="E391" s="683"/>
      <c r="F391" s="683"/>
      <c r="G391" s="683"/>
      <c r="H391" s="683"/>
      <c r="I391" s="683"/>
      <c r="J391" s="683"/>
      <c r="K391" s="683"/>
      <c r="L391" s="683"/>
      <c r="M391" s="683"/>
      <c r="N391" s="683"/>
      <c r="O391" s="683"/>
      <c r="P391" s="684"/>
    </row>
    <row r="392" spans="1:16" ht="15" customHeight="1" x14ac:dyDescent="0.25">
      <c r="A392" s="46" t="s">
        <v>89</v>
      </c>
      <c r="B392" s="682"/>
      <c r="C392" s="683"/>
      <c r="D392" s="683"/>
      <c r="E392" s="683"/>
      <c r="F392" s="683"/>
      <c r="G392" s="683"/>
      <c r="H392" s="683"/>
      <c r="I392" s="683"/>
      <c r="J392" s="683"/>
      <c r="K392" s="683"/>
      <c r="L392" s="683"/>
      <c r="M392" s="683"/>
      <c r="N392" s="683"/>
      <c r="O392" s="683"/>
      <c r="P392" s="684"/>
    </row>
    <row r="393" spans="1:16" ht="15" customHeight="1" x14ac:dyDescent="0.25">
      <c r="A393" s="46" t="s">
        <v>90</v>
      </c>
      <c r="B393" s="682"/>
      <c r="C393" s="683"/>
      <c r="D393" s="683"/>
      <c r="E393" s="683"/>
      <c r="F393" s="683"/>
      <c r="G393" s="683"/>
      <c r="H393" s="683"/>
      <c r="I393" s="683"/>
      <c r="J393" s="683"/>
      <c r="K393" s="683"/>
      <c r="L393" s="683"/>
      <c r="M393" s="683"/>
      <c r="N393" s="683"/>
      <c r="O393" s="683"/>
      <c r="P393" s="684"/>
    </row>
    <row r="394" spans="1:16" ht="15" customHeight="1" x14ac:dyDescent="0.25">
      <c r="A394" s="46" t="s">
        <v>91</v>
      </c>
      <c r="B394" s="682"/>
      <c r="C394" s="683"/>
      <c r="D394" s="683"/>
      <c r="E394" s="683"/>
      <c r="F394" s="683"/>
      <c r="G394" s="683"/>
      <c r="H394" s="683"/>
      <c r="I394" s="683"/>
      <c r="J394" s="683"/>
      <c r="K394" s="683"/>
      <c r="L394" s="683"/>
      <c r="M394" s="683"/>
      <c r="N394" s="683"/>
      <c r="O394" s="683"/>
      <c r="P394" s="684"/>
    </row>
    <row r="395" spans="1:16" ht="15" customHeight="1" thickBot="1" x14ac:dyDescent="0.3">
      <c r="A395" s="47" t="s">
        <v>92</v>
      </c>
      <c r="B395" s="685"/>
      <c r="C395" s="686"/>
      <c r="D395" s="686"/>
      <c r="E395" s="686"/>
      <c r="F395" s="686"/>
      <c r="G395" s="686"/>
      <c r="H395" s="686"/>
      <c r="I395" s="686"/>
      <c r="J395" s="686"/>
      <c r="K395" s="686"/>
      <c r="L395" s="686"/>
      <c r="M395" s="686"/>
      <c r="N395" s="686"/>
      <c r="O395" s="686"/>
      <c r="P395" s="687"/>
    </row>
    <row r="396" spans="1:16" ht="15" customHeight="1" x14ac:dyDescent="0.25"/>
    <row r="397" spans="1:16" ht="15" customHeight="1" x14ac:dyDescent="0.25"/>
    <row r="398" spans="1:16" ht="15" customHeight="1" x14ac:dyDescent="0.25"/>
    <row r="399" spans="1:16" ht="15.75" x14ac:dyDescent="0.25">
      <c r="A399" s="9" t="s">
        <v>712</v>
      </c>
      <c r="B399" s="1117" t="s">
        <v>713</v>
      </c>
      <c r="C399" s="1958"/>
      <c r="D399" s="1958"/>
      <c r="E399" s="1958"/>
      <c r="F399" s="1958"/>
      <c r="G399" s="1958"/>
      <c r="H399" s="1958"/>
      <c r="I399" s="1958"/>
      <c r="J399" s="1958"/>
      <c r="K399" s="1959"/>
      <c r="L399" s="1394" t="s">
        <v>11</v>
      </c>
      <c r="M399" s="1960"/>
      <c r="N399" s="1960"/>
      <c r="O399" s="1961"/>
      <c r="P399" s="10" t="s">
        <v>714</v>
      </c>
    </row>
    <row r="401" spans="1:16" ht="15.75" x14ac:dyDescent="0.25">
      <c r="A401" s="396" t="s">
        <v>12</v>
      </c>
      <c r="B401" s="857" t="s">
        <v>715</v>
      </c>
      <c r="C401" s="858"/>
      <c r="D401" s="858"/>
      <c r="E401" s="858"/>
      <c r="F401" s="858"/>
      <c r="G401" s="858"/>
      <c r="H401" s="858"/>
      <c r="I401" s="858"/>
      <c r="J401" s="858"/>
      <c r="K401" s="859"/>
      <c r="L401" s="1846" t="s">
        <v>14</v>
      </c>
      <c r="M401" s="1956"/>
      <c r="N401" s="1956"/>
      <c r="O401" s="1957"/>
      <c r="P401" s="12" t="s">
        <v>716</v>
      </c>
    </row>
    <row r="403" spans="1:16" ht="15.75" x14ac:dyDescent="0.25">
      <c r="A403" s="13" t="s">
        <v>15</v>
      </c>
      <c r="B403" s="755" t="s">
        <v>614</v>
      </c>
      <c r="C403" s="756"/>
      <c r="D403" s="756"/>
      <c r="E403" s="756"/>
      <c r="F403" s="757"/>
      <c r="G403" s="14" t="s">
        <v>17</v>
      </c>
      <c r="H403" s="755"/>
      <c r="I403" s="756"/>
      <c r="J403" s="756"/>
      <c r="K403" s="756"/>
      <c r="L403" s="756"/>
      <c r="M403" s="756"/>
      <c r="N403" s="756"/>
      <c r="O403" s="756"/>
      <c r="P403" s="757"/>
    </row>
    <row r="404" spans="1:16" ht="15.75" x14ac:dyDescent="0.25">
      <c r="A404" s="13" t="s">
        <v>15</v>
      </c>
      <c r="B404" s="755" t="s">
        <v>614</v>
      </c>
      <c r="C404" s="756"/>
      <c r="D404" s="756"/>
      <c r="E404" s="756"/>
      <c r="F404" s="757"/>
      <c r="G404" s="14" t="s">
        <v>17</v>
      </c>
      <c r="H404" s="755"/>
      <c r="I404" s="756"/>
      <c r="J404" s="756"/>
      <c r="K404" s="756"/>
      <c r="L404" s="756"/>
      <c r="M404" s="756"/>
      <c r="N404" s="756"/>
      <c r="O404" s="756"/>
      <c r="P404" s="757"/>
    </row>
    <row r="405" spans="1:16" ht="15.75" x14ac:dyDescent="0.25">
      <c r="A405" s="15"/>
      <c r="B405" s="419"/>
      <c r="C405" s="419"/>
      <c r="D405" s="17"/>
      <c r="E405" s="17"/>
      <c r="F405" s="17"/>
      <c r="G405" s="17"/>
      <c r="H405" s="17"/>
      <c r="I405" s="17"/>
      <c r="J405" s="17"/>
      <c r="K405" s="17"/>
      <c r="L405" s="18"/>
      <c r="M405" s="18"/>
      <c r="N405" s="18"/>
      <c r="O405" s="18"/>
      <c r="P405" s="19"/>
    </row>
    <row r="406" spans="1:16" ht="15.75" x14ac:dyDescent="0.25">
      <c r="A406" s="11" t="s">
        <v>20</v>
      </c>
      <c r="B406" s="857" t="s">
        <v>615</v>
      </c>
      <c r="C406" s="858"/>
      <c r="D406" s="858"/>
      <c r="E406" s="858"/>
      <c r="F406" s="858"/>
      <c r="G406" s="858"/>
      <c r="H406" s="858"/>
      <c r="I406" s="858"/>
      <c r="J406" s="858"/>
      <c r="K406" s="858"/>
      <c r="L406" s="858"/>
      <c r="M406" s="858"/>
      <c r="N406" s="858"/>
      <c r="O406" s="858"/>
      <c r="P406" s="859"/>
    </row>
    <row r="408" spans="1:16" ht="15.75" x14ac:dyDescent="0.25">
      <c r="A408" s="20" t="s">
        <v>22</v>
      </c>
      <c r="B408" s="21"/>
      <c r="C408" s="21"/>
      <c r="D408" s="21"/>
      <c r="E408" s="21"/>
      <c r="F408" s="21"/>
      <c r="G408" s="21"/>
      <c r="H408" s="21"/>
      <c r="I408" s="21"/>
      <c r="J408" s="21"/>
      <c r="K408" s="21"/>
      <c r="L408" s="21"/>
      <c r="M408" s="21"/>
      <c r="N408" s="21"/>
      <c r="O408" s="21"/>
    </row>
    <row r="409" spans="1:16" ht="15.75" x14ac:dyDescent="0.25">
      <c r="A409" s="20"/>
      <c r="B409" s="21"/>
      <c r="C409" s="21"/>
      <c r="D409" s="21"/>
      <c r="E409" s="21"/>
      <c r="F409" s="21"/>
      <c r="G409" s="21"/>
      <c r="H409" s="21"/>
      <c r="I409" s="21"/>
      <c r="J409" s="21"/>
      <c r="K409" s="21"/>
      <c r="L409" s="21"/>
      <c r="M409" s="21"/>
      <c r="N409" s="21"/>
      <c r="O409" s="21"/>
    </row>
    <row r="410" spans="1:16" x14ac:dyDescent="0.25">
      <c r="A410" s="759" t="s">
        <v>23</v>
      </c>
      <c r="B410" s="760"/>
      <c r="C410" s="760"/>
      <c r="D410" s="760"/>
      <c r="E410" s="761"/>
      <c r="F410" s="1943" t="s">
        <v>24</v>
      </c>
      <c r="G410" s="1944"/>
      <c r="H410" s="1944"/>
      <c r="I410" s="1945"/>
      <c r="J410" s="1949" t="s">
        <v>25</v>
      </c>
      <c r="K410" s="769" t="s">
        <v>26</v>
      </c>
      <c r="L410" s="761"/>
      <c r="M410" s="1943" t="s">
        <v>27</v>
      </c>
      <c r="N410" s="1944"/>
      <c r="O410" s="1945"/>
      <c r="P410" s="1951" t="s">
        <v>25</v>
      </c>
    </row>
    <row r="411" spans="1:16" x14ac:dyDescent="0.25">
      <c r="A411" s="762"/>
      <c r="B411" s="763"/>
      <c r="C411" s="763"/>
      <c r="D411" s="763"/>
      <c r="E411" s="764"/>
      <c r="F411" s="1946"/>
      <c r="G411" s="1947"/>
      <c r="H411" s="1947"/>
      <c r="I411" s="1948"/>
      <c r="J411" s="1950"/>
      <c r="K411" s="770"/>
      <c r="L411" s="764"/>
      <c r="M411" s="1946"/>
      <c r="N411" s="1947"/>
      <c r="O411" s="1948"/>
      <c r="P411" s="1952"/>
    </row>
    <row r="412" spans="1:16" x14ac:dyDescent="0.25">
      <c r="A412" s="762"/>
      <c r="B412" s="763"/>
      <c r="C412" s="763"/>
      <c r="D412" s="763"/>
      <c r="E412" s="764"/>
      <c r="F412" s="1953" t="s">
        <v>616</v>
      </c>
      <c r="G412" s="1954"/>
      <c r="H412" s="1954"/>
      <c r="I412" s="1955"/>
      <c r="J412" s="395" t="s">
        <v>664</v>
      </c>
      <c r="K412" s="770"/>
      <c r="L412" s="764"/>
      <c r="M412" s="853" t="s">
        <v>618</v>
      </c>
      <c r="N412" s="871"/>
      <c r="O412" s="872"/>
      <c r="P412" s="395" t="s">
        <v>717</v>
      </c>
    </row>
    <row r="413" spans="1:16" x14ac:dyDescent="0.25">
      <c r="A413" s="762"/>
      <c r="B413" s="763"/>
      <c r="C413" s="763"/>
      <c r="D413" s="763"/>
      <c r="E413" s="764"/>
      <c r="F413" s="853" t="s">
        <v>620</v>
      </c>
      <c r="G413" s="871"/>
      <c r="H413" s="871"/>
      <c r="I413" s="872"/>
      <c r="J413" s="395" t="s">
        <v>677</v>
      </c>
      <c r="K413" s="770"/>
      <c r="L413" s="764"/>
      <c r="M413" s="853" t="s">
        <v>622</v>
      </c>
      <c r="N413" s="871"/>
      <c r="O413" s="872"/>
      <c r="P413" s="395" t="s">
        <v>718</v>
      </c>
    </row>
    <row r="414" spans="1:16" x14ac:dyDescent="0.25">
      <c r="A414" s="762"/>
      <c r="B414" s="763"/>
      <c r="C414" s="763"/>
      <c r="D414" s="763"/>
      <c r="E414" s="764"/>
      <c r="F414" s="853" t="s">
        <v>623</v>
      </c>
      <c r="G414" s="871"/>
      <c r="H414" s="871"/>
      <c r="I414" s="872"/>
      <c r="J414" s="395" t="s">
        <v>719</v>
      </c>
      <c r="K414" s="770"/>
      <c r="L414" s="764"/>
      <c r="M414" s="853" t="s">
        <v>625</v>
      </c>
      <c r="N414" s="871"/>
      <c r="O414" s="872"/>
      <c r="P414" s="395" t="s">
        <v>720</v>
      </c>
    </row>
    <row r="415" spans="1:16" x14ac:dyDescent="0.25">
      <c r="A415" s="762"/>
      <c r="B415" s="763"/>
      <c r="C415" s="763"/>
      <c r="D415" s="763"/>
      <c r="E415" s="764"/>
      <c r="F415" s="1940" t="s">
        <v>627</v>
      </c>
      <c r="G415" s="1941"/>
      <c r="H415" s="1941"/>
      <c r="I415" s="1942"/>
      <c r="J415" s="395" t="s">
        <v>721</v>
      </c>
      <c r="K415" s="770"/>
      <c r="L415" s="764"/>
      <c r="M415" s="853" t="s">
        <v>628</v>
      </c>
      <c r="N415" s="871"/>
      <c r="O415" s="872"/>
      <c r="P415" s="395" t="s">
        <v>665</v>
      </c>
    </row>
    <row r="416" spans="1:16" x14ac:dyDescent="0.25">
      <c r="A416" s="762"/>
      <c r="B416" s="763"/>
      <c r="C416" s="763"/>
      <c r="D416" s="763"/>
      <c r="E416" s="764"/>
      <c r="F416" s="853"/>
      <c r="G416" s="871"/>
      <c r="H416" s="871"/>
      <c r="I416" s="872"/>
      <c r="J416" s="410"/>
      <c r="K416" s="770"/>
      <c r="L416" s="764"/>
      <c r="M416" s="853"/>
      <c r="N416" s="871"/>
      <c r="O416" s="872"/>
      <c r="P416" s="22"/>
    </row>
    <row r="417" spans="1:16" x14ac:dyDescent="0.25">
      <c r="A417" s="762"/>
      <c r="B417" s="763"/>
      <c r="C417" s="763"/>
      <c r="D417" s="763"/>
      <c r="E417" s="764"/>
      <c r="F417" s="853"/>
      <c r="G417" s="871"/>
      <c r="H417" s="871"/>
      <c r="I417" s="872"/>
      <c r="J417" s="410"/>
      <c r="K417" s="770"/>
      <c r="L417" s="764"/>
      <c r="M417" s="853"/>
      <c r="N417" s="871"/>
      <c r="O417" s="872"/>
      <c r="P417" s="22"/>
    </row>
    <row r="418" spans="1:16" x14ac:dyDescent="0.25">
      <c r="A418" s="762"/>
      <c r="B418" s="763"/>
      <c r="C418" s="763"/>
      <c r="D418" s="763"/>
      <c r="E418" s="764"/>
      <c r="F418" s="853"/>
      <c r="G418" s="871"/>
      <c r="H418" s="871"/>
      <c r="I418" s="872"/>
      <c r="J418" s="410"/>
      <c r="K418" s="770"/>
      <c r="L418" s="764"/>
      <c r="M418" s="853"/>
      <c r="N418" s="871"/>
      <c r="O418" s="872"/>
      <c r="P418" s="22"/>
    </row>
    <row r="419" spans="1:16" x14ac:dyDescent="0.25">
      <c r="A419" s="765"/>
      <c r="B419" s="766"/>
      <c r="C419" s="766"/>
      <c r="D419" s="766"/>
      <c r="E419" s="767"/>
      <c r="F419" s="853"/>
      <c r="G419" s="871"/>
      <c r="H419" s="871"/>
      <c r="I419" s="872"/>
      <c r="J419" s="410"/>
      <c r="K419" s="771"/>
      <c r="L419" s="767"/>
      <c r="M419" s="853"/>
      <c r="N419" s="871"/>
      <c r="O419" s="872"/>
      <c r="P419" s="22"/>
    </row>
    <row r="420" spans="1:16" ht="15.75" x14ac:dyDescent="0.25">
      <c r="A420" s="23"/>
      <c r="B420" s="24"/>
      <c r="C420" s="18"/>
      <c r="D420" s="18"/>
      <c r="E420" s="18"/>
      <c r="F420" s="18"/>
      <c r="G420" s="18"/>
      <c r="H420" s="18"/>
      <c r="I420" s="18"/>
      <c r="J420" s="18"/>
      <c r="K420" s="18"/>
      <c r="L420" s="18"/>
      <c r="M420" s="18"/>
      <c r="N420" s="18"/>
      <c r="O420" s="18"/>
    </row>
    <row r="421" spans="1:16" ht="63" x14ac:dyDescent="0.25">
      <c r="A421" s="25" t="s">
        <v>32</v>
      </c>
      <c r="B421" s="401" t="s">
        <v>33</v>
      </c>
      <c r="C421" s="401" t="s">
        <v>34</v>
      </c>
      <c r="D421" s="401" t="s">
        <v>35</v>
      </c>
      <c r="E421" s="401" t="s">
        <v>36</v>
      </c>
      <c r="F421" s="401" t="s">
        <v>37</v>
      </c>
      <c r="G421" s="733" t="s">
        <v>38</v>
      </c>
      <c r="H421" s="741"/>
      <c r="I421" s="733" t="s">
        <v>39</v>
      </c>
      <c r="J421" s="741"/>
      <c r="K421" s="401" t="s">
        <v>40</v>
      </c>
      <c r="L421" s="733" t="s">
        <v>41</v>
      </c>
      <c r="M421" s="741"/>
      <c r="N421" s="747" t="s">
        <v>42</v>
      </c>
      <c r="O421" s="748"/>
      <c r="P421" s="749"/>
    </row>
    <row r="422" spans="1:16" ht="60" x14ac:dyDescent="0.25">
      <c r="A422" s="292" t="s">
        <v>1850</v>
      </c>
      <c r="B422" s="144" t="s">
        <v>692</v>
      </c>
      <c r="C422" s="409" t="s">
        <v>722</v>
      </c>
      <c r="D422" s="409" t="s">
        <v>104</v>
      </c>
      <c r="E422" s="409" t="s">
        <v>47</v>
      </c>
      <c r="F422" s="409" t="s">
        <v>105</v>
      </c>
      <c r="G422" s="876" t="s">
        <v>723</v>
      </c>
      <c r="H422" s="877"/>
      <c r="I422" s="876" t="s">
        <v>207</v>
      </c>
      <c r="J422" s="877"/>
      <c r="K422" s="294">
        <v>1</v>
      </c>
      <c r="L422" s="1450" t="s">
        <v>634</v>
      </c>
      <c r="M422" s="1451"/>
      <c r="N422" s="876" t="s">
        <v>635</v>
      </c>
      <c r="O422" s="1926"/>
      <c r="P422" s="1927"/>
    </row>
    <row r="423" spans="1:16" ht="15.75" x14ac:dyDescent="0.25">
      <c r="A423" s="740" t="s">
        <v>51</v>
      </c>
      <c r="B423" s="741"/>
      <c r="C423" s="876" t="s">
        <v>724</v>
      </c>
      <c r="D423" s="1926"/>
      <c r="E423" s="1926"/>
      <c r="F423" s="1926"/>
      <c r="G423" s="1926"/>
      <c r="H423" s="1926"/>
      <c r="I423" s="1926"/>
      <c r="J423" s="1926"/>
      <c r="K423" s="1926"/>
      <c r="L423" s="1926"/>
      <c r="M423" s="1926"/>
      <c r="N423" s="1926"/>
      <c r="O423" s="1926"/>
      <c r="P423" s="1927"/>
    </row>
    <row r="424" spans="1:16" ht="15.75" x14ac:dyDescent="0.25">
      <c r="A424" s="718" t="s">
        <v>53</v>
      </c>
      <c r="B424" s="719"/>
      <c r="C424" s="719"/>
      <c r="D424" s="719"/>
      <c r="E424" s="719"/>
      <c r="F424" s="719"/>
      <c r="G424" s="720"/>
      <c r="H424" s="721" t="s">
        <v>54</v>
      </c>
      <c r="I424" s="719"/>
      <c r="J424" s="719"/>
      <c r="K424" s="719"/>
      <c r="L424" s="719"/>
      <c r="M424" s="719"/>
      <c r="N424" s="719"/>
      <c r="O424" s="719"/>
      <c r="P424" s="722"/>
    </row>
    <row r="425" spans="1:16" x14ac:dyDescent="0.25">
      <c r="A425" s="1928" t="s">
        <v>637</v>
      </c>
      <c r="B425" s="1929"/>
      <c r="C425" s="1929"/>
      <c r="D425" s="1929"/>
      <c r="E425" s="1929"/>
      <c r="F425" s="1929"/>
      <c r="G425" s="1930"/>
      <c r="H425" s="1934" t="s">
        <v>638</v>
      </c>
      <c r="I425" s="1935"/>
      <c r="J425" s="1935"/>
      <c r="K425" s="1935"/>
      <c r="L425" s="1935"/>
      <c r="M425" s="1935"/>
      <c r="N425" s="1935"/>
      <c r="O425" s="1935"/>
      <c r="P425" s="1936"/>
    </row>
    <row r="426" spans="1:16" x14ac:dyDescent="0.25">
      <c r="A426" s="1931"/>
      <c r="B426" s="1932"/>
      <c r="C426" s="1932"/>
      <c r="D426" s="1932"/>
      <c r="E426" s="1932"/>
      <c r="F426" s="1932"/>
      <c r="G426" s="1933"/>
      <c r="H426" s="1937"/>
      <c r="I426" s="1938"/>
      <c r="J426" s="1938"/>
      <c r="K426" s="1938"/>
      <c r="L426" s="1938"/>
      <c r="M426" s="1938"/>
      <c r="N426" s="1938"/>
      <c r="O426" s="1938"/>
      <c r="P426" s="1939"/>
    </row>
    <row r="427" spans="1:16" ht="15.75" x14ac:dyDescent="0.25">
      <c r="A427" s="23"/>
      <c r="B427" s="24"/>
      <c r="C427" s="24"/>
      <c r="D427" s="24"/>
      <c r="E427" s="24"/>
      <c r="F427" s="24"/>
      <c r="G427" s="24"/>
      <c r="H427" s="24"/>
      <c r="I427" s="24"/>
      <c r="J427" s="24"/>
      <c r="K427" s="24"/>
      <c r="L427" s="24"/>
      <c r="M427" s="24"/>
      <c r="N427" s="24"/>
      <c r="O427" s="24"/>
      <c r="P427" s="31"/>
    </row>
    <row r="428" spans="1:16" ht="15.75" x14ac:dyDescent="0.25">
      <c r="A428" s="32"/>
      <c r="B428" s="24"/>
      <c r="C428" s="19"/>
      <c r="D428" s="733" t="s">
        <v>57</v>
      </c>
      <c r="E428" s="734"/>
      <c r="F428" s="734"/>
      <c r="G428" s="734"/>
      <c r="H428" s="734"/>
      <c r="I428" s="734"/>
      <c r="J428" s="734"/>
      <c r="K428" s="734"/>
      <c r="L428" s="734"/>
      <c r="M428" s="734"/>
      <c r="N428" s="734"/>
      <c r="O428" s="734"/>
      <c r="P428" s="735"/>
    </row>
    <row r="429" spans="1:16" ht="15.75" x14ac:dyDescent="0.25">
      <c r="A429" s="23"/>
      <c r="B429" s="24"/>
      <c r="C429" s="24"/>
      <c r="D429" s="401" t="s">
        <v>58</v>
      </c>
      <c r="E429" s="401" t="s">
        <v>59</v>
      </c>
      <c r="F429" s="401" t="s">
        <v>60</v>
      </c>
      <c r="G429" s="401" t="s">
        <v>61</v>
      </c>
      <c r="H429" s="401" t="s">
        <v>62</v>
      </c>
      <c r="I429" s="401" t="s">
        <v>63</v>
      </c>
      <c r="J429" s="401" t="s">
        <v>64</v>
      </c>
      <c r="K429" s="401" t="s">
        <v>65</v>
      </c>
      <c r="L429" s="401" t="s">
        <v>66</v>
      </c>
      <c r="M429" s="401" t="s">
        <v>67</v>
      </c>
      <c r="N429" s="401" t="s">
        <v>68</v>
      </c>
      <c r="O429" s="733" t="s">
        <v>69</v>
      </c>
      <c r="P429" s="735"/>
    </row>
    <row r="430" spans="1:16" ht="15.75" x14ac:dyDescent="0.25">
      <c r="A430" s="1916" t="s">
        <v>70</v>
      </c>
      <c r="B430" s="1917"/>
      <c r="C430" s="1918"/>
      <c r="D430" s="295"/>
      <c r="E430" s="295"/>
      <c r="F430" s="295">
        <v>100</v>
      </c>
      <c r="G430" s="295"/>
      <c r="H430" s="295"/>
      <c r="I430" s="295">
        <v>100</v>
      </c>
      <c r="J430" s="295"/>
      <c r="K430" s="295"/>
      <c r="L430" s="295">
        <v>100</v>
      </c>
      <c r="M430" s="295"/>
      <c r="N430" s="295"/>
      <c r="O430" s="1919">
        <v>100</v>
      </c>
      <c r="P430" s="1920"/>
    </row>
    <row r="431" spans="1:16" ht="15.75" x14ac:dyDescent="0.25">
      <c r="A431" s="1921" t="s">
        <v>71</v>
      </c>
      <c r="B431" s="1922"/>
      <c r="C431" s="1923"/>
      <c r="D431" s="296"/>
      <c r="E431" s="296"/>
      <c r="F431" s="296"/>
      <c r="G431" s="296"/>
      <c r="H431" s="296"/>
      <c r="I431" s="296"/>
      <c r="J431" s="296"/>
      <c r="K431" s="296"/>
      <c r="L431" s="296"/>
      <c r="M431" s="296"/>
      <c r="N431" s="296"/>
      <c r="O431" s="1924"/>
      <c r="P431" s="1925"/>
    </row>
    <row r="432" spans="1:16" ht="15.75" x14ac:dyDescent="0.25">
      <c r="A432" s="23"/>
      <c r="B432" s="24"/>
      <c r="C432" s="24"/>
      <c r="D432" s="24"/>
      <c r="E432" s="24"/>
      <c r="F432" s="24"/>
      <c r="G432" s="24"/>
      <c r="H432" s="24"/>
      <c r="I432" s="24"/>
      <c r="J432" s="24"/>
      <c r="K432" s="24"/>
      <c r="L432" s="24"/>
      <c r="M432" s="24"/>
      <c r="N432" s="24"/>
      <c r="O432" s="24"/>
      <c r="P432" s="31"/>
    </row>
    <row r="433" spans="1:16" ht="15.75" x14ac:dyDescent="0.25">
      <c r="A433" s="35" t="s">
        <v>72</v>
      </c>
      <c r="B433" s="35" t="s">
        <v>33</v>
      </c>
      <c r="C433" s="36"/>
      <c r="D433" s="37" t="s">
        <v>58</v>
      </c>
      <c r="E433" s="37" t="s">
        <v>59</v>
      </c>
      <c r="F433" s="37" t="s">
        <v>60</v>
      </c>
      <c r="G433" s="37" t="s">
        <v>61</v>
      </c>
      <c r="H433" s="37" t="s">
        <v>62</v>
      </c>
      <c r="I433" s="37" t="s">
        <v>63</v>
      </c>
      <c r="J433" s="37" t="s">
        <v>64</v>
      </c>
      <c r="K433" s="37" t="s">
        <v>65</v>
      </c>
      <c r="L433" s="37" t="s">
        <v>66</v>
      </c>
      <c r="M433" s="37" t="s">
        <v>67</v>
      </c>
      <c r="N433" s="37" t="s">
        <v>68</v>
      </c>
      <c r="O433" s="716" t="s">
        <v>69</v>
      </c>
      <c r="P433" s="717"/>
    </row>
    <row r="434" spans="1:16" ht="15.75" x14ac:dyDescent="0.25">
      <c r="A434" s="1962" t="s">
        <v>639</v>
      </c>
      <c r="B434" s="701">
        <v>0.05</v>
      </c>
      <c r="C434" s="38" t="s">
        <v>70</v>
      </c>
      <c r="D434" s="38">
        <v>100</v>
      </c>
      <c r="E434" s="38">
        <v>100</v>
      </c>
      <c r="F434" s="38">
        <v>100</v>
      </c>
      <c r="G434" s="38">
        <v>100</v>
      </c>
      <c r="H434" s="38">
        <v>100</v>
      </c>
      <c r="I434" s="38">
        <v>100</v>
      </c>
      <c r="J434" s="38">
        <v>100</v>
      </c>
      <c r="K434" s="38">
        <v>100</v>
      </c>
      <c r="L434" s="38">
        <v>100</v>
      </c>
      <c r="M434" s="38">
        <v>100</v>
      </c>
      <c r="N434" s="38">
        <v>100</v>
      </c>
      <c r="O434" s="38">
        <v>100</v>
      </c>
      <c r="P434" s="38">
        <v>100</v>
      </c>
    </row>
    <row r="435" spans="1:16" ht="15.75" x14ac:dyDescent="0.25">
      <c r="A435" s="1963"/>
      <c r="B435" s="702"/>
      <c r="C435" s="40" t="s">
        <v>71</v>
      </c>
      <c r="D435" s="40"/>
      <c r="E435" s="40"/>
      <c r="F435" s="41"/>
      <c r="G435" s="41"/>
      <c r="H435" s="41"/>
      <c r="I435" s="41"/>
      <c r="J435" s="41"/>
      <c r="K435" s="41"/>
      <c r="L435" s="41"/>
      <c r="M435" s="41"/>
      <c r="N435" s="40"/>
      <c r="O435" s="814"/>
      <c r="P435" s="815"/>
    </row>
    <row r="436" spans="1:16" ht="15.75" x14ac:dyDescent="0.25">
      <c r="A436" s="1962" t="s">
        <v>640</v>
      </c>
      <c r="B436" s="701">
        <v>0.05</v>
      </c>
      <c r="C436" s="38"/>
      <c r="D436" s="38">
        <v>100</v>
      </c>
      <c r="E436" s="38">
        <v>100</v>
      </c>
      <c r="F436" s="38">
        <v>100</v>
      </c>
      <c r="G436" s="38">
        <v>100</v>
      </c>
      <c r="H436" s="38">
        <v>100</v>
      </c>
      <c r="I436" s="38">
        <v>100</v>
      </c>
      <c r="J436" s="38">
        <v>100</v>
      </c>
      <c r="K436" s="38">
        <v>100</v>
      </c>
      <c r="L436" s="38">
        <v>100</v>
      </c>
      <c r="M436" s="38">
        <v>100</v>
      </c>
      <c r="N436" s="38">
        <v>100</v>
      </c>
      <c r="O436" s="38">
        <v>100</v>
      </c>
      <c r="P436" s="38">
        <v>100</v>
      </c>
    </row>
    <row r="437" spans="1:16" ht="15.75" x14ac:dyDescent="0.25">
      <c r="A437" s="1963"/>
      <c r="B437" s="702"/>
      <c r="C437" s="40" t="s">
        <v>71</v>
      </c>
      <c r="D437" s="40"/>
      <c r="E437" s="40"/>
      <c r="F437" s="41"/>
      <c r="G437" s="41"/>
      <c r="H437" s="41"/>
      <c r="I437" s="41"/>
      <c r="J437" s="41"/>
      <c r="K437" s="41"/>
      <c r="L437" s="41"/>
      <c r="M437" s="41"/>
      <c r="N437" s="40"/>
      <c r="O437" s="814"/>
      <c r="P437" s="815"/>
    </row>
    <row r="438" spans="1:16" ht="15.75" x14ac:dyDescent="0.25">
      <c r="A438" s="1962" t="s">
        <v>725</v>
      </c>
      <c r="B438" s="701">
        <v>0.05</v>
      </c>
      <c r="C438" s="38" t="s">
        <v>70</v>
      </c>
      <c r="D438" s="38">
        <v>100</v>
      </c>
      <c r="E438" s="38">
        <v>100</v>
      </c>
      <c r="F438" s="38">
        <v>100</v>
      </c>
      <c r="G438" s="38">
        <v>100</v>
      </c>
      <c r="H438" s="38">
        <v>100</v>
      </c>
      <c r="I438" s="38">
        <v>100</v>
      </c>
      <c r="J438" s="38">
        <v>100</v>
      </c>
      <c r="K438" s="38">
        <v>100</v>
      </c>
      <c r="L438" s="38">
        <v>100</v>
      </c>
      <c r="M438" s="38">
        <v>100</v>
      </c>
      <c r="N438" s="38">
        <v>100</v>
      </c>
      <c r="O438" s="38">
        <v>100</v>
      </c>
      <c r="P438" s="38">
        <v>100</v>
      </c>
    </row>
    <row r="439" spans="1:16" ht="15.75" x14ac:dyDescent="0.25">
      <c r="A439" s="1963"/>
      <c r="B439" s="702"/>
      <c r="C439" s="40" t="s">
        <v>71</v>
      </c>
      <c r="D439" s="40"/>
      <c r="E439" s="40"/>
      <c r="F439" s="41"/>
      <c r="G439" s="41"/>
      <c r="H439" s="41"/>
      <c r="I439" s="41"/>
      <c r="J439" s="41"/>
      <c r="K439" s="41"/>
      <c r="L439" s="41"/>
      <c r="M439" s="41"/>
      <c r="N439" s="40"/>
      <c r="O439" s="814"/>
      <c r="P439" s="815"/>
    </row>
    <row r="440" spans="1:16" x14ac:dyDescent="0.25">
      <c r="A440" s="44"/>
      <c r="B440" s="21"/>
      <c r="C440" s="21"/>
      <c r="D440" s="21"/>
      <c r="E440" s="21"/>
      <c r="F440" s="21"/>
      <c r="G440" s="21"/>
      <c r="H440" s="21"/>
      <c r="I440" s="21"/>
      <c r="J440" s="21"/>
      <c r="K440" s="21"/>
      <c r="L440" s="21"/>
      <c r="M440" s="21"/>
      <c r="N440" s="21"/>
      <c r="O440" s="21"/>
      <c r="P440" s="45"/>
    </row>
    <row r="441" spans="1:16" ht="15.75" x14ac:dyDescent="0.25">
      <c r="A441" s="1912" t="s">
        <v>82</v>
      </c>
      <c r="B441" s="1913"/>
      <c r="C441" s="1913"/>
      <c r="D441" s="1913"/>
      <c r="E441" s="1913"/>
      <c r="F441" s="1913"/>
      <c r="G441" s="1913"/>
      <c r="H441" s="1913"/>
      <c r="I441" s="1913"/>
      <c r="J441" s="1913"/>
      <c r="K441" s="1913"/>
      <c r="L441" s="1913"/>
      <c r="M441" s="1913"/>
      <c r="N441" s="1913"/>
      <c r="O441" s="1913"/>
      <c r="P441" s="1914"/>
    </row>
    <row r="442" spans="1:16" ht="15.75" x14ac:dyDescent="0.25">
      <c r="A442" s="46" t="s">
        <v>83</v>
      </c>
    </row>
    <row r="443" spans="1:16" ht="15.75" x14ac:dyDescent="0.25">
      <c r="A443" s="46" t="s">
        <v>84</v>
      </c>
      <c r="B443" s="682"/>
      <c r="C443" s="683"/>
      <c r="D443" s="683"/>
      <c r="E443" s="683"/>
      <c r="F443" s="683"/>
      <c r="G443" s="683"/>
      <c r="H443" s="683"/>
      <c r="I443" s="683"/>
      <c r="J443" s="683"/>
      <c r="K443" s="683"/>
      <c r="L443" s="683"/>
      <c r="M443" s="683"/>
      <c r="N443" s="683"/>
      <c r="O443" s="683"/>
      <c r="P443" s="684"/>
    </row>
    <row r="444" spans="1:16" ht="15.75" x14ac:dyDescent="0.25">
      <c r="A444" s="46" t="s">
        <v>85</v>
      </c>
      <c r="B444" s="682"/>
      <c r="C444" s="683"/>
      <c r="D444" s="683"/>
      <c r="E444" s="683"/>
      <c r="F444" s="683"/>
      <c r="G444" s="683"/>
      <c r="H444" s="683"/>
      <c r="I444" s="683"/>
      <c r="J444" s="683"/>
      <c r="K444" s="683"/>
      <c r="L444" s="683"/>
      <c r="M444" s="683"/>
      <c r="N444" s="683"/>
      <c r="O444" s="683"/>
      <c r="P444" s="684"/>
    </row>
    <row r="445" spans="1:16" ht="15.75" x14ac:dyDescent="0.25">
      <c r="A445" s="46" t="s">
        <v>86</v>
      </c>
      <c r="B445" s="682"/>
      <c r="C445" s="683"/>
      <c r="D445" s="683"/>
      <c r="E445" s="683"/>
      <c r="F445" s="683"/>
      <c r="G445" s="683"/>
      <c r="H445" s="683"/>
      <c r="I445" s="683"/>
      <c r="J445" s="683"/>
      <c r="K445" s="683"/>
      <c r="L445" s="683"/>
      <c r="M445" s="683"/>
      <c r="N445" s="683"/>
      <c r="O445" s="683"/>
      <c r="P445" s="684"/>
    </row>
    <row r="446" spans="1:16" ht="15.75" x14ac:dyDescent="0.25">
      <c r="A446" s="46" t="s">
        <v>87</v>
      </c>
      <c r="B446" s="682"/>
      <c r="C446" s="683"/>
      <c r="D446" s="683"/>
      <c r="E446" s="683"/>
      <c r="F446" s="683"/>
      <c r="G446" s="683"/>
      <c r="H446" s="683"/>
      <c r="I446" s="683"/>
      <c r="J446" s="683"/>
      <c r="K446" s="683"/>
      <c r="L446" s="683"/>
      <c r="M446" s="683"/>
      <c r="N446" s="683"/>
      <c r="O446" s="683"/>
      <c r="P446" s="684"/>
    </row>
    <row r="447" spans="1:16" ht="15.75" x14ac:dyDescent="0.25">
      <c r="A447" s="46" t="s">
        <v>88</v>
      </c>
      <c r="B447" s="682"/>
      <c r="C447" s="683"/>
      <c r="D447" s="683"/>
      <c r="E447" s="683"/>
      <c r="F447" s="683"/>
      <c r="G447" s="683"/>
      <c r="H447" s="683"/>
      <c r="I447" s="683"/>
      <c r="J447" s="683"/>
      <c r="K447" s="683"/>
      <c r="L447" s="683"/>
      <c r="M447" s="683"/>
      <c r="N447" s="683"/>
      <c r="O447" s="683"/>
      <c r="P447" s="684"/>
    </row>
    <row r="448" spans="1:16" ht="39" customHeight="1" x14ac:dyDescent="0.25">
      <c r="A448" s="46" t="s">
        <v>89</v>
      </c>
      <c r="B448" s="682"/>
      <c r="C448" s="683"/>
      <c r="D448" s="683"/>
      <c r="E448" s="683"/>
      <c r="F448" s="683"/>
      <c r="G448" s="683"/>
      <c r="H448" s="683"/>
      <c r="I448" s="683"/>
      <c r="J448" s="683"/>
      <c r="K448" s="683"/>
      <c r="L448" s="683"/>
      <c r="M448" s="683"/>
      <c r="N448" s="683"/>
      <c r="O448" s="683"/>
      <c r="P448" s="684"/>
    </row>
    <row r="449" spans="1:16" ht="21.75" customHeight="1" x14ac:dyDescent="0.25">
      <c r="A449" s="46" t="s">
        <v>90</v>
      </c>
      <c r="B449" s="682"/>
      <c r="C449" s="683"/>
      <c r="D449" s="683"/>
      <c r="E449" s="683"/>
      <c r="F449" s="683"/>
      <c r="G449" s="683"/>
      <c r="H449" s="683"/>
      <c r="I449" s="683"/>
      <c r="J449" s="683"/>
      <c r="K449" s="683"/>
      <c r="L449" s="683"/>
      <c r="M449" s="683"/>
      <c r="N449" s="683"/>
      <c r="O449" s="683"/>
      <c r="P449" s="684"/>
    </row>
    <row r="450" spans="1:16" ht="15.75" x14ac:dyDescent="0.25">
      <c r="A450" s="46" t="s">
        <v>91</v>
      </c>
      <c r="B450" s="682"/>
      <c r="C450" s="683"/>
      <c r="D450" s="683"/>
      <c r="E450" s="683"/>
      <c r="F450" s="683"/>
      <c r="G450" s="683"/>
      <c r="H450" s="683"/>
      <c r="I450" s="683"/>
      <c r="J450" s="683"/>
      <c r="K450" s="683"/>
      <c r="L450" s="683"/>
      <c r="M450" s="683"/>
      <c r="N450" s="683"/>
      <c r="O450" s="683"/>
      <c r="P450" s="684"/>
    </row>
    <row r="451" spans="1:16" ht="16.5" thickBot="1" x14ac:dyDescent="0.3">
      <c r="A451" s="47" t="s">
        <v>92</v>
      </c>
      <c r="B451" s="685"/>
      <c r="C451" s="686"/>
      <c r="D451" s="686"/>
      <c r="E451" s="686"/>
      <c r="F451" s="686"/>
      <c r="G451" s="686"/>
      <c r="H451" s="686"/>
      <c r="I451" s="686"/>
      <c r="J451" s="686"/>
      <c r="K451" s="686"/>
      <c r="L451" s="686"/>
      <c r="M451" s="686"/>
      <c r="N451" s="686"/>
      <c r="O451" s="686"/>
      <c r="P451" s="687"/>
    </row>
    <row r="456" spans="1:16" ht="15.75" x14ac:dyDescent="0.25">
      <c r="A456" s="9" t="s">
        <v>726</v>
      </c>
      <c r="B456" s="1117" t="s">
        <v>727</v>
      </c>
      <c r="C456" s="1958"/>
      <c r="D456" s="1958"/>
      <c r="E456" s="1958"/>
      <c r="F456" s="1958"/>
      <c r="G456" s="1958"/>
      <c r="H456" s="1958"/>
      <c r="I456" s="1958"/>
      <c r="J456" s="1958"/>
      <c r="K456" s="1959"/>
      <c r="L456" s="1394" t="s">
        <v>11</v>
      </c>
      <c r="M456" s="1960"/>
      <c r="N456" s="1960"/>
      <c r="O456" s="1961"/>
      <c r="P456" s="10" t="s">
        <v>728</v>
      </c>
    </row>
    <row r="458" spans="1:16" ht="15.75" x14ac:dyDescent="0.25">
      <c r="A458" s="396" t="s">
        <v>12</v>
      </c>
      <c r="B458" s="857" t="s">
        <v>729</v>
      </c>
      <c r="C458" s="858"/>
      <c r="D458" s="858"/>
      <c r="E458" s="858"/>
      <c r="F458" s="858"/>
      <c r="G458" s="858"/>
      <c r="H458" s="858"/>
      <c r="I458" s="858"/>
      <c r="J458" s="858"/>
      <c r="K458" s="859"/>
      <c r="L458" s="1846" t="s">
        <v>14</v>
      </c>
      <c r="M458" s="1956"/>
      <c r="N458" s="1956"/>
      <c r="O458" s="1957"/>
      <c r="P458" s="12" t="s">
        <v>730</v>
      </c>
    </row>
    <row r="459" spans="1:16" ht="15" customHeight="1" x14ac:dyDescent="0.25"/>
    <row r="460" spans="1:16" ht="15" customHeight="1" x14ac:dyDescent="0.25">
      <c r="A460" s="13" t="s">
        <v>15</v>
      </c>
      <c r="B460" s="755" t="s">
        <v>614</v>
      </c>
      <c r="C460" s="756"/>
      <c r="D460" s="756"/>
      <c r="E460" s="756"/>
      <c r="F460" s="757"/>
      <c r="G460" s="14" t="s">
        <v>17</v>
      </c>
      <c r="H460" s="755"/>
      <c r="I460" s="756"/>
      <c r="J460" s="756"/>
      <c r="K460" s="756"/>
      <c r="L460" s="756"/>
      <c r="M460" s="756"/>
      <c r="N460" s="756"/>
      <c r="O460" s="756"/>
      <c r="P460" s="757"/>
    </row>
    <row r="461" spans="1:16" ht="15" customHeight="1" x14ac:dyDescent="0.25">
      <c r="A461" s="13" t="s">
        <v>15</v>
      </c>
      <c r="B461" s="755" t="s">
        <v>614</v>
      </c>
      <c r="C461" s="756"/>
      <c r="D461" s="756"/>
      <c r="E461" s="756"/>
      <c r="F461" s="757"/>
      <c r="G461" s="14" t="s">
        <v>17</v>
      </c>
      <c r="H461" s="755"/>
      <c r="I461" s="756"/>
      <c r="J461" s="756"/>
      <c r="K461" s="756"/>
      <c r="L461" s="756"/>
      <c r="M461" s="756"/>
      <c r="N461" s="756"/>
      <c r="O461" s="756"/>
      <c r="P461" s="757"/>
    </row>
    <row r="462" spans="1:16" ht="15" customHeight="1" x14ac:dyDescent="0.25">
      <c r="A462" s="15"/>
      <c r="B462" s="419"/>
      <c r="C462" s="419"/>
      <c r="D462" s="17"/>
      <c r="E462" s="17"/>
      <c r="F462" s="17"/>
      <c r="G462" s="17"/>
      <c r="H462" s="17"/>
      <c r="I462" s="17"/>
      <c r="J462" s="17"/>
      <c r="K462" s="17"/>
      <c r="L462" s="18"/>
      <c r="M462" s="18"/>
      <c r="N462" s="18"/>
      <c r="O462" s="18"/>
      <c r="P462" s="19"/>
    </row>
    <row r="463" spans="1:16" ht="15" customHeight="1" x14ac:dyDescent="0.25">
      <c r="A463" s="11" t="s">
        <v>20</v>
      </c>
      <c r="B463" s="857" t="s">
        <v>615</v>
      </c>
      <c r="C463" s="858"/>
      <c r="D463" s="858"/>
      <c r="E463" s="858"/>
      <c r="F463" s="858"/>
      <c r="G463" s="858"/>
      <c r="H463" s="858"/>
      <c r="I463" s="858"/>
      <c r="J463" s="858"/>
      <c r="K463" s="858"/>
      <c r="L463" s="858"/>
      <c r="M463" s="858"/>
      <c r="N463" s="858"/>
      <c r="O463" s="858"/>
      <c r="P463" s="859"/>
    </row>
    <row r="464" spans="1:16" ht="15" customHeight="1" x14ac:dyDescent="0.25"/>
    <row r="465" spans="1:16" ht="15" customHeight="1" x14ac:dyDescent="0.25">
      <c r="A465" s="20" t="s">
        <v>22</v>
      </c>
      <c r="B465" s="21"/>
      <c r="C465" s="21"/>
      <c r="D465" s="21"/>
      <c r="E465" s="21"/>
      <c r="F465" s="21"/>
      <c r="G465" s="21"/>
      <c r="H465" s="21"/>
      <c r="I465" s="21"/>
      <c r="J465" s="21"/>
      <c r="K465" s="21"/>
      <c r="L465" s="21"/>
      <c r="M465" s="21"/>
      <c r="N465" s="21"/>
      <c r="O465" s="21"/>
    </row>
    <row r="466" spans="1:16" ht="15" customHeight="1" x14ac:dyDescent="0.25">
      <c r="A466" s="20"/>
      <c r="B466" s="21"/>
      <c r="C466" s="21"/>
      <c r="D466" s="21"/>
      <c r="E466" s="21"/>
      <c r="F466" s="21"/>
      <c r="G466" s="21"/>
      <c r="H466" s="21"/>
      <c r="I466" s="21"/>
      <c r="J466" s="21"/>
      <c r="K466" s="21"/>
      <c r="L466" s="21"/>
      <c r="M466" s="21"/>
      <c r="N466" s="21"/>
      <c r="O466" s="21"/>
    </row>
    <row r="467" spans="1:16" ht="15" customHeight="1" x14ac:dyDescent="0.25">
      <c r="A467" s="759" t="s">
        <v>23</v>
      </c>
      <c r="B467" s="760"/>
      <c r="C467" s="760"/>
      <c r="D467" s="760"/>
      <c r="E467" s="761"/>
      <c r="F467" s="1943" t="s">
        <v>24</v>
      </c>
      <c r="G467" s="1944"/>
      <c r="H467" s="1944"/>
      <c r="I467" s="1945"/>
      <c r="J467" s="1949" t="s">
        <v>25</v>
      </c>
      <c r="K467" s="769" t="s">
        <v>26</v>
      </c>
      <c r="L467" s="761"/>
      <c r="M467" s="1943" t="s">
        <v>27</v>
      </c>
      <c r="N467" s="1944"/>
      <c r="O467" s="1945"/>
      <c r="P467" s="1951" t="s">
        <v>25</v>
      </c>
    </row>
    <row r="468" spans="1:16" ht="15" customHeight="1" x14ac:dyDescent="0.25">
      <c r="A468" s="762"/>
      <c r="B468" s="763"/>
      <c r="C468" s="763"/>
      <c r="D468" s="763"/>
      <c r="E468" s="764"/>
      <c r="F468" s="1946"/>
      <c r="G468" s="1947"/>
      <c r="H468" s="1947"/>
      <c r="I468" s="1948"/>
      <c r="J468" s="1950"/>
      <c r="K468" s="770"/>
      <c r="L468" s="764"/>
      <c r="M468" s="1946"/>
      <c r="N468" s="1947"/>
      <c r="O468" s="1948"/>
      <c r="P468" s="1952"/>
    </row>
    <row r="469" spans="1:16" x14ac:dyDescent="0.25">
      <c r="A469" s="762"/>
      <c r="B469" s="763"/>
      <c r="C469" s="763"/>
      <c r="D469" s="763"/>
      <c r="E469" s="764"/>
      <c r="F469" s="1953" t="s">
        <v>616</v>
      </c>
      <c r="G469" s="1954"/>
      <c r="H469" s="1954"/>
      <c r="I469" s="1955"/>
      <c r="J469" s="395" t="s">
        <v>664</v>
      </c>
      <c r="K469" s="770"/>
      <c r="L469" s="764"/>
      <c r="M469" s="853" t="s">
        <v>618</v>
      </c>
      <c r="N469" s="871"/>
      <c r="O469" s="872"/>
      <c r="P469" s="395" t="s">
        <v>719</v>
      </c>
    </row>
    <row r="470" spans="1:16" x14ac:dyDescent="0.25">
      <c r="A470" s="762"/>
      <c r="B470" s="763"/>
      <c r="C470" s="763"/>
      <c r="D470" s="763"/>
      <c r="E470" s="764"/>
      <c r="F470" s="853" t="s">
        <v>620</v>
      </c>
      <c r="G470" s="871"/>
      <c r="H470" s="871"/>
      <c r="I470" s="872"/>
      <c r="J470" s="395" t="s">
        <v>678</v>
      </c>
      <c r="K470" s="770"/>
      <c r="L470" s="764"/>
      <c r="M470" s="853" t="s">
        <v>622</v>
      </c>
      <c r="N470" s="871"/>
      <c r="O470" s="872"/>
      <c r="P470" s="395" t="s">
        <v>731</v>
      </c>
    </row>
    <row r="471" spans="1:16" x14ac:dyDescent="0.25">
      <c r="A471" s="762"/>
      <c r="B471" s="763"/>
      <c r="C471" s="763"/>
      <c r="D471" s="763"/>
      <c r="E471" s="764"/>
      <c r="F471" s="853" t="s">
        <v>623</v>
      </c>
      <c r="G471" s="871"/>
      <c r="H471" s="871"/>
      <c r="I471" s="872"/>
      <c r="J471" s="395" t="s">
        <v>719</v>
      </c>
      <c r="K471" s="770"/>
      <c r="L471" s="764"/>
      <c r="M471" s="853" t="s">
        <v>625</v>
      </c>
      <c r="N471" s="871"/>
      <c r="O471" s="872"/>
      <c r="P471" s="395" t="s">
        <v>667</v>
      </c>
    </row>
    <row r="472" spans="1:16" x14ac:dyDescent="0.25">
      <c r="A472" s="762"/>
      <c r="B472" s="763"/>
      <c r="C472" s="763"/>
      <c r="D472" s="763"/>
      <c r="E472" s="764"/>
      <c r="F472" s="1940" t="s">
        <v>627</v>
      </c>
      <c r="G472" s="1941"/>
      <c r="H472" s="1941"/>
      <c r="I472" s="1942"/>
      <c r="J472" s="395" t="s">
        <v>719</v>
      </c>
      <c r="K472" s="770"/>
      <c r="L472" s="764"/>
      <c r="M472" s="853" t="s">
        <v>628</v>
      </c>
      <c r="N472" s="871"/>
      <c r="O472" s="872"/>
      <c r="P472" s="395" t="s">
        <v>718</v>
      </c>
    </row>
    <row r="473" spans="1:16" x14ac:dyDescent="0.25">
      <c r="A473" s="762"/>
      <c r="B473" s="763"/>
      <c r="C473" s="763"/>
      <c r="D473" s="763"/>
      <c r="E473" s="764"/>
      <c r="F473" s="853"/>
      <c r="G473" s="871"/>
      <c r="H473" s="871"/>
      <c r="I473" s="872"/>
      <c r="J473" s="410"/>
      <c r="K473" s="770"/>
      <c r="L473" s="764"/>
      <c r="M473" s="853"/>
      <c r="N473" s="871"/>
      <c r="O473" s="872"/>
      <c r="P473" s="22"/>
    </row>
    <row r="474" spans="1:16" x14ac:dyDescent="0.25">
      <c r="A474" s="762"/>
      <c r="B474" s="763"/>
      <c r="C474" s="763"/>
      <c r="D474" s="763"/>
      <c r="E474" s="764"/>
      <c r="F474" s="853"/>
      <c r="G474" s="871"/>
      <c r="H474" s="871"/>
      <c r="I474" s="872"/>
      <c r="J474" s="410"/>
      <c r="K474" s="770"/>
      <c r="L474" s="764"/>
      <c r="M474" s="853"/>
      <c r="N474" s="871"/>
      <c r="O474" s="872"/>
      <c r="P474" s="22"/>
    </row>
    <row r="475" spans="1:16" x14ac:dyDescent="0.25">
      <c r="A475" s="762"/>
      <c r="B475" s="763"/>
      <c r="C475" s="763"/>
      <c r="D475" s="763"/>
      <c r="E475" s="764"/>
      <c r="F475" s="853"/>
      <c r="G475" s="871"/>
      <c r="H475" s="871"/>
      <c r="I475" s="872"/>
      <c r="J475" s="410"/>
      <c r="K475" s="770"/>
      <c r="L475" s="764"/>
      <c r="M475" s="853"/>
      <c r="N475" s="871"/>
      <c r="O475" s="872"/>
      <c r="P475" s="22"/>
    </row>
    <row r="476" spans="1:16" x14ac:dyDescent="0.25">
      <c r="A476" s="765"/>
      <c r="B476" s="766"/>
      <c r="C476" s="766"/>
      <c r="D476" s="766"/>
      <c r="E476" s="767"/>
      <c r="F476" s="853"/>
      <c r="G476" s="871"/>
      <c r="H476" s="871"/>
      <c r="I476" s="872"/>
      <c r="J476" s="410"/>
      <c r="K476" s="771"/>
      <c r="L476" s="767"/>
      <c r="M476" s="853"/>
      <c r="N476" s="871"/>
      <c r="O476" s="872"/>
      <c r="P476" s="22"/>
    </row>
    <row r="477" spans="1:16" ht="15.75" x14ac:dyDescent="0.25">
      <c r="A477" s="23"/>
      <c r="B477" s="24"/>
      <c r="C477" s="18"/>
      <c r="D477" s="18"/>
      <c r="E477" s="18"/>
      <c r="F477" s="18"/>
      <c r="G477" s="18"/>
      <c r="H477" s="18"/>
      <c r="I477" s="18"/>
      <c r="J477" s="18"/>
      <c r="K477" s="18"/>
      <c r="L477" s="18"/>
      <c r="M477" s="18"/>
      <c r="N477" s="18"/>
      <c r="O477" s="18"/>
    </row>
    <row r="478" spans="1:16" ht="63" x14ac:dyDescent="0.25">
      <c r="A478" s="25" t="s">
        <v>32</v>
      </c>
      <c r="B478" s="401" t="s">
        <v>33</v>
      </c>
      <c r="C478" s="401" t="s">
        <v>34</v>
      </c>
      <c r="D478" s="401" t="s">
        <v>35</v>
      </c>
      <c r="E478" s="401" t="s">
        <v>36</v>
      </c>
      <c r="F478" s="401" t="s">
        <v>37</v>
      </c>
      <c r="G478" s="733" t="s">
        <v>38</v>
      </c>
      <c r="H478" s="741"/>
      <c r="I478" s="733" t="s">
        <v>39</v>
      </c>
      <c r="J478" s="741"/>
      <c r="K478" s="401" t="s">
        <v>40</v>
      </c>
      <c r="L478" s="733" t="s">
        <v>41</v>
      </c>
      <c r="M478" s="741"/>
      <c r="N478" s="747" t="s">
        <v>42</v>
      </c>
      <c r="O478" s="748"/>
      <c r="P478" s="749"/>
    </row>
    <row r="479" spans="1:16" ht="60" x14ac:dyDescent="0.25">
      <c r="A479" s="292" t="s">
        <v>513</v>
      </c>
      <c r="B479" s="144" t="s">
        <v>732</v>
      </c>
      <c r="C479" s="409" t="s">
        <v>733</v>
      </c>
      <c r="D479" s="409" t="s">
        <v>104</v>
      </c>
      <c r="E479" s="409" t="s">
        <v>47</v>
      </c>
      <c r="F479" s="409" t="s">
        <v>423</v>
      </c>
      <c r="G479" s="876" t="s">
        <v>734</v>
      </c>
      <c r="H479" s="877"/>
      <c r="I479" s="876" t="s">
        <v>207</v>
      </c>
      <c r="J479" s="877"/>
      <c r="K479" s="294">
        <v>1</v>
      </c>
      <c r="L479" s="1450" t="s">
        <v>634</v>
      </c>
      <c r="M479" s="1451"/>
      <c r="N479" s="876" t="s">
        <v>635</v>
      </c>
      <c r="O479" s="1926"/>
      <c r="P479" s="1927"/>
    </row>
    <row r="480" spans="1:16" ht="15.75" x14ac:dyDescent="0.25">
      <c r="A480" s="740" t="s">
        <v>51</v>
      </c>
      <c r="B480" s="741"/>
      <c r="C480" s="876" t="s">
        <v>735</v>
      </c>
      <c r="D480" s="1926"/>
      <c r="E480" s="1926"/>
      <c r="F480" s="1926"/>
      <c r="G480" s="1926"/>
      <c r="H480" s="1926"/>
      <c r="I480" s="1926"/>
      <c r="J480" s="1926"/>
      <c r="K480" s="1926"/>
      <c r="L480" s="1926"/>
      <c r="M480" s="1926"/>
      <c r="N480" s="1926"/>
      <c r="O480" s="1926"/>
      <c r="P480" s="1927"/>
    </row>
    <row r="481" spans="1:16" ht="15.75" x14ac:dyDescent="0.25">
      <c r="A481" s="718" t="s">
        <v>53</v>
      </c>
      <c r="B481" s="719"/>
      <c r="C481" s="719"/>
      <c r="D481" s="719"/>
      <c r="E481" s="719"/>
      <c r="F481" s="719"/>
      <c r="G481" s="720"/>
      <c r="H481" s="721" t="s">
        <v>54</v>
      </c>
      <c r="I481" s="719"/>
      <c r="J481" s="719"/>
      <c r="K481" s="719"/>
      <c r="L481" s="719"/>
      <c r="M481" s="719"/>
      <c r="N481" s="719"/>
      <c r="O481" s="719"/>
      <c r="P481" s="722"/>
    </row>
    <row r="482" spans="1:16" x14ac:dyDescent="0.25">
      <c r="A482" s="1928" t="s">
        <v>637</v>
      </c>
      <c r="B482" s="1929"/>
      <c r="C482" s="1929"/>
      <c r="D482" s="1929"/>
      <c r="E482" s="1929"/>
      <c r="F482" s="1929"/>
      <c r="G482" s="1930"/>
      <c r="H482" s="1934" t="s">
        <v>638</v>
      </c>
      <c r="I482" s="1935"/>
      <c r="J482" s="1935"/>
      <c r="K482" s="1935"/>
      <c r="L482" s="1935"/>
      <c r="M482" s="1935"/>
      <c r="N482" s="1935"/>
      <c r="O482" s="1935"/>
      <c r="P482" s="1936"/>
    </row>
    <row r="483" spans="1:16" x14ac:dyDescent="0.25">
      <c r="A483" s="1931"/>
      <c r="B483" s="1932"/>
      <c r="C483" s="1932"/>
      <c r="D483" s="1932"/>
      <c r="E483" s="1932"/>
      <c r="F483" s="1932"/>
      <c r="G483" s="1933"/>
      <c r="H483" s="1937"/>
      <c r="I483" s="1938"/>
      <c r="J483" s="1938"/>
      <c r="K483" s="1938"/>
      <c r="L483" s="1938"/>
      <c r="M483" s="1938"/>
      <c r="N483" s="1938"/>
      <c r="O483" s="1938"/>
      <c r="P483" s="1939"/>
    </row>
    <row r="484" spans="1:16" ht="15.75" x14ac:dyDescent="0.25">
      <c r="A484" s="23"/>
      <c r="B484" s="24"/>
      <c r="C484" s="24"/>
      <c r="D484" s="24"/>
      <c r="E484" s="24"/>
      <c r="F484" s="24"/>
      <c r="G484" s="24"/>
      <c r="H484" s="24"/>
      <c r="I484" s="24"/>
      <c r="J484" s="24"/>
      <c r="K484" s="24"/>
      <c r="L484" s="24"/>
      <c r="M484" s="24"/>
      <c r="N484" s="24"/>
      <c r="O484" s="24"/>
      <c r="P484" s="31"/>
    </row>
    <row r="485" spans="1:16" ht="15.75" x14ac:dyDescent="0.25">
      <c r="A485" s="32"/>
      <c r="B485" s="24"/>
      <c r="C485" s="19"/>
      <c r="D485" s="733" t="s">
        <v>57</v>
      </c>
      <c r="E485" s="734"/>
      <c r="F485" s="734"/>
      <c r="G485" s="734"/>
      <c r="H485" s="734"/>
      <c r="I485" s="734"/>
      <c r="J485" s="734"/>
      <c r="K485" s="734"/>
      <c r="L485" s="734"/>
      <c r="M485" s="734"/>
      <c r="N485" s="734"/>
      <c r="O485" s="734"/>
      <c r="P485" s="735"/>
    </row>
    <row r="486" spans="1:16" ht="15.75" x14ac:dyDescent="0.25">
      <c r="A486" s="23"/>
      <c r="B486" s="24"/>
      <c r="C486" s="24"/>
      <c r="D486" s="401" t="s">
        <v>58</v>
      </c>
      <c r="E486" s="401" t="s">
        <v>59</v>
      </c>
      <c r="F486" s="401" t="s">
        <v>60</v>
      </c>
      <c r="G486" s="401" t="s">
        <v>61</v>
      </c>
      <c r="H486" s="401" t="s">
        <v>62</v>
      </c>
      <c r="I486" s="401" t="s">
        <v>63</v>
      </c>
      <c r="J486" s="401" t="s">
        <v>64</v>
      </c>
      <c r="K486" s="401" t="s">
        <v>65</v>
      </c>
      <c r="L486" s="401" t="s">
        <v>66</v>
      </c>
      <c r="M486" s="401" t="s">
        <v>67</v>
      </c>
      <c r="N486" s="401" t="s">
        <v>68</v>
      </c>
      <c r="O486" s="733" t="s">
        <v>69</v>
      </c>
      <c r="P486" s="735"/>
    </row>
    <row r="487" spans="1:16" ht="15.75" x14ac:dyDescent="0.25">
      <c r="A487" s="1916" t="s">
        <v>70</v>
      </c>
      <c r="B487" s="1917"/>
      <c r="C487" s="1918"/>
      <c r="D487" s="295"/>
      <c r="E487" s="295"/>
      <c r="F487" s="295">
        <v>100</v>
      </c>
      <c r="G487" s="295"/>
      <c r="H487" s="295"/>
      <c r="I487" s="295">
        <v>100</v>
      </c>
      <c r="J487" s="295"/>
      <c r="K487" s="295"/>
      <c r="L487" s="295">
        <v>100</v>
      </c>
      <c r="M487" s="295"/>
      <c r="N487" s="295"/>
      <c r="O487" s="1919">
        <v>100</v>
      </c>
      <c r="P487" s="1920"/>
    </row>
    <row r="488" spans="1:16" ht="15.75" x14ac:dyDescent="0.25">
      <c r="A488" s="1921" t="s">
        <v>71</v>
      </c>
      <c r="B488" s="1922"/>
      <c r="C488" s="1923"/>
      <c r="D488" s="296"/>
      <c r="E488" s="296"/>
      <c r="F488" s="296"/>
      <c r="G488" s="296"/>
      <c r="H488" s="296"/>
      <c r="I488" s="296"/>
      <c r="J488" s="296"/>
      <c r="K488" s="296"/>
      <c r="L488" s="296"/>
      <c r="M488" s="296"/>
      <c r="N488" s="296"/>
      <c r="O488" s="1924"/>
      <c r="P488" s="1925"/>
    </row>
    <row r="489" spans="1:16" ht="15.75" x14ac:dyDescent="0.25">
      <c r="A489" s="23"/>
      <c r="B489" s="24"/>
      <c r="C489" s="24"/>
      <c r="D489" s="24"/>
      <c r="E489" s="24"/>
      <c r="F489" s="24"/>
      <c r="G489" s="24"/>
      <c r="H489" s="24"/>
      <c r="I489" s="24"/>
      <c r="J489" s="24"/>
      <c r="K489" s="24"/>
      <c r="L489" s="24"/>
      <c r="M489" s="24"/>
      <c r="N489" s="24"/>
      <c r="O489" s="24"/>
      <c r="P489" s="31"/>
    </row>
    <row r="490" spans="1:16" ht="15.75" x14ac:dyDescent="0.25">
      <c r="A490" s="35" t="s">
        <v>72</v>
      </c>
      <c r="B490" s="35" t="s">
        <v>33</v>
      </c>
      <c r="C490" s="36"/>
      <c r="D490" s="37" t="s">
        <v>58</v>
      </c>
      <c r="E490" s="37" t="s">
        <v>59</v>
      </c>
      <c r="F490" s="37" t="s">
        <v>60</v>
      </c>
      <c r="G490" s="37" t="s">
        <v>61</v>
      </c>
      <c r="H490" s="37" t="s">
        <v>62</v>
      </c>
      <c r="I490" s="37" t="s">
        <v>63</v>
      </c>
      <c r="J490" s="37" t="s">
        <v>64</v>
      </c>
      <c r="K490" s="37" t="s">
        <v>65</v>
      </c>
      <c r="L490" s="37" t="s">
        <v>66</v>
      </c>
      <c r="M490" s="37" t="s">
        <v>67</v>
      </c>
      <c r="N490" s="37" t="s">
        <v>68</v>
      </c>
      <c r="O490" s="716" t="s">
        <v>69</v>
      </c>
      <c r="P490" s="717"/>
    </row>
    <row r="491" spans="1:16" ht="15.75" x14ac:dyDescent="0.25">
      <c r="A491" s="1962" t="s">
        <v>736</v>
      </c>
      <c r="B491" s="701">
        <v>0.05</v>
      </c>
      <c r="C491" s="38" t="s">
        <v>70</v>
      </c>
      <c r="D491" s="38">
        <v>100</v>
      </c>
      <c r="E491" s="38">
        <v>100</v>
      </c>
      <c r="F491" s="38">
        <v>100</v>
      </c>
      <c r="G491" s="38">
        <v>100</v>
      </c>
      <c r="H491" s="38">
        <v>100</v>
      </c>
      <c r="I491" s="38">
        <v>100</v>
      </c>
      <c r="J491" s="38">
        <v>100</v>
      </c>
      <c r="K491" s="38">
        <v>100</v>
      </c>
      <c r="L491" s="38">
        <v>100</v>
      </c>
      <c r="M491" s="38">
        <v>100</v>
      </c>
      <c r="N491" s="38">
        <v>100</v>
      </c>
      <c r="O491" s="808">
        <v>100</v>
      </c>
      <c r="P491" s="1915"/>
    </row>
    <row r="492" spans="1:16" ht="58.5" customHeight="1" x14ac:dyDescent="0.25">
      <c r="A492" s="1963"/>
      <c r="B492" s="702"/>
      <c r="C492" s="40" t="s">
        <v>71</v>
      </c>
      <c r="D492" s="40"/>
      <c r="E492" s="40"/>
      <c r="F492" s="41"/>
      <c r="G492" s="41"/>
      <c r="H492" s="41"/>
      <c r="I492" s="41"/>
      <c r="J492" s="41"/>
      <c r="K492" s="41"/>
      <c r="L492" s="41"/>
      <c r="M492" s="41"/>
      <c r="N492" s="40"/>
      <c r="O492" s="814"/>
      <c r="P492" s="815"/>
    </row>
    <row r="493" spans="1:16" ht="15.75" x14ac:dyDescent="0.25">
      <c r="A493" s="1962" t="s">
        <v>737</v>
      </c>
      <c r="B493" s="701">
        <v>0.05</v>
      </c>
      <c r="C493" s="38" t="s">
        <v>70</v>
      </c>
      <c r="D493" s="38">
        <v>100</v>
      </c>
      <c r="E493" s="38">
        <v>100</v>
      </c>
      <c r="F493" s="38">
        <v>100</v>
      </c>
      <c r="G493" s="38">
        <v>100</v>
      </c>
      <c r="H493" s="38">
        <v>100</v>
      </c>
      <c r="I493" s="38">
        <v>100</v>
      </c>
      <c r="J493" s="38">
        <v>100</v>
      </c>
      <c r="K493" s="38">
        <v>100</v>
      </c>
      <c r="L493" s="38">
        <v>100</v>
      </c>
      <c r="M493" s="38">
        <v>100</v>
      </c>
      <c r="N493" s="38">
        <v>100</v>
      </c>
      <c r="O493" s="808">
        <v>100</v>
      </c>
      <c r="P493" s="1915"/>
    </row>
    <row r="494" spans="1:16" ht="15.75" x14ac:dyDescent="0.25">
      <c r="A494" s="1963"/>
      <c r="B494" s="702"/>
      <c r="C494" s="40" t="s">
        <v>71</v>
      </c>
      <c r="D494" s="40"/>
      <c r="E494" s="40"/>
      <c r="F494" s="41"/>
      <c r="G494" s="41"/>
      <c r="H494" s="41"/>
      <c r="I494" s="41"/>
      <c r="J494" s="41"/>
      <c r="K494" s="41"/>
      <c r="L494" s="41"/>
      <c r="M494" s="41"/>
      <c r="N494" s="40"/>
      <c r="O494" s="814"/>
      <c r="P494" s="815"/>
    </row>
    <row r="495" spans="1:16" x14ac:dyDescent="0.25">
      <c r="A495" s="44"/>
      <c r="B495" s="21"/>
      <c r="C495" s="21"/>
      <c r="D495" s="21"/>
      <c r="E495" s="21"/>
      <c r="F495" s="21"/>
      <c r="G495" s="21"/>
      <c r="H495" s="21"/>
      <c r="I495" s="21"/>
      <c r="J495" s="21"/>
      <c r="K495" s="21"/>
      <c r="L495" s="21"/>
      <c r="M495" s="21"/>
      <c r="N495" s="21"/>
      <c r="O495" s="21"/>
      <c r="P495" s="45"/>
    </row>
    <row r="496" spans="1:16" ht="15.75" x14ac:dyDescent="0.25">
      <c r="A496" s="1912" t="s">
        <v>82</v>
      </c>
      <c r="B496" s="1913"/>
      <c r="C496" s="1913"/>
      <c r="D496" s="1913"/>
      <c r="E496" s="1913"/>
      <c r="F496" s="1913"/>
      <c r="G496" s="1913"/>
      <c r="H496" s="1913"/>
      <c r="I496" s="1913"/>
      <c r="J496" s="1913"/>
      <c r="K496" s="1913"/>
      <c r="L496" s="1913"/>
      <c r="M496" s="1913"/>
      <c r="N496" s="1913"/>
      <c r="O496" s="1913"/>
      <c r="P496" s="1914"/>
    </row>
    <row r="497" spans="1:16" ht="15.75" x14ac:dyDescent="0.25">
      <c r="A497" s="46" t="s">
        <v>83</v>
      </c>
    </row>
    <row r="498" spans="1:16" ht="15.75" x14ac:dyDescent="0.25">
      <c r="A498" s="46" t="s">
        <v>84</v>
      </c>
      <c r="B498" s="682"/>
      <c r="C498" s="683"/>
      <c r="D498" s="683"/>
      <c r="E498" s="683"/>
      <c r="F498" s="683"/>
      <c r="G498" s="683"/>
      <c r="H498" s="683"/>
      <c r="I498" s="683"/>
      <c r="J498" s="683"/>
      <c r="K498" s="683"/>
      <c r="L498" s="683"/>
      <c r="M498" s="683"/>
      <c r="N498" s="683"/>
      <c r="O498" s="683"/>
      <c r="P498" s="684"/>
    </row>
    <row r="499" spans="1:16" ht="15.75" x14ac:dyDescent="0.25">
      <c r="A499" s="46" t="s">
        <v>85</v>
      </c>
      <c r="B499" s="682"/>
      <c r="C499" s="683"/>
      <c r="D499" s="683"/>
      <c r="E499" s="683"/>
      <c r="F499" s="683"/>
      <c r="G499" s="683"/>
      <c r="H499" s="683"/>
      <c r="I499" s="683"/>
      <c r="J499" s="683"/>
      <c r="K499" s="683"/>
      <c r="L499" s="683"/>
      <c r="M499" s="683"/>
      <c r="N499" s="683"/>
      <c r="O499" s="683"/>
      <c r="P499" s="684"/>
    </row>
    <row r="500" spans="1:16" ht="15.75" x14ac:dyDescent="0.25">
      <c r="A500" s="46" t="s">
        <v>86</v>
      </c>
      <c r="B500" s="682"/>
      <c r="C500" s="683"/>
      <c r="D500" s="683"/>
      <c r="E500" s="683"/>
      <c r="F500" s="683"/>
      <c r="G500" s="683"/>
      <c r="H500" s="683"/>
      <c r="I500" s="683"/>
      <c r="J500" s="683"/>
      <c r="K500" s="683"/>
      <c r="L500" s="683"/>
      <c r="M500" s="683"/>
      <c r="N500" s="683"/>
      <c r="O500" s="683"/>
      <c r="P500" s="684"/>
    </row>
    <row r="501" spans="1:16" ht="15.75" x14ac:dyDescent="0.25">
      <c r="A501" s="46" t="s">
        <v>87</v>
      </c>
      <c r="B501" s="682"/>
      <c r="C501" s="683"/>
      <c r="D501" s="683"/>
      <c r="E501" s="683"/>
      <c r="F501" s="683"/>
      <c r="G501" s="683"/>
      <c r="H501" s="683"/>
      <c r="I501" s="683"/>
      <c r="J501" s="683"/>
      <c r="K501" s="683"/>
      <c r="L501" s="683"/>
      <c r="M501" s="683"/>
      <c r="N501" s="683"/>
      <c r="O501" s="683"/>
      <c r="P501" s="684"/>
    </row>
    <row r="502" spans="1:16" ht="15.75" x14ac:dyDescent="0.25">
      <c r="A502" s="46" t="s">
        <v>88</v>
      </c>
      <c r="B502" s="682"/>
      <c r="C502" s="683"/>
      <c r="D502" s="683"/>
      <c r="E502" s="683"/>
      <c r="F502" s="683"/>
      <c r="G502" s="683"/>
      <c r="H502" s="683"/>
      <c r="I502" s="683"/>
      <c r="J502" s="683"/>
      <c r="K502" s="683"/>
      <c r="L502" s="683"/>
      <c r="M502" s="683"/>
      <c r="N502" s="683"/>
      <c r="O502" s="683"/>
      <c r="P502" s="684"/>
    </row>
    <row r="503" spans="1:16" ht="15.75" x14ac:dyDescent="0.25">
      <c r="A503" s="46" t="s">
        <v>89</v>
      </c>
      <c r="B503" s="682"/>
      <c r="C503" s="683"/>
      <c r="D503" s="683"/>
      <c r="E503" s="683"/>
      <c r="F503" s="683"/>
      <c r="G503" s="683"/>
      <c r="H503" s="683"/>
      <c r="I503" s="683"/>
      <c r="J503" s="683"/>
      <c r="K503" s="683"/>
      <c r="L503" s="683"/>
      <c r="M503" s="683"/>
      <c r="N503" s="683"/>
      <c r="O503" s="683"/>
      <c r="P503" s="684"/>
    </row>
    <row r="504" spans="1:16" ht="15.75" x14ac:dyDescent="0.25">
      <c r="A504" s="46" t="s">
        <v>90</v>
      </c>
      <c r="B504" s="682"/>
      <c r="C504" s="683"/>
      <c r="D504" s="683"/>
      <c r="E504" s="683"/>
      <c r="F504" s="683"/>
      <c r="G504" s="683"/>
      <c r="H504" s="683"/>
      <c r="I504" s="683"/>
      <c r="J504" s="683"/>
      <c r="K504" s="683"/>
      <c r="L504" s="683"/>
      <c r="M504" s="683"/>
      <c r="N504" s="683"/>
      <c r="O504" s="683"/>
      <c r="P504" s="684"/>
    </row>
    <row r="505" spans="1:16" ht="15.75" x14ac:dyDescent="0.25">
      <c r="A505" s="46" t="s">
        <v>91</v>
      </c>
      <c r="B505" s="682"/>
      <c r="C505" s="683"/>
      <c r="D505" s="683"/>
      <c r="E505" s="683"/>
      <c r="F505" s="683"/>
      <c r="G505" s="683"/>
      <c r="H505" s="683"/>
      <c r="I505" s="683"/>
      <c r="J505" s="683"/>
      <c r="K505" s="683"/>
      <c r="L505" s="683"/>
      <c r="M505" s="683"/>
      <c r="N505" s="683"/>
      <c r="O505" s="683"/>
      <c r="P505" s="684"/>
    </row>
    <row r="506" spans="1:16" ht="16.5" thickBot="1" x14ac:dyDescent="0.3">
      <c r="A506" s="47" t="s">
        <v>92</v>
      </c>
      <c r="B506" s="685"/>
      <c r="C506" s="686"/>
      <c r="D506" s="686"/>
      <c r="E506" s="686"/>
      <c r="F506" s="686"/>
      <c r="G506" s="686"/>
      <c r="H506" s="686"/>
      <c r="I506" s="686"/>
      <c r="J506" s="686"/>
      <c r="K506" s="686"/>
      <c r="L506" s="686"/>
      <c r="M506" s="686"/>
      <c r="N506" s="686"/>
      <c r="O506" s="686"/>
      <c r="P506" s="687"/>
    </row>
    <row r="510" spans="1:16" ht="31.5" customHeight="1" x14ac:dyDescent="0.25">
      <c r="A510" s="9" t="s">
        <v>738</v>
      </c>
      <c r="B510" s="1117" t="s">
        <v>739</v>
      </c>
      <c r="C510" s="1958"/>
      <c r="D510" s="1958"/>
      <c r="E510" s="1958"/>
      <c r="F510" s="1958"/>
      <c r="G510" s="1958"/>
      <c r="H510" s="1958"/>
      <c r="I510" s="1958"/>
      <c r="J510" s="1958"/>
      <c r="K510" s="1959"/>
      <c r="L510" s="1394" t="s">
        <v>11</v>
      </c>
      <c r="M510" s="1960"/>
      <c r="N510" s="1960"/>
      <c r="O510" s="1961"/>
      <c r="P510" s="303" t="s">
        <v>675</v>
      </c>
    </row>
    <row r="512" spans="1:16" ht="15.75" x14ac:dyDescent="0.25">
      <c r="A512" s="396" t="s">
        <v>12</v>
      </c>
      <c r="B512" s="857" t="s">
        <v>740</v>
      </c>
      <c r="C512" s="858"/>
      <c r="D512" s="858"/>
      <c r="E512" s="858"/>
      <c r="F512" s="858"/>
      <c r="G512" s="858"/>
      <c r="H512" s="858"/>
      <c r="I512" s="858"/>
      <c r="J512" s="858"/>
      <c r="K512" s="859"/>
      <c r="L512" s="1846" t="s">
        <v>14</v>
      </c>
      <c r="M512" s="1956"/>
      <c r="N512" s="1956"/>
      <c r="O512" s="1957"/>
      <c r="P512" s="12" t="s">
        <v>676</v>
      </c>
    </row>
    <row r="514" spans="1:16" ht="15.75" x14ac:dyDescent="0.25">
      <c r="A514" s="13" t="s">
        <v>15</v>
      </c>
      <c r="B514" s="755" t="s">
        <v>614</v>
      </c>
      <c r="C514" s="756"/>
      <c r="D514" s="756"/>
      <c r="E514" s="756"/>
      <c r="F514" s="757"/>
      <c r="G514" s="14" t="s">
        <v>17</v>
      </c>
      <c r="H514" s="755"/>
      <c r="I514" s="756"/>
      <c r="J514" s="756"/>
      <c r="K514" s="756"/>
      <c r="L514" s="756"/>
      <c r="M514" s="756"/>
      <c r="N514" s="756"/>
      <c r="O514" s="756"/>
      <c r="P514" s="757"/>
    </row>
    <row r="515" spans="1:16" ht="15.75" x14ac:dyDescent="0.25">
      <c r="A515" s="13" t="s">
        <v>15</v>
      </c>
      <c r="B515" s="755" t="s">
        <v>614</v>
      </c>
      <c r="C515" s="756"/>
      <c r="D515" s="756"/>
      <c r="E515" s="756"/>
      <c r="F515" s="757"/>
      <c r="G515" s="14" t="s">
        <v>17</v>
      </c>
      <c r="H515" s="755"/>
      <c r="I515" s="756"/>
      <c r="J515" s="756"/>
      <c r="K515" s="756"/>
      <c r="L515" s="756"/>
      <c r="M515" s="756"/>
      <c r="N515" s="756"/>
      <c r="O515" s="756"/>
      <c r="P515" s="757"/>
    </row>
    <row r="516" spans="1:16" ht="15.75" x14ac:dyDescent="0.25">
      <c r="A516" s="15"/>
      <c r="B516" s="419"/>
      <c r="C516" s="419"/>
      <c r="D516" s="17"/>
      <c r="E516" s="17"/>
      <c r="F516" s="17"/>
      <c r="G516" s="17"/>
      <c r="H516" s="17"/>
      <c r="I516" s="17"/>
      <c r="J516" s="17"/>
      <c r="K516" s="17"/>
      <c r="L516" s="18"/>
      <c r="M516" s="18"/>
      <c r="N516" s="18"/>
      <c r="O516" s="18"/>
      <c r="P516" s="19"/>
    </row>
    <row r="517" spans="1:16" ht="15.75" x14ac:dyDescent="0.25">
      <c r="A517" s="11" t="s">
        <v>20</v>
      </c>
      <c r="B517" s="857" t="s">
        <v>615</v>
      </c>
      <c r="C517" s="858"/>
      <c r="D517" s="858"/>
      <c r="E517" s="858"/>
      <c r="F517" s="858"/>
      <c r="G517" s="858"/>
      <c r="H517" s="858"/>
      <c r="I517" s="858"/>
      <c r="J517" s="858"/>
      <c r="K517" s="858"/>
      <c r="L517" s="858"/>
      <c r="M517" s="858"/>
      <c r="N517" s="858"/>
      <c r="O517" s="858"/>
      <c r="P517" s="859"/>
    </row>
    <row r="519" spans="1:16" ht="15.75" x14ac:dyDescent="0.25">
      <c r="A519" s="20" t="s">
        <v>22</v>
      </c>
      <c r="B519" s="21"/>
      <c r="C519" s="21"/>
      <c r="D519" s="21"/>
      <c r="E519" s="21"/>
      <c r="F519" s="21"/>
      <c r="G519" s="21"/>
      <c r="H519" s="21"/>
      <c r="I519" s="21"/>
      <c r="J519" s="21"/>
      <c r="K519" s="21"/>
      <c r="L519" s="21"/>
      <c r="M519" s="21"/>
      <c r="N519" s="21"/>
      <c r="O519" s="21"/>
    </row>
    <row r="520" spans="1:16" ht="15.75" x14ac:dyDescent="0.25">
      <c r="A520" s="20"/>
      <c r="B520" s="21"/>
      <c r="C520" s="21"/>
      <c r="D520" s="21"/>
      <c r="E520" s="21"/>
      <c r="F520" s="21"/>
      <c r="G520" s="21"/>
      <c r="H520" s="21"/>
      <c r="I520" s="21"/>
      <c r="J520" s="21"/>
      <c r="K520" s="21"/>
      <c r="L520" s="21"/>
      <c r="M520" s="21"/>
      <c r="N520" s="21"/>
      <c r="O520" s="21"/>
    </row>
    <row r="521" spans="1:16" x14ac:dyDescent="0.25">
      <c r="A521" s="759" t="s">
        <v>23</v>
      </c>
      <c r="B521" s="760"/>
      <c r="C521" s="760"/>
      <c r="D521" s="760"/>
      <c r="E521" s="761"/>
      <c r="F521" s="1943" t="s">
        <v>24</v>
      </c>
      <c r="G521" s="1944"/>
      <c r="H521" s="1944"/>
      <c r="I521" s="1945"/>
      <c r="J521" s="1949" t="s">
        <v>25</v>
      </c>
      <c r="K521" s="769" t="s">
        <v>26</v>
      </c>
      <c r="L521" s="761"/>
      <c r="M521" s="1943" t="s">
        <v>27</v>
      </c>
      <c r="N521" s="1944"/>
      <c r="O521" s="1945"/>
      <c r="P521" s="1951" t="s">
        <v>25</v>
      </c>
    </row>
    <row r="522" spans="1:16" ht="27" customHeight="1" x14ac:dyDescent="0.25">
      <c r="A522" s="762"/>
      <c r="B522" s="763"/>
      <c r="C522" s="763"/>
      <c r="D522" s="763"/>
      <c r="E522" s="764"/>
      <c r="F522" s="1946"/>
      <c r="G522" s="1947"/>
      <c r="H522" s="1947"/>
      <c r="I522" s="1948"/>
      <c r="J522" s="1950"/>
      <c r="K522" s="770"/>
      <c r="L522" s="764"/>
      <c r="M522" s="1946"/>
      <c r="N522" s="1947"/>
      <c r="O522" s="1948"/>
      <c r="P522" s="1952"/>
    </row>
    <row r="523" spans="1:16" x14ac:dyDescent="0.25">
      <c r="A523" s="762"/>
      <c r="B523" s="763"/>
      <c r="C523" s="763"/>
      <c r="D523" s="763"/>
      <c r="E523" s="764"/>
      <c r="F523" s="1953" t="s">
        <v>616</v>
      </c>
      <c r="G523" s="1954"/>
      <c r="H523" s="1954"/>
      <c r="I523" s="1955"/>
      <c r="J523" s="395" t="s">
        <v>664</v>
      </c>
      <c r="K523" s="770"/>
      <c r="L523" s="764"/>
      <c r="M523" s="853" t="s">
        <v>618</v>
      </c>
      <c r="N523" s="871"/>
      <c r="O523" s="872"/>
      <c r="P523" s="395" t="s">
        <v>665</v>
      </c>
    </row>
    <row r="524" spans="1:16" x14ac:dyDescent="0.25">
      <c r="A524" s="762"/>
      <c r="B524" s="763"/>
      <c r="C524" s="763"/>
      <c r="D524" s="763"/>
      <c r="E524" s="764"/>
      <c r="F524" s="853" t="s">
        <v>620</v>
      </c>
      <c r="G524" s="871"/>
      <c r="H524" s="871"/>
      <c r="I524" s="872"/>
      <c r="J524" s="395" t="s">
        <v>731</v>
      </c>
      <c r="K524" s="770"/>
      <c r="L524" s="764"/>
      <c r="M524" s="853" t="s">
        <v>622</v>
      </c>
      <c r="N524" s="871"/>
      <c r="O524" s="872"/>
      <c r="P524" s="395" t="s">
        <v>665</v>
      </c>
    </row>
    <row r="525" spans="1:16" x14ac:dyDescent="0.25">
      <c r="A525" s="762"/>
      <c r="B525" s="763"/>
      <c r="C525" s="763"/>
      <c r="D525" s="763"/>
      <c r="E525" s="764"/>
      <c r="F525" s="853" t="s">
        <v>623</v>
      </c>
      <c r="G525" s="871"/>
      <c r="H525" s="871"/>
      <c r="I525" s="872"/>
      <c r="J525" s="395" t="s">
        <v>719</v>
      </c>
      <c r="K525" s="770"/>
      <c r="L525" s="764"/>
      <c r="M525" s="853" t="s">
        <v>625</v>
      </c>
      <c r="N525" s="871"/>
      <c r="O525" s="872"/>
      <c r="P525" s="395" t="s">
        <v>741</v>
      </c>
    </row>
    <row r="526" spans="1:16" x14ac:dyDescent="0.25">
      <c r="A526" s="762"/>
      <c r="B526" s="763"/>
      <c r="C526" s="763"/>
      <c r="D526" s="763"/>
      <c r="E526" s="764"/>
      <c r="F526" s="1940" t="s">
        <v>627</v>
      </c>
      <c r="G526" s="1941"/>
      <c r="H526" s="1941"/>
      <c r="I526" s="1942"/>
      <c r="J526" s="395" t="s">
        <v>665</v>
      </c>
      <c r="K526" s="770"/>
      <c r="L526" s="764"/>
      <c r="M526" s="853" t="s">
        <v>628</v>
      </c>
      <c r="N526" s="871"/>
      <c r="O526" s="872"/>
      <c r="P526" s="395" t="s">
        <v>742</v>
      </c>
    </row>
    <row r="527" spans="1:16" x14ac:dyDescent="0.25">
      <c r="A527" s="762"/>
      <c r="B527" s="763"/>
      <c r="C527" s="763"/>
      <c r="D527" s="763"/>
      <c r="E527" s="764"/>
      <c r="F527" s="853"/>
      <c r="G527" s="871"/>
      <c r="H527" s="871"/>
      <c r="I527" s="872"/>
      <c r="J527" s="410"/>
      <c r="K527" s="770"/>
      <c r="L527" s="764"/>
      <c r="M527" s="853"/>
      <c r="N527" s="871"/>
      <c r="O527" s="872"/>
      <c r="P527" s="22"/>
    </row>
    <row r="528" spans="1:16" x14ac:dyDescent="0.25">
      <c r="A528" s="762"/>
      <c r="B528" s="763"/>
      <c r="C528" s="763"/>
      <c r="D528" s="763"/>
      <c r="E528" s="764"/>
      <c r="F528" s="853"/>
      <c r="G528" s="871"/>
      <c r="H528" s="871"/>
      <c r="I528" s="872"/>
      <c r="J528" s="410"/>
      <c r="K528" s="770"/>
      <c r="L528" s="764"/>
      <c r="M528" s="853"/>
      <c r="N528" s="871"/>
      <c r="O528" s="872"/>
      <c r="P528" s="22"/>
    </row>
    <row r="529" spans="1:16" x14ac:dyDescent="0.25">
      <c r="A529" s="762"/>
      <c r="B529" s="763"/>
      <c r="C529" s="763"/>
      <c r="D529" s="763"/>
      <c r="E529" s="764"/>
      <c r="F529" s="853"/>
      <c r="G529" s="871"/>
      <c r="H529" s="871"/>
      <c r="I529" s="872"/>
      <c r="J529" s="410"/>
      <c r="K529" s="770"/>
      <c r="L529" s="764"/>
      <c r="M529" s="853"/>
      <c r="N529" s="871"/>
      <c r="O529" s="872"/>
      <c r="P529" s="22"/>
    </row>
    <row r="530" spans="1:16" ht="15" customHeight="1" x14ac:dyDescent="0.25">
      <c r="A530" s="765"/>
      <c r="B530" s="766"/>
      <c r="C530" s="766"/>
      <c r="D530" s="766"/>
      <c r="E530" s="767"/>
      <c r="F530" s="853"/>
      <c r="G530" s="871"/>
      <c r="H530" s="871"/>
      <c r="I530" s="872"/>
      <c r="J530" s="410"/>
      <c r="K530" s="771"/>
      <c r="L530" s="767"/>
      <c r="M530" s="853"/>
      <c r="N530" s="871"/>
      <c r="O530" s="872"/>
      <c r="P530" s="22"/>
    </row>
    <row r="531" spans="1:16" ht="15" customHeight="1" x14ac:dyDescent="0.25">
      <c r="A531" s="23"/>
      <c r="B531" s="24"/>
      <c r="C531" s="18"/>
      <c r="D531" s="18"/>
      <c r="E531" s="18"/>
      <c r="F531" s="18"/>
      <c r="G531" s="18"/>
      <c r="H531" s="18"/>
      <c r="I531" s="18"/>
      <c r="J531" s="18"/>
      <c r="K531" s="18"/>
      <c r="L531" s="18"/>
      <c r="M531" s="18"/>
      <c r="N531" s="18"/>
      <c r="O531" s="18"/>
    </row>
    <row r="532" spans="1:16" ht="15" customHeight="1" x14ac:dyDescent="0.25">
      <c r="A532" s="25" t="s">
        <v>32</v>
      </c>
      <c r="B532" s="401" t="s">
        <v>33</v>
      </c>
      <c r="C532" s="401" t="s">
        <v>34</v>
      </c>
      <c r="D532" s="401" t="s">
        <v>35</v>
      </c>
      <c r="E532" s="401" t="s">
        <v>36</v>
      </c>
      <c r="F532" s="401" t="s">
        <v>37</v>
      </c>
      <c r="G532" s="733" t="s">
        <v>38</v>
      </c>
      <c r="H532" s="741"/>
      <c r="I532" s="733" t="s">
        <v>39</v>
      </c>
      <c r="J532" s="741"/>
      <c r="K532" s="401" t="s">
        <v>40</v>
      </c>
      <c r="L532" s="733" t="s">
        <v>41</v>
      </c>
      <c r="M532" s="741"/>
      <c r="N532" s="747" t="s">
        <v>42</v>
      </c>
      <c r="O532" s="748"/>
      <c r="P532" s="749"/>
    </row>
    <row r="533" spans="1:16" ht="15" customHeight="1" x14ac:dyDescent="0.25">
      <c r="A533" s="292" t="s">
        <v>513</v>
      </c>
      <c r="B533" s="144" t="s">
        <v>743</v>
      </c>
      <c r="C533" s="409" t="s">
        <v>744</v>
      </c>
      <c r="D533" s="409" t="s">
        <v>104</v>
      </c>
      <c r="E533" s="409" t="s">
        <v>47</v>
      </c>
      <c r="F533" s="409" t="s">
        <v>423</v>
      </c>
      <c r="G533" s="876" t="s">
        <v>745</v>
      </c>
      <c r="H533" s="877"/>
      <c r="I533" s="876" t="s">
        <v>207</v>
      </c>
      <c r="J533" s="877"/>
      <c r="K533" s="294">
        <v>1</v>
      </c>
      <c r="L533" s="1450" t="s">
        <v>634</v>
      </c>
      <c r="M533" s="1451"/>
      <c r="N533" s="876" t="s">
        <v>635</v>
      </c>
      <c r="O533" s="1926"/>
      <c r="P533" s="1927"/>
    </row>
    <row r="534" spans="1:16" ht="15" customHeight="1" x14ac:dyDescent="0.25">
      <c r="A534" s="740" t="s">
        <v>51</v>
      </c>
      <c r="B534" s="741"/>
      <c r="C534" s="876" t="s">
        <v>746</v>
      </c>
      <c r="D534" s="1926"/>
      <c r="E534" s="1926"/>
      <c r="F534" s="1926"/>
      <c r="G534" s="1926"/>
      <c r="H534" s="1926"/>
      <c r="I534" s="1926"/>
      <c r="J534" s="1926"/>
      <c r="K534" s="1926"/>
      <c r="L534" s="1926"/>
      <c r="M534" s="1926"/>
      <c r="N534" s="1926"/>
      <c r="O534" s="1926"/>
      <c r="P534" s="1927"/>
    </row>
    <row r="535" spans="1:16" ht="15" customHeight="1" x14ac:dyDescent="0.25">
      <c r="A535" s="718" t="s">
        <v>53</v>
      </c>
      <c r="B535" s="719"/>
      <c r="C535" s="719"/>
      <c r="D535" s="719"/>
      <c r="E535" s="719"/>
      <c r="F535" s="719"/>
      <c r="G535" s="720"/>
      <c r="H535" s="721" t="s">
        <v>54</v>
      </c>
      <c r="I535" s="719"/>
      <c r="J535" s="719"/>
      <c r="K535" s="719"/>
      <c r="L535" s="719"/>
      <c r="M535" s="719"/>
      <c r="N535" s="719"/>
      <c r="O535" s="719"/>
      <c r="P535" s="722"/>
    </row>
    <row r="536" spans="1:16" ht="15" customHeight="1" x14ac:dyDescent="0.25">
      <c r="A536" s="1928" t="s">
        <v>637</v>
      </c>
      <c r="B536" s="1929"/>
      <c r="C536" s="1929"/>
      <c r="D536" s="1929"/>
      <c r="E536" s="1929"/>
      <c r="F536" s="1929"/>
      <c r="G536" s="1930"/>
      <c r="H536" s="1934" t="s">
        <v>638</v>
      </c>
      <c r="I536" s="1935"/>
      <c r="J536" s="1935"/>
      <c r="K536" s="1935"/>
      <c r="L536" s="1935"/>
      <c r="M536" s="1935"/>
      <c r="N536" s="1935"/>
      <c r="O536" s="1935"/>
      <c r="P536" s="1936"/>
    </row>
    <row r="537" spans="1:16" ht="15" customHeight="1" x14ac:dyDescent="0.25">
      <c r="A537" s="1931"/>
      <c r="B537" s="1932"/>
      <c r="C537" s="1932"/>
      <c r="D537" s="1932"/>
      <c r="E537" s="1932"/>
      <c r="F537" s="1932"/>
      <c r="G537" s="1933"/>
      <c r="H537" s="1937"/>
      <c r="I537" s="1938"/>
      <c r="J537" s="1938"/>
      <c r="K537" s="1938"/>
      <c r="L537" s="1938"/>
      <c r="M537" s="1938"/>
      <c r="N537" s="1938"/>
      <c r="O537" s="1938"/>
      <c r="P537" s="1939"/>
    </row>
    <row r="538" spans="1:16" ht="15" customHeight="1" x14ac:dyDescent="0.25">
      <c r="A538" s="23"/>
      <c r="B538" s="24"/>
      <c r="C538" s="24"/>
      <c r="D538" s="24"/>
      <c r="E538" s="24"/>
      <c r="F538" s="24"/>
      <c r="G538" s="24"/>
      <c r="H538" s="24"/>
      <c r="I538" s="24"/>
      <c r="J538" s="24"/>
      <c r="K538" s="24"/>
      <c r="L538" s="24"/>
      <c r="M538" s="24"/>
      <c r="N538" s="24"/>
      <c r="O538" s="24"/>
      <c r="P538" s="31"/>
    </row>
    <row r="539" spans="1:16" ht="15" customHeight="1" x14ac:dyDescent="0.25">
      <c r="A539" s="32"/>
      <c r="B539" s="24"/>
      <c r="C539" s="19"/>
      <c r="D539" s="733" t="s">
        <v>57</v>
      </c>
      <c r="E539" s="734"/>
      <c r="F539" s="734"/>
      <c r="G539" s="734"/>
      <c r="H539" s="734"/>
      <c r="I539" s="734"/>
      <c r="J539" s="734"/>
      <c r="K539" s="734"/>
      <c r="L539" s="734"/>
      <c r="M539" s="734"/>
      <c r="N539" s="734"/>
      <c r="O539" s="734"/>
      <c r="P539" s="735"/>
    </row>
    <row r="540" spans="1:16" ht="15.75" x14ac:dyDescent="0.25">
      <c r="A540" s="23"/>
      <c r="B540" s="24"/>
      <c r="C540" s="24"/>
      <c r="D540" s="401" t="s">
        <v>58</v>
      </c>
      <c r="E540" s="401" t="s">
        <v>59</v>
      </c>
      <c r="F540" s="401" t="s">
        <v>60</v>
      </c>
      <c r="G540" s="401" t="s">
        <v>61</v>
      </c>
      <c r="H540" s="401" t="s">
        <v>62</v>
      </c>
      <c r="I540" s="401" t="s">
        <v>63</v>
      </c>
      <c r="J540" s="401" t="s">
        <v>64</v>
      </c>
      <c r="K540" s="401" t="s">
        <v>65</v>
      </c>
      <c r="L540" s="401" t="s">
        <v>66</v>
      </c>
      <c r="M540" s="401" t="s">
        <v>67</v>
      </c>
      <c r="N540" s="401" t="s">
        <v>68</v>
      </c>
      <c r="O540" s="733" t="s">
        <v>69</v>
      </c>
      <c r="P540" s="735"/>
    </row>
    <row r="541" spans="1:16" ht="15.75" x14ac:dyDescent="0.25">
      <c r="A541" s="1916" t="s">
        <v>70</v>
      </c>
      <c r="B541" s="1917"/>
      <c r="C541" s="1918"/>
      <c r="D541" s="295"/>
      <c r="E541" s="295"/>
      <c r="F541" s="295">
        <v>100</v>
      </c>
      <c r="G541" s="295"/>
      <c r="H541" s="295"/>
      <c r="I541" s="295">
        <v>100</v>
      </c>
      <c r="J541" s="295"/>
      <c r="K541" s="295"/>
      <c r="L541" s="295">
        <v>100</v>
      </c>
      <c r="M541" s="295"/>
      <c r="N541" s="295"/>
      <c r="O541" s="1919">
        <v>100</v>
      </c>
      <c r="P541" s="1920"/>
    </row>
    <row r="542" spans="1:16" ht="15.75" x14ac:dyDescent="0.25">
      <c r="A542" s="1921" t="s">
        <v>71</v>
      </c>
      <c r="B542" s="1922"/>
      <c r="C542" s="1923"/>
      <c r="D542" s="296"/>
      <c r="E542" s="296"/>
      <c r="F542" s="296"/>
      <c r="G542" s="296"/>
      <c r="H542" s="296"/>
      <c r="I542" s="296"/>
      <c r="J542" s="296"/>
      <c r="K542" s="296"/>
      <c r="L542" s="296"/>
      <c r="M542" s="296"/>
      <c r="N542" s="296"/>
      <c r="O542" s="1924"/>
      <c r="P542" s="1925"/>
    </row>
    <row r="543" spans="1:16" ht="15.75" x14ac:dyDescent="0.25">
      <c r="A543" s="23"/>
      <c r="B543" s="24"/>
      <c r="C543" s="24"/>
      <c r="D543" s="24"/>
      <c r="E543" s="24"/>
      <c r="F543" s="24"/>
      <c r="G543" s="24"/>
      <c r="H543" s="24"/>
      <c r="I543" s="24"/>
      <c r="J543" s="24"/>
      <c r="K543" s="24"/>
      <c r="L543" s="24"/>
      <c r="M543" s="24"/>
      <c r="N543" s="24"/>
      <c r="O543" s="24"/>
      <c r="P543" s="31"/>
    </row>
    <row r="544" spans="1:16" ht="15.75" x14ac:dyDescent="0.25">
      <c r="A544" s="35" t="s">
        <v>72</v>
      </c>
      <c r="B544" s="35" t="s">
        <v>33</v>
      </c>
      <c r="C544" s="36"/>
      <c r="D544" s="37" t="s">
        <v>58</v>
      </c>
      <c r="E544" s="37" t="s">
        <v>59</v>
      </c>
      <c r="F544" s="37" t="s">
        <v>60</v>
      </c>
      <c r="G544" s="37" t="s">
        <v>61</v>
      </c>
      <c r="H544" s="37" t="s">
        <v>62</v>
      </c>
      <c r="I544" s="37" t="s">
        <v>63</v>
      </c>
      <c r="J544" s="37" t="s">
        <v>64</v>
      </c>
      <c r="K544" s="37" t="s">
        <v>65</v>
      </c>
      <c r="L544" s="37" t="s">
        <v>66</v>
      </c>
      <c r="M544" s="37" t="s">
        <v>67</v>
      </c>
      <c r="N544" s="37" t="s">
        <v>68</v>
      </c>
      <c r="O544" s="716" t="s">
        <v>69</v>
      </c>
      <c r="P544" s="717"/>
    </row>
    <row r="545" spans="1:16" ht="15.75" x14ac:dyDescent="0.25">
      <c r="A545" s="868" t="s">
        <v>747</v>
      </c>
      <c r="B545" s="701">
        <v>0.05</v>
      </c>
      <c r="C545" s="38" t="s">
        <v>70</v>
      </c>
      <c r="D545" s="38">
        <v>100</v>
      </c>
      <c r="E545" s="38">
        <v>100</v>
      </c>
      <c r="F545" s="38">
        <v>100</v>
      </c>
      <c r="G545" s="38">
        <v>100</v>
      </c>
      <c r="H545" s="38">
        <v>100</v>
      </c>
      <c r="I545" s="38">
        <v>100</v>
      </c>
      <c r="J545" s="38">
        <v>100</v>
      </c>
      <c r="K545" s="38">
        <v>100</v>
      </c>
      <c r="L545" s="38">
        <v>100</v>
      </c>
      <c r="M545" s="38">
        <v>100</v>
      </c>
      <c r="N545" s="38">
        <v>100</v>
      </c>
      <c r="O545" s="808">
        <v>100</v>
      </c>
      <c r="P545" s="1915"/>
    </row>
    <row r="546" spans="1:16" ht="45" customHeight="1" x14ac:dyDescent="0.25">
      <c r="A546" s="869"/>
      <c r="B546" s="702"/>
      <c r="C546" s="40" t="s">
        <v>71</v>
      </c>
      <c r="D546" s="40"/>
      <c r="E546" s="40"/>
      <c r="F546" s="41"/>
      <c r="G546" s="41"/>
      <c r="H546" s="41"/>
      <c r="I546" s="41"/>
      <c r="J546" s="41"/>
      <c r="K546" s="41"/>
      <c r="L546" s="41"/>
      <c r="M546" s="41"/>
      <c r="N546" s="40"/>
      <c r="O546" s="814"/>
      <c r="P546" s="815"/>
    </row>
    <row r="547" spans="1:16" ht="15.75" x14ac:dyDescent="0.25">
      <c r="A547" s="868" t="s">
        <v>748</v>
      </c>
      <c r="B547" s="701">
        <v>0.05</v>
      </c>
      <c r="C547" s="38" t="s">
        <v>70</v>
      </c>
      <c r="D547" s="38">
        <v>100</v>
      </c>
      <c r="E547" s="38">
        <v>100</v>
      </c>
      <c r="F547" s="38">
        <v>100</v>
      </c>
      <c r="G547" s="38">
        <v>100</v>
      </c>
      <c r="H547" s="38">
        <v>100</v>
      </c>
      <c r="I547" s="38">
        <v>100</v>
      </c>
      <c r="J547" s="38">
        <v>100</v>
      </c>
      <c r="K547" s="38">
        <v>100</v>
      </c>
      <c r="L547" s="38">
        <v>100</v>
      </c>
      <c r="M547" s="38">
        <v>100</v>
      </c>
      <c r="N547" s="38">
        <v>100</v>
      </c>
      <c r="O547" s="808">
        <v>100</v>
      </c>
      <c r="P547" s="1915"/>
    </row>
    <row r="548" spans="1:16" ht="65.25" customHeight="1" x14ac:dyDescent="0.25">
      <c r="A548" s="869"/>
      <c r="B548" s="702"/>
      <c r="C548" s="40" t="s">
        <v>71</v>
      </c>
      <c r="D548" s="40"/>
      <c r="E548" s="40"/>
      <c r="F548" s="41"/>
      <c r="G548" s="41"/>
      <c r="H548" s="41"/>
      <c r="I548" s="41"/>
      <c r="J548" s="41"/>
      <c r="K548" s="41"/>
      <c r="L548" s="41"/>
      <c r="M548" s="41"/>
      <c r="N548" s="40"/>
      <c r="O548" s="814"/>
      <c r="P548" s="815"/>
    </row>
    <row r="549" spans="1:16" ht="15.75" x14ac:dyDescent="0.25">
      <c r="A549" s="868" t="s">
        <v>749</v>
      </c>
      <c r="B549" s="701">
        <v>0.05</v>
      </c>
      <c r="C549" s="38" t="s">
        <v>70</v>
      </c>
      <c r="D549" s="38">
        <v>100</v>
      </c>
      <c r="E549" s="38">
        <v>100</v>
      </c>
      <c r="F549" s="38">
        <v>100</v>
      </c>
      <c r="G549" s="38">
        <v>100</v>
      </c>
      <c r="H549" s="38">
        <v>100</v>
      </c>
      <c r="I549" s="38">
        <v>100</v>
      </c>
      <c r="J549" s="38">
        <v>100</v>
      </c>
      <c r="K549" s="38">
        <v>100</v>
      </c>
      <c r="L549" s="38">
        <v>100</v>
      </c>
      <c r="M549" s="38">
        <v>100</v>
      </c>
      <c r="N549" s="38">
        <v>100</v>
      </c>
      <c r="O549" s="808">
        <v>100</v>
      </c>
      <c r="P549" s="1915"/>
    </row>
    <row r="550" spans="1:16" ht="41.25" customHeight="1" x14ac:dyDescent="0.25">
      <c r="A550" s="869"/>
      <c r="B550" s="702"/>
      <c r="C550" s="40" t="s">
        <v>71</v>
      </c>
      <c r="D550" s="40"/>
      <c r="E550" s="40"/>
      <c r="F550" s="41"/>
      <c r="G550" s="41"/>
      <c r="H550" s="41"/>
      <c r="I550" s="41"/>
      <c r="J550" s="41"/>
      <c r="K550" s="41"/>
      <c r="L550" s="41"/>
      <c r="M550" s="41"/>
      <c r="N550" s="40"/>
      <c r="O550" s="814"/>
      <c r="P550" s="815"/>
    </row>
    <row r="551" spans="1:16" ht="15.75" x14ac:dyDescent="0.25">
      <c r="A551" s="868" t="s">
        <v>750</v>
      </c>
      <c r="B551" s="701">
        <v>0.05</v>
      </c>
      <c r="C551" s="38" t="s">
        <v>70</v>
      </c>
      <c r="D551" s="38">
        <v>100</v>
      </c>
      <c r="E551" s="38">
        <v>100</v>
      </c>
      <c r="F551" s="38">
        <v>100</v>
      </c>
      <c r="G551" s="38">
        <v>100</v>
      </c>
      <c r="H551" s="38">
        <v>100</v>
      </c>
      <c r="I551" s="38">
        <v>100</v>
      </c>
      <c r="J551" s="38">
        <v>100</v>
      </c>
      <c r="K551" s="38">
        <v>100</v>
      </c>
      <c r="L551" s="38">
        <v>100</v>
      </c>
      <c r="M551" s="38">
        <v>100</v>
      </c>
      <c r="N551" s="38">
        <v>100</v>
      </c>
      <c r="O551" s="808">
        <v>100</v>
      </c>
      <c r="P551" s="1915"/>
    </row>
    <row r="552" spans="1:16" ht="43.5" customHeight="1" x14ac:dyDescent="0.25">
      <c r="A552" s="869"/>
      <c r="B552" s="702"/>
      <c r="C552" s="40" t="s">
        <v>71</v>
      </c>
      <c r="D552" s="40"/>
      <c r="E552" s="40"/>
      <c r="F552" s="41"/>
      <c r="G552" s="41"/>
      <c r="H552" s="41"/>
      <c r="I552" s="41"/>
      <c r="J552" s="41"/>
      <c r="K552" s="41"/>
      <c r="L552" s="41"/>
      <c r="M552" s="41"/>
      <c r="N552" s="40"/>
      <c r="O552" s="814"/>
      <c r="P552" s="815"/>
    </row>
    <row r="553" spans="1:16" x14ac:dyDescent="0.25">
      <c r="A553" s="44"/>
      <c r="B553" s="21"/>
      <c r="C553" s="21"/>
      <c r="D553" s="21"/>
      <c r="E553" s="21"/>
      <c r="F553" s="21"/>
      <c r="G553" s="21"/>
      <c r="H553" s="21"/>
      <c r="I553" s="21"/>
      <c r="J553" s="21"/>
      <c r="K553" s="21"/>
      <c r="L553" s="21"/>
      <c r="M553" s="21"/>
      <c r="N553" s="21"/>
      <c r="O553" s="21"/>
      <c r="P553" s="45"/>
    </row>
    <row r="554" spans="1:16" ht="15.75" x14ac:dyDescent="0.25">
      <c r="A554" s="1912" t="s">
        <v>82</v>
      </c>
      <c r="B554" s="1913"/>
      <c r="C554" s="1913"/>
      <c r="D554" s="1913"/>
      <c r="E554" s="1913"/>
      <c r="F554" s="1913"/>
      <c r="G554" s="1913"/>
      <c r="H554" s="1913"/>
      <c r="I554" s="1913"/>
      <c r="J554" s="1913"/>
      <c r="K554" s="1913"/>
      <c r="L554" s="1913"/>
      <c r="M554" s="1913"/>
      <c r="N554" s="1913"/>
      <c r="O554" s="1913"/>
      <c r="P554" s="1914"/>
    </row>
    <row r="555" spans="1:16" ht="15.75" x14ac:dyDescent="0.25">
      <c r="A555" s="46" t="s">
        <v>83</v>
      </c>
    </row>
    <row r="556" spans="1:16" ht="15.75" x14ac:dyDescent="0.25">
      <c r="A556" s="46" t="s">
        <v>84</v>
      </c>
      <c r="B556" s="682"/>
      <c r="C556" s="683"/>
      <c r="D556" s="683"/>
      <c r="E556" s="683"/>
      <c r="F556" s="683"/>
      <c r="G556" s="683"/>
      <c r="H556" s="683"/>
      <c r="I556" s="683"/>
      <c r="J556" s="683"/>
      <c r="K556" s="683"/>
      <c r="L556" s="683"/>
      <c r="M556" s="683"/>
      <c r="N556" s="683"/>
      <c r="O556" s="683"/>
      <c r="P556" s="684"/>
    </row>
    <row r="557" spans="1:16" ht="15.75" x14ac:dyDescent="0.25">
      <c r="A557" s="46" t="s">
        <v>85</v>
      </c>
      <c r="B557" s="682"/>
      <c r="C557" s="683"/>
      <c r="D557" s="683"/>
      <c r="E557" s="683"/>
      <c r="F557" s="683"/>
      <c r="G557" s="683"/>
      <c r="H557" s="683"/>
      <c r="I557" s="683"/>
      <c r="J557" s="683"/>
      <c r="K557" s="683"/>
      <c r="L557" s="683"/>
      <c r="M557" s="683"/>
      <c r="N557" s="683"/>
      <c r="O557" s="683"/>
      <c r="P557" s="684"/>
    </row>
    <row r="558" spans="1:16" ht="15.75" x14ac:dyDescent="0.25">
      <c r="A558" s="46" t="s">
        <v>86</v>
      </c>
      <c r="B558" s="682"/>
      <c r="C558" s="683"/>
      <c r="D558" s="683"/>
      <c r="E558" s="683"/>
      <c r="F558" s="683"/>
      <c r="G558" s="683"/>
      <c r="H558" s="683"/>
      <c r="I558" s="683"/>
      <c r="J558" s="683"/>
      <c r="K558" s="683"/>
      <c r="L558" s="683"/>
      <c r="M558" s="683"/>
      <c r="N558" s="683"/>
      <c r="O558" s="683"/>
      <c r="P558" s="684"/>
    </row>
    <row r="559" spans="1:16" ht="15.75" x14ac:dyDescent="0.25">
      <c r="A559" s="46" t="s">
        <v>87</v>
      </c>
      <c r="B559" s="682"/>
      <c r="C559" s="683"/>
      <c r="D559" s="683"/>
      <c r="E559" s="683"/>
      <c r="F559" s="683"/>
      <c r="G559" s="683"/>
      <c r="H559" s="683"/>
      <c r="I559" s="683"/>
      <c r="J559" s="683"/>
      <c r="K559" s="683"/>
      <c r="L559" s="683"/>
      <c r="M559" s="683"/>
      <c r="N559" s="683"/>
      <c r="O559" s="683"/>
      <c r="P559" s="684"/>
    </row>
    <row r="560" spans="1:16" ht="15.75" x14ac:dyDescent="0.25">
      <c r="A560" s="46" t="s">
        <v>88</v>
      </c>
      <c r="B560" s="682"/>
      <c r="C560" s="683"/>
      <c r="D560" s="683"/>
      <c r="E560" s="683"/>
      <c r="F560" s="683"/>
      <c r="G560" s="683"/>
      <c r="H560" s="683"/>
      <c r="I560" s="683"/>
      <c r="J560" s="683"/>
      <c r="K560" s="683"/>
      <c r="L560" s="683"/>
      <c r="M560" s="683"/>
      <c r="N560" s="683"/>
      <c r="O560" s="683"/>
      <c r="P560" s="684"/>
    </row>
    <row r="561" spans="1:16" ht="15.75" x14ac:dyDescent="0.25">
      <c r="A561" s="46" t="s">
        <v>89</v>
      </c>
      <c r="B561" s="682"/>
      <c r="C561" s="683"/>
      <c r="D561" s="683"/>
      <c r="E561" s="683"/>
      <c r="F561" s="683"/>
      <c r="G561" s="683"/>
      <c r="H561" s="683"/>
      <c r="I561" s="683"/>
      <c r="J561" s="683"/>
      <c r="K561" s="683"/>
      <c r="L561" s="683"/>
      <c r="M561" s="683"/>
      <c r="N561" s="683"/>
      <c r="O561" s="683"/>
      <c r="P561" s="684"/>
    </row>
    <row r="562" spans="1:16" ht="15.75" x14ac:dyDescent="0.25">
      <c r="A562" s="46" t="s">
        <v>90</v>
      </c>
      <c r="B562" s="682"/>
      <c r="C562" s="683"/>
      <c r="D562" s="683"/>
      <c r="E562" s="683"/>
      <c r="F562" s="683"/>
      <c r="G562" s="683"/>
      <c r="H562" s="683"/>
      <c r="I562" s="683"/>
      <c r="J562" s="683"/>
      <c r="K562" s="683"/>
      <c r="L562" s="683"/>
      <c r="M562" s="683"/>
      <c r="N562" s="683"/>
      <c r="O562" s="683"/>
      <c r="P562" s="684"/>
    </row>
    <row r="563" spans="1:16" ht="15.75" x14ac:dyDescent="0.25">
      <c r="A563" s="46" t="s">
        <v>91</v>
      </c>
      <c r="B563" s="682"/>
      <c r="C563" s="683"/>
      <c r="D563" s="683"/>
      <c r="E563" s="683"/>
      <c r="F563" s="683"/>
      <c r="G563" s="683"/>
      <c r="H563" s="683"/>
      <c r="I563" s="683"/>
      <c r="J563" s="683"/>
      <c r="K563" s="683"/>
      <c r="L563" s="683"/>
      <c r="M563" s="683"/>
      <c r="N563" s="683"/>
      <c r="O563" s="683"/>
      <c r="P563" s="684"/>
    </row>
    <row r="564" spans="1:16" ht="16.5" thickBot="1" x14ac:dyDescent="0.3">
      <c r="A564" s="47" t="s">
        <v>92</v>
      </c>
      <c r="B564" s="685"/>
      <c r="C564" s="686"/>
      <c r="D564" s="686"/>
      <c r="E564" s="686"/>
      <c r="F564" s="686"/>
      <c r="G564" s="686"/>
      <c r="H564" s="686"/>
      <c r="I564" s="686"/>
      <c r="J564" s="686"/>
      <c r="K564" s="686"/>
      <c r="L564" s="686"/>
      <c r="M564" s="686"/>
      <c r="N564" s="686"/>
      <c r="O564" s="686"/>
      <c r="P564" s="687"/>
    </row>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sheetData>
  <mergeCells count="726">
    <mergeCell ref="B8:P8"/>
    <mergeCell ref="B9:P9"/>
    <mergeCell ref="B11:K11"/>
    <mergeCell ref="L11:O11"/>
    <mergeCell ref="B13:K13"/>
    <mergeCell ref="L13:O13"/>
    <mergeCell ref="C2:N2"/>
    <mergeCell ref="C3:N3"/>
    <mergeCell ref="C4:N4"/>
    <mergeCell ref="O4:P4"/>
    <mergeCell ref="C5:N5"/>
    <mergeCell ref="C6:N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F27:I27"/>
    <mergeCell ref="M27:O27"/>
    <mergeCell ref="F28:I28"/>
    <mergeCell ref="M28:O28"/>
    <mergeCell ref="F29:I29"/>
    <mergeCell ref="M29:O29"/>
    <mergeCell ref="P22:P23"/>
    <mergeCell ref="F24:I24"/>
    <mergeCell ref="M24:O24"/>
    <mergeCell ref="F25:I25"/>
    <mergeCell ref="M25:O25"/>
    <mergeCell ref="F26:I26"/>
    <mergeCell ref="M26:O26"/>
    <mergeCell ref="G34:H34"/>
    <mergeCell ref="I34:J34"/>
    <mergeCell ref="L34:M34"/>
    <mergeCell ref="N34:P34"/>
    <mergeCell ref="A35:B35"/>
    <mergeCell ref="C35:P35"/>
    <mergeCell ref="G33:H33"/>
    <mergeCell ref="I33:J33"/>
    <mergeCell ref="L33:M33"/>
    <mergeCell ref="N33:P33"/>
    <mergeCell ref="A42:C42"/>
    <mergeCell ref="O42:P42"/>
    <mergeCell ref="A43:C43"/>
    <mergeCell ref="O43:P43"/>
    <mergeCell ref="O45:P45"/>
    <mergeCell ref="A46:A47"/>
    <mergeCell ref="B46:B47"/>
    <mergeCell ref="O47:P47"/>
    <mergeCell ref="A36:G36"/>
    <mergeCell ref="H36:P36"/>
    <mergeCell ref="A37:G38"/>
    <mergeCell ref="H37:P38"/>
    <mergeCell ref="D40:P40"/>
    <mergeCell ref="O41:P41"/>
    <mergeCell ref="A52:A53"/>
    <mergeCell ref="B52:B53"/>
    <mergeCell ref="O53:P53"/>
    <mergeCell ref="A55:P55"/>
    <mergeCell ref="B57:P57"/>
    <mergeCell ref="A48:A49"/>
    <mergeCell ref="B48:B49"/>
    <mergeCell ref="O49:P49"/>
    <mergeCell ref="A50:A51"/>
    <mergeCell ref="B50:B51"/>
    <mergeCell ref="O51:P51"/>
    <mergeCell ref="B64:P64"/>
    <mergeCell ref="B65:P65"/>
    <mergeCell ref="B69:K69"/>
    <mergeCell ref="L69:O69"/>
    <mergeCell ref="D70:F70"/>
    <mergeCell ref="B71:F71"/>
    <mergeCell ref="H71:P71"/>
    <mergeCell ref="B58:P58"/>
    <mergeCell ref="B59:P59"/>
    <mergeCell ref="B60:P60"/>
    <mergeCell ref="B61:P61"/>
    <mergeCell ref="B62:P62"/>
    <mergeCell ref="B63:P63"/>
    <mergeCell ref="P78:P79"/>
    <mergeCell ref="F80:I80"/>
    <mergeCell ref="M80:O80"/>
    <mergeCell ref="F81:I81"/>
    <mergeCell ref="M81:O81"/>
    <mergeCell ref="F82:I82"/>
    <mergeCell ref="M82:O82"/>
    <mergeCell ref="B72:F72"/>
    <mergeCell ref="H72:P72"/>
    <mergeCell ref="A73:P73"/>
    <mergeCell ref="B74:P74"/>
    <mergeCell ref="C75:G77"/>
    <mergeCell ref="A78:E87"/>
    <mergeCell ref="F78:I79"/>
    <mergeCell ref="J78:J79"/>
    <mergeCell ref="K78:L87"/>
    <mergeCell ref="M78:O79"/>
    <mergeCell ref="F86:I86"/>
    <mergeCell ref="M86:O86"/>
    <mergeCell ref="F87:I87"/>
    <mergeCell ref="M87:O87"/>
    <mergeCell ref="G89:H89"/>
    <mergeCell ref="I89:J89"/>
    <mergeCell ref="L89:M89"/>
    <mergeCell ref="N89:P89"/>
    <mergeCell ref="F83:I83"/>
    <mergeCell ref="M83:O83"/>
    <mergeCell ref="F84:I84"/>
    <mergeCell ref="M84:O84"/>
    <mergeCell ref="F85:I85"/>
    <mergeCell ref="M85:O85"/>
    <mergeCell ref="A92:G92"/>
    <mergeCell ref="H92:P92"/>
    <mergeCell ref="A93:G94"/>
    <mergeCell ref="H93:P94"/>
    <mergeCell ref="D96:P96"/>
    <mergeCell ref="O97:P97"/>
    <mergeCell ref="G90:H90"/>
    <mergeCell ref="I90:J90"/>
    <mergeCell ref="L90:M90"/>
    <mergeCell ref="N90:P90"/>
    <mergeCell ref="A91:B91"/>
    <mergeCell ref="C91:P91"/>
    <mergeCell ref="A104:A105"/>
    <mergeCell ref="B104:B105"/>
    <mergeCell ref="O105:P105"/>
    <mergeCell ref="A106:A107"/>
    <mergeCell ref="B106:B107"/>
    <mergeCell ref="O107:P107"/>
    <mergeCell ref="A98:C98"/>
    <mergeCell ref="O98:P98"/>
    <mergeCell ref="A99:C99"/>
    <mergeCell ref="O99:P99"/>
    <mergeCell ref="A102:A103"/>
    <mergeCell ref="B102:B103"/>
    <mergeCell ref="O103:P103"/>
    <mergeCell ref="B113:P113"/>
    <mergeCell ref="B114:P114"/>
    <mergeCell ref="B115:P115"/>
    <mergeCell ref="B116:P116"/>
    <mergeCell ref="B117:P117"/>
    <mergeCell ref="B118:P118"/>
    <mergeCell ref="A108:A109"/>
    <mergeCell ref="B108:B109"/>
    <mergeCell ref="O109:P109"/>
    <mergeCell ref="A111:P111"/>
    <mergeCell ref="B112:P112"/>
    <mergeCell ref="B127:F127"/>
    <mergeCell ref="H127:P127"/>
    <mergeCell ref="B128:F128"/>
    <mergeCell ref="H128:P128"/>
    <mergeCell ref="A129:P129"/>
    <mergeCell ref="B130:P130"/>
    <mergeCell ref="B119:P119"/>
    <mergeCell ref="B120:P120"/>
    <mergeCell ref="B121:P121"/>
    <mergeCell ref="B125:K125"/>
    <mergeCell ref="L125:O125"/>
    <mergeCell ref="D126:F126"/>
    <mergeCell ref="C131:G133"/>
    <mergeCell ref="A134:E143"/>
    <mergeCell ref="F134:I135"/>
    <mergeCell ref="J134:J135"/>
    <mergeCell ref="K134:L143"/>
    <mergeCell ref="M134:O135"/>
    <mergeCell ref="F139:I139"/>
    <mergeCell ref="M139:O139"/>
    <mergeCell ref="F140:I140"/>
    <mergeCell ref="M140:O140"/>
    <mergeCell ref="F141:I141"/>
    <mergeCell ref="M141:O141"/>
    <mergeCell ref="F142:I142"/>
    <mergeCell ref="M142:O142"/>
    <mergeCell ref="F143:I143"/>
    <mergeCell ref="M143:O143"/>
    <mergeCell ref="P134:P135"/>
    <mergeCell ref="F136:I136"/>
    <mergeCell ref="M136:O136"/>
    <mergeCell ref="F137:I137"/>
    <mergeCell ref="M137:O137"/>
    <mergeCell ref="F138:I138"/>
    <mergeCell ref="M138:O138"/>
    <mergeCell ref="A147:B147"/>
    <mergeCell ref="C147:P147"/>
    <mergeCell ref="A148:G148"/>
    <mergeCell ref="H148:P148"/>
    <mergeCell ref="A149:G150"/>
    <mergeCell ref="H149:P150"/>
    <mergeCell ref="G145:H145"/>
    <mergeCell ref="I145:J145"/>
    <mergeCell ref="L145:M145"/>
    <mergeCell ref="N145:P145"/>
    <mergeCell ref="G146:H146"/>
    <mergeCell ref="I146:J146"/>
    <mergeCell ref="L146:M146"/>
    <mergeCell ref="N146:P146"/>
    <mergeCell ref="A158:A159"/>
    <mergeCell ref="B158:B159"/>
    <mergeCell ref="O159:P159"/>
    <mergeCell ref="A160:A161"/>
    <mergeCell ref="B160:B161"/>
    <mergeCell ref="O161:P161"/>
    <mergeCell ref="D152:P152"/>
    <mergeCell ref="O153:P153"/>
    <mergeCell ref="A154:C154"/>
    <mergeCell ref="O154:P154"/>
    <mergeCell ref="A155:C155"/>
    <mergeCell ref="O155:P155"/>
    <mergeCell ref="A167:P167"/>
    <mergeCell ref="B168:P168"/>
    <mergeCell ref="B169:P169"/>
    <mergeCell ref="B170:P170"/>
    <mergeCell ref="B171:P171"/>
    <mergeCell ref="B172:P172"/>
    <mergeCell ref="A162:A163"/>
    <mergeCell ref="B162:B163"/>
    <mergeCell ref="O163:P163"/>
    <mergeCell ref="A164:A165"/>
    <mergeCell ref="B164:B165"/>
    <mergeCell ref="O165:P165"/>
    <mergeCell ref="B183:K183"/>
    <mergeCell ref="L183:O183"/>
    <mergeCell ref="B185:F185"/>
    <mergeCell ref="H185:P185"/>
    <mergeCell ref="B186:F186"/>
    <mergeCell ref="H186:P186"/>
    <mergeCell ref="B173:P173"/>
    <mergeCell ref="B174:P174"/>
    <mergeCell ref="B175:P175"/>
    <mergeCell ref="B176:P176"/>
    <mergeCell ref="B177:P177"/>
    <mergeCell ref="B181:K181"/>
    <mergeCell ref="L181:O181"/>
    <mergeCell ref="M195:O195"/>
    <mergeCell ref="F196:I196"/>
    <mergeCell ref="M196:O196"/>
    <mergeCell ref="F197:I197"/>
    <mergeCell ref="M197:O197"/>
    <mergeCell ref="F198:I198"/>
    <mergeCell ref="M198:O198"/>
    <mergeCell ref="B188:P188"/>
    <mergeCell ref="A192:E201"/>
    <mergeCell ref="F192:I193"/>
    <mergeCell ref="J192:J193"/>
    <mergeCell ref="K192:L201"/>
    <mergeCell ref="M192:O193"/>
    <mergeCell ref="P192:P193"/>
    <mergeCell ref="F194:I194"/>
    <mergeCell ref="M194:O194"/>
    <mergeCell ref="F195:I195"/>
    <mergeCell ref="G203:H203"/>
    <mergeCell ref="I203:J203"/>
    <mergeCell ref="L203:M203"/>
    <mergeCell ref="N203:P203"/>
    <mergeCell ref="G204:H204"/>
    <mergeCell ref="I204:J204"/>
    <mergeCell ref="L204:M204"/>
    <mergeCell ref="N204:P204"/>
    <mergeCell ref="F199:I199"/>
    <mergeCell ref="M199:O199"/>
    <mergeCell ref="F200:I200"/>
    <mergeCell ref="M200:O200"/>
    <mergeCell ref="F201:I201"/>
    <mergeCell ref="M201:O201"/>
    <mergeCell ref="D210:P210"/>
    <mergeCell ref="O211:P211"/>
    <mergeCell ref="A212:C212"/>
    <mergeCell ref="O212:P212"/>
    <mergeCell ref="A213:C213"/>
    <mergeCell ref="O213:P213"/>
    <mergeCell ref="A205:B205"/>
    <mergeCell ref="C205:P205"/>
    <mergeCell ref="A206:G206"/>
    <mergeCell ref="H206:P206"/>
    <mergeCell ref="A207:G208"/>
    <mergeCell ref="H207:P208"/>
    <mergeCell ref="A220:A221"/>
    <mergeCell ref="B220:B221"/>
    <mergeCell ref="O221:P221"/>
    <mergeCell ref="A223:P223"/>
    <mergeCell ref="B225:P225"/>
    <mergeCell ref="O215:P215"/>
    <mergeCell ref="A216:A217"/>
    <mergeCell ref="B216:B217"/>
    <mergeCell ref="O217:P217"/>
    <mergeCell ref="A218:A219"/>
    <mergeCell ref="B218:B219"/>
    <mergeCell ref="O219:P219"/>
    <mergeCell ref="B232:P232"/>
    <mergeCell ref="B233:P233"/>
    <mergeCell ref="B237:K237"/>
    <mergeCell ref="L237:O237"/>
    <mergeCell ref="B239:K239"/>
    <mergeCell ref="L239:O239"/>
    <mergeCell ref="B226:P226"/>
    <mergeCell ref="B227:P227"/>
    <mergeCell ref="B228:P228"/>
    <mergeCell ref="B229:P229"/>
    <mergeCell ref="B230:P230"/>
    <mergeCell ref="B231:P231"/>
    <mergeCell ref="P248:P249"/>
    <mergeCell ref="F250:I250"/>
    <mergeCell ref="M250:O250"/>
    <mergeCell ref="F251:I251"/>
    <mergeCell ref="M251:O251"/>
    <mergeCell ref="F252:I252"/>
    <mergeCell ref="M252:O252"/>
    <mergeCell ref="B241:F241"/>
    <mergeCell ref="H241:P241"/>
    <mergeCell ref="B242:F242"/>
    <mergeCell ref="H242:P242"/>
    <mergeCell ref="B244:P244"/>
    <mergeCell ref="A248:E257"/>
    <mergeCell ref="F248:I249"/>
    <mergeCell ref="J248:J249"/>
    <mergeCell ref="K248:L257"/>
    <mergeCell ref="M248:O249"/>
    <mergeCell ref="F256:I256"/>
    <mergeCell ref="M256:O256"/>
    <mergeCell ref="F257:I257"/>
    <mergeCell ref="M257:O257"/>
    <mergeCell ref="G259:H259"/>
    <mergeCell ref="I259:J259"/>
    <mergeCell ref="L259:M259"/>
    <mergeCell ref="N259:P259"/>
    <mergeCell ref="F253:I253"/>
    <mergeCell ref="M253:O253"/>
    <mergeCell ref="F254:I254"/>
    <mergeCell ref="M254:O254"/>
    <mergeCell ref="F255:I255"/>
    <mergeCell ref="M255:O255"/>
    <mergeCell ref="A262:G262"/>
    <mergeCell ref="H262:P262"/>
    <mergeCell ref="A263:G264"/>
    <mergeCell ref="H263:P264"/>
    <mergeCell ref="D266:P266"/>
    <mergeCell ref="O267:P267"/>
    <mergeCell ref="G260:H260"/>
    <mergeCell ref="I260:J260"/>
    <mergeCell ref="L260:M260"/>
    <mergeCell ref="N260:P260"/>
    <mergeCell ref="A261:B261"/>
    <mergeCell ref="C261:P261"/>
    <mergeCell ref="A274:A275"/>
    <mergeCell ref="B274:B275"/>
    <mergeCell ref="O275:P275"/>
    <mergeCell ref="A277:P277"/>
    <mergeCell ref="B279:P279"/>
    <mergeCell ref="A268:C268"/>
    <mergeCell ref="O268:P268"/>
    <mergeCell ref="A269:C269"/>
    <mergeCell ref="O269:P269"/>
    <mergeCell ref="O271:P271"/>
    <mergeCell ref="A272:A273"/>
    <mergeCell ref="B272:B273"/>
    <mergeCell ref="O273:P273"/>
    <mergeCell ref="B286:P286"/>
    <mergeCell ref="B287:P287"/>
    <mergeCell ref="B291:K291"/>
    <mergeCell ref="L291:O291"/>
    <mergeCell ref="B293:K293"/>
    <mergeCell ref="L293:O293"/>
    <mergeCell ref="B280:P280"/>
    <mergeCell ref="B281:P281"/>
    <mergeCell ref="B282:P282"/>
    <mergeCell ref="B283:P283"/>
    <mergeCell ref="B284:P284"/>
    <mergeCell ref="B285:P285"/>
    <mergeCell ref="P302:P303"/>
    <mergeCell ref="F304:I304"/>
    <mergeCell ref="M304:O304"/>
    <mergeCell ref="F305:I305"/>
    <mergeCell ref="M305:O305"/>
    <mergeCell ref="F306:I306"/>
    <mergeCell ref="M306:O306"/>
    <mergeCell ref="B295:F295"/>
    <mergeCell ref="H295:P295"/>
    <mergeCell ref="B296:F296"/>
    <mergeCell ref="H296:P296"/>
    <mergeCell ref="B298:P298"/>
    <mergeCell ref="A302:E311"/>
    <mergeCell ref="F302:I303"/>
    <mergeCell ref="J302:J303"/>
    <mergeCell ref="K302:L311"/>
    <mergeCell ref="M302:O303"/>
    <mergeCell ref="F310:I310"/>
    <mergeCell ref="M310:O310"/>
    <mergeCell ref="F311:I311"/>
    <mergeCell ref="M311:O311"/>
    <mergeCell ref="G313:H313"/>
    <mergeCell ref="I313:J313"/>
    <mergeCell ref="L313:M313"/>
    <mergeCell ref="N313:P313"/>
    <mergeCell ref="F307:I307"/>
    <mergeCell ref="M307:O307"/>
    <mergeCell ref="F308:I308"/>
    <mergeCell ref="M308:O308"/>
    <mergeCell ref="F309:I309"/>
    <mergeCell ref="M309:O309"/>
    <mergeCell ref="A316:G316"/>
    <mergeCell ref="H316:P316"/>
    <mergeCell ref="A317:G318"/>
    <mergeCell ref="H317:P318"/>
    <mergeCell ref="D320:P320"/>
    <mergeCell ref="O321:P321"/>
    <mergeCell ref="G314:H314"/>
    <mergeCell ref="I314:J314"/>
    <mergeCell ref="L314:M314"/>
    <mergeCell ref="N314:P314"/>
    <mergeCell ref="A315:B315"/>
    <mergeCell ref="C315:P315"/>
    <mergeCell ref="A329:P329"/>
    <mergeCell ref="B331:P331"/>
    <mergeCell ref="B332:P332"/>
    <mergeCell ref="B333:P333"/>
    <mergeCell ref="B334:P334"/>
    <mergeCell ref="B335:P335"/>
    <mergeCell ref="A322:C322"/>
    <mergeCell ref="O322:P322"/>
    <mergeCell ref="A323:C323"/>
    <mergeCell ref="O323:P323"/>
    <mergeCell ref="O325:P325"/>
    <mergeCell ref="A326:A327"/>
    <mergeCell ref="B326:B327"/>
    <mergeCell ref="O327:P327"/>
    <mergeCell ref="B345:K345"/>
    <mergeCell ref="L345:O345"/>
    <mergeCell ref="B347:F347"/>
    <mergeCell ref="H347:P347"/>
    <mergeCell ref="B348:F348"/>
    <mergeCell ref="H348:P348"/>
    <mergeCell ref="B336:P336"/>
    <mergeCell ref="B337:P337"/>
    <mergeCell ref="B338:P338"/>
    <mergeCell ref="B339:P339"/>
    <mergeCell ref="B343:K343"/>
    <mergeCell ref="L343:O343"/>
    <mergeCell ref="M357:O357"/>
    <mergeCell ref="F358:I358"/>
    <mergeCell ref="M358:O358"/>
    <mergeCell ref="F359:I359"/>
    <mergeCell ref="M359:O359"/>
    <mergeCell ref="F360:I360"/>
    <mergeCell ref="M360:O360"/>
    <mergeCell ref="B350:P350"/>
    <mergeCell ref="A354:E363"/>
    <mergeCell ref="F354:I355"/>
    <mergeCell ref="J354:J355"/>
    <mergeCell ref="K354:L363"/>
    <mergeCell ref="M354:O355"/>
    <mergeCell ref="P354:P355"/>
    <mergeCell ref="F356:I356"/>
    <mergeCell ref="M356:O356"/>
    <mergeCell ref="F357:I357"/>
    <mergeCell ref="G365:H365"/>
    <mergeCell ref="I365:J365"/>
    <mergeCell ref="L365:M365"/>
    <mergeCell ref="N365:P365"/>
    <mergeCell ref="G366:H366"/>
    <mergeCell ref="I366:J366"/>
    <mergeCell ref="L366:M366"/>
    <mergeCell ref="N366:P366"/>
    <mergeCell ref="F361:I361"/>
    <mergeCell ref="M361:O361"/>
    <mergeCell ref="F362:I362"/>
    <mergeCell ref="M362:O362"/>
    <mergeCell ref="F363:I363"/>
    <mergeCell ref="M363:O363"/>
    <mergeCell ref="D372:P372"/>
    <mergeCell ref="O373:P373"/>
    <mergeCell ref="A374:C374"/>
    <mergeCell ref="O374:P374"/>
    <mergeCell ref="A375:C375"/>
    <mergeCell ref="O375:P375"/>
    <mergeCell ref="A367:B367"/>
    <mergeCell ref="C367:P367"/>
    <mergeCell ref="A368:G368"/>
    <mergeCell ref="H368:P368"/>
    <mergeCell ref="A369:G370"/>
    <mergeCell ref="H369:P370"/>
    <mergeCell ref="A382:A383"/>
    <mergeCell ref="B382:B383"/>
    <mergeCell ref="O383:P383"/>
    <mergeCell ref="A385:P385"/>
    <mergeCell ref="B387:P387"/>
    <mergeCell ref="O377:P377"/>
    <mergeCell ref="A378:A379"/>
    <mergeCell ref="B378:B379"/>
    <mergeCell ref="O379:P379"/>
    <mergeCell ref="A380:A381"/>
    <mergeCell ref="B380:B381"/>
    <mergeCell ref="O381:P381"/>
    <mergeCell ref="B394:P394"/>
    <mergeCell ref="B395:P395"/>
    <mergeCell ref="B399:K399"/>
    <mergeCell ref="L399:O399"/>
    <mergeCell ref="B401:K401"/>
    <mergeCell ref="L401:O401"/>
    <mergeCell ref="B388:P388"/>
    <mergeCell ref="B389:P389"/>
    <mergeCell ref="B390:P390"/>
    <mergeCell ref="B391:P391"/>
    <mergeCell ref="B392:P392"/>
    <mergeCell ref="B393:P393"/>
    <mergeCell ref="B403:F403"/>
    <mergeCell ref="H403:P403"/>
    <mergeCell ref="B404:F404"/>
    <mergeCell ref="H404:P404"/>
    <mergeCell ref="B406:P406"/>
    <mergeCell ref="A410:E419"/>
    <mergeCell ref="F410:I411"/>
    <mergeCell ref="J410:J411"/>
    <mergeCell ref="K410:L419"/>
    <mergeCell ref="M410:O411"/>
    <mergeCell ref="F418:I418"/>
    <mergeCell ref="M418:O418"/>
    <mergeCell ref="F419:I419"/>
    <mergeCell ref="M419:O419"/>
    <mergeCell ref="F415:I415"/>
    <mergeCell ref="M415:O415"/>
    <mergeCell ref="F416:I416"/>
    <mergeCell ref="M416:O416"/>
    <mergeCell ref="F417:I417"/>
    <mergeCell ref="M417:O417"/>
    <mergeCell ref="P410:P411"/>
    <mergeCell ref="F412:I412"/>
    <mergeCell ref="M412:O412"/>
    <mergeCell ref="F413:I413"/>
    <mergeCell ref="M413:O413"/>
    <mergeCell ref="F414:I414"/>
    <mergeCell ref="M414:O414"/>
    <mergeCell ref="G422:H422"/>
    <mergeCell ref="I422:J422"/>
    <mergeCell ref="L422:M422"/>
    <mergeCell ref="N422:P422"/>
    <mergeCell ref="A423:B423"/>
    <mergeCell ref="C423:P423"/>
    <mergeCell ref="G421:H421"/>
    <mergeCell ref="I421:J421"/>
    <mergeCell ref="L421:M421"/>
    <mergeCell ref="N421:P421"/>
    <mergeCell ref="A430:C430"/>
    <mergeCell ref="O430:P430"/>
    <mergeCell ref="A431:C431"/>
    <mergeCell ref="O431:P431"/>
    <mergeCell ref="O433:P433"/>
    <mergeCell ref="A434:A435"/>
    <mergeCell ref="B434:B435"/>
    <mergeCell ref="O435:P435"/>
    <mergeCell ref="A424:G424"/>
    <mergeCell ref="H424:P424"/>
    <mergeCell ref="A425:G426"/>
    <mergeCell ref="H425:P426"/>
    <mergeCell ref="D428:P428"/>
    <mergeCell ref="O429:P429"/>
    <mergeCell ref="A441:P441"/>
    <mergeCell ref="B443:P443"/>
    <mergeCell ref="B444:P444"/>
    <mergeCell ref="B445:P445"/>
    <mergeCell ref="B446:P446"/>
    <mergeCell ref="B447:P447"/>
    <mergeCell ref="A436:A437"/>
    <mergeCell ref="B436:B437"/>
    <mergeCell ref="O437:P437"/>
    <mergeCell ref="A438:A439"/>
    <mergeCell ref="B438:B439"/>
    <mergeCell ref="O439:P439"/>
    <mergeCell ref="B458:K458"/>
    <mergeCell ref="L458:O458"/>
    <mergeCell ref="B460:F460"/>
    <mergeCell ref="H460:P460"/>
    <mergeCell ref="B461:F461"/>
    <mergeCell ref="H461:P461"/>
    <mergeCell ref="B448:P448"/>
    <mergeCell ref="B449:P449"/>
    <mergeCell ref="B450:P450"/>
    <mergeCell ref="B451:P451"/>
    <mergeCell ref="B456:K456"/>
    <mergeCell ref="L456:O456"/>
    <mergeCell ref="M470:O470"/>
    <mergeCell ref="F471:I471"/>
    <mergeCell ref="M471:O471"/>
    <mergeCell ref="F472:I472"/>
    <mergeCell ref="M472:O472"/>
    <mergeCell ref="F473:I473"/>
    <mergeCell ref="M473:O473"/>
    <mergeCell ref="B463:P463"/>
    <mergeCell ref="A467:E476"/>
    <mergeCell ref="F467:I468"/>
    <mergeCell ref="J467:J468"/>
    <mergeCell ref="K467:L476"/>
    <mergeCell ref="M467:O468"/>
    <mergeCell ref="P467:P468"/>
    <mergeCell ref="F469:I469"/>
    <mergeCell ref="M469:O469"/>
    <mergeCell ref="F470:I470"/>
    <mergeCell ref="G478:H478"/>
    <mergeCell ref="I478:J478"/>
    <mergeCell ref="L478:M478"/>
    <mergeCell ref="N478:P478"/>
    <mergeCell ref="G479:H479"/>
    <mergeCell ref="I479:J479"/>
    <mergeCell ref="L479:M479"/>
    <mergeCell ref="N479:P479"/>
    <mergeCell ref="F474:I474"/>
    <mergeCell ref="M474:O474"/>
    <mergeCell ref="F475:I475"/>
    <mergeCell ref="M475:O475"/>
    <mergeCell ref="F476:I476"/>
    <mergeCell ref="M476:O476"/>
    <mergeCell ref="D485:P485"/>
    <mergeCell ref="O486:P486"/>
    <mergeCell ref="A487:C487"/>
    <mergeCell ref="O487:P487"/>
    <mergeCell ref="A488:C488"/>
    <mergeCell ref="O488:P488"/>
    <mergeCell ref="A480:B480"/>
    <mergeCell ref="C480:P480"/>
    <mergeCell ref="A481:G481"/>
    <mergeCell ref="H481:P481"/>
    <mergeCell ref="A482:G483"/>
    <mergeCell ref="H482:P483"/>
    <mergeCell ref="A496:P496"/>
    <mergeCell ref="B498:P498"/>
    <mergeCell ref="B499:P499"/>
    <mergeCell ref="B500:P500"/>
    <mergeCell ref="B501:P501"/>
    <mergeCell ref="B502:P502"/>
    <mergeCell ref="O490:P490"/>
    <mergeCell ref="A491:A492"/>
    <mergeCell ref="B491:B492"/>
    <mergeCell ref="O491:P491"/>
    <mergeCell ref="O492:P492"/>
    <mergeCell ref="A493:A494"/>
    <mergeCell ref="B493:B494"/>
    <mergeCell ref="O493:P493"/>
    <mergeCell ref="O494:P494"/>
    <mergeCell ref="B512:K512"/>
    <mergeCell ref="L512:O512"/>
    <mergeCell ref="B514:F514"/>
    <mergeCell ref="H514:P514"/>
    <mergeCell ref="B515:F515"/>
    <mergeCell ref="H515:P515"/>
    <mergeCell ref="B503:P503"/>
    <mergeCell ref="B504:P504"/>
    <mergeCell ref="B505:P505"/>
    <mergeCell ref="B506:P506"/>
    <mergeCell ref="B510:K510"/>
    <mergeCell ref="L510:O510"/>
    <mergeCell ref="M524:O524"/>
    <mergeCell ref="F525:I525"/>
    <mergeCell ref="M525:O525"/>
    <mergeCell ref="F526:I526"/>
    <mergeCell ref="M526:O526"/>
    <mergeCell ref="F527:I527"/>
    <mergeCell ref="M527:O527"/>
    <mergeCell ref="B517:P517"/>
    <mergeCell ref="A521:E530"/>
    <mergeCell ref="F521:I522"/>
    <mergeCell ref="J521:J522"/>
    <mergeCell ref="K521:L530"/>
    <mergeCell ref="M521:O522"/>
    <mergeCell ref="P521:P522"/>
    <mergeCell ref="F523:I523"/>
    <mergeCell ref="M523:O523"/>
    <mergeCell ref="F524:I524"/>
    <mergeCell ref="G532:H532"/>
    <mergeCell ref="I532:J532"/>
    <mergeCell ref="L532:M532"/>
    <mergeCell ref="N532:P532"/>
    <mergeCell ref="G533:H533"/>
    <mergeCell ref="I533:J533"/>
    <mergeCell ref="L533:M533"/>
    <mergeCell ref="N533:P533"/>
    <mergeCell ref="F528:I528"/>
    <mergeCell ref="M528:O528"/>
    <mergeCell ref="F529:I529"/>
    <mergeCell ref="M529:O529"/>
    <mergeCell ref="F530:I530"/>
    <mergeCell ref="M530:O530"/>
    <mergeCell ref="D539:P539"/>
    <mergeCell ref="O540:P540"/>
    <mergeCell ref="A541:C541"/>
    <mergeCell ref="O541:P541"/>
    <mergeCell ref="A542:C542"/>
    <mergeCell ref="O542:P542"/>
    <mergeCell ref="A534:B534"/>
    <mergeCell ref="C534:P534"/>
    <mergeCell ref="A535:G535"/>
    <mergeCell ref="H535:P535"/>
    <mergeCell ref="A536:G537"/>
    <mergeCell ref="H536:P537"/>
    <mergeCell ref="A549:A550"/>
    <mergeCell ref="B549:B550"/>
    <mergeCell ref="O549:P549"/>
    <mergeCell ref="O550:P550"/>
    <mergeCell ref="A551:A552"/>
    <mergeCell ref="B551:B552"/>
    <mergeCell ref="O551:P551"/>
    <mergeCell ref="O552:P552"/>
    <mergeCell ref="O544:P544"/>
    <mergeCell ref="A545:A546"/>
    <mergeCell ref="B545:B546"/>
    <mergeCell ref="O545:P545"/>
    <mergeCell ref="O546:P546"/>
    <mergeCell ref="A547:A548"/>
    <mergeCell ref="B547:B548"/>
    <mergeCell ref="O547:P547"/>
    <mergeCell ref="O548:P548"/>
    <mergeCell ref="B561:P561"/>
    <mergeCell ref="B562:P562"/>
    <mergeCell ref="B563:P563"/>
    <mergeCell ref="B564:P564"/>
    <mergeCell ref="A554:P554"/>
    <mergeCell ref="B556:P556"/>
    <mergeCell ref="B557:P557"/>
    <mergeCell ref="B558:P558"/>
    <mergeCell ref="B559:P559"/>
    <mergeCell ref="B560:P560"/>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P150"/>
  <sheetViews>
    <sheetView showGridLines="0" zoomScale="60" zoomScaleNormal="60" workbookViewId="0">
      <selection activeCell="I192" sqref="I192"/>
    </sheetView>
  </sheetViews>
  <sheetFormatPr baseColWidth="10" defaultColWidth="11.42578125" defaultRowHeight="15" x14ac:dyDescent="0.25"/>
  <cols>
    <col min="1" max="1" width="48.7109375" style="71" customWidth="1"/>
    <col min="2" max="2" width="11.42578125" style="71" customWidth="1"/>
    <col min="3" max="3" width="19" style="71" customWidth="1"/>
    <col min="4" max="4" width="15.85546875" style="71" customWidth="1"/>
    <col min="5" max="5" width="16.140625" style="71" customWidth="1"/>
    <col min="6" max="6" width="15.28515625" style="71" customWidth="1"/>
    <col min="7" max="7" width="15.42578125" style="71" customWidth="1"/>
    <col min="8" max="8" width="16.140625" style="71" customWidth="1"/>
    <col min="9" max="9" width="15.85546875" style="71" customWidth="1"/>
    <col min="10" max="10" width="17.5703125" style="71" customWidth="1"/>
    <col min="11" max="11" width="15.28515625" style="71" customWidth="1"/>
    <col min="12" max="12" width="14.5703125" style="71" customWidth="1"/>
    <col min="13" max="13" width="14.7109375" style="71" customWidth="1"/>
    <col min="14" max="14" width="17.28515625" style="71" customWidth="1"/>
    <col min="15" max="15" width="12.7109375" style="71" customWidth="1"/>
    <col min="16" max="16" width="10.85546875" style="71" customWidth="1"/>
    <col min="17" max="16384" width="11.42578125" style="71"/>
  </cols>
  <sheetData>
    <row r="1" spans="1:16" x14ac:dyDescent="0.25">
      <c r="A1" s="69"/>
      <c r="B1" s="70"/>
      <c r="C1" s="69"/>
      <c r="D1" s="69"/>
      <c r="E1" s="69"/>
      <c r="F1" s="69"/>
      <c r="G1" s="69"/>
      <c r="H1" s="69"/>
      <c r="I1" s="69"/>
      <c r="J1" s="70"/>
      <c r="K1" s="69"/>
      <c r="L1" s="69"/>
      <c r="M1" s="69"/>
      <c r="N1" s="70"/>
      <c r="O1" s="70"/>
      <c r="P1" s="69"/>
    </row>
    <row r="2" spans="1:16" x14ac:dyDescent="0.25">
      <c r="A2" s="69"/>
      <c r="B2" s="70"/>
      <c r="C2" s="2007" t="s">
        <v>0</v>
      </c>
      <c r="D2" s="2007"/>
      <c r="E2" s="2007"/>
      <c r="F2" s="2007"/>
      <c r="G2" s="2007"/>
      <c r="H2" s="2007"/>
      <c r="I2" s="2007"/>
      <c r="J2" s="2007"/>
      <c r="K2" s="2007"/>
      <c r="L2" s="2007"/>
      <c r="M2" s="2007"/>
      <c r="N2" s="2007"/>
      <c r="O2" s="70"/>
      <c r="P2" s="69"/>
    </row>
    <row r="3" spans="1:16" x14ac:dyDescent="0.25">
      <c r="A3" s="69"/>
      <c r="B3" s="70"/>
      <c r="C3" s="2007" t="s">
        <v>1</v>
      </c>
      <c r="D3" s="2007"/>
      <c r="E3" s="2007"/>
      <c r="F3" s="2007"/>
      <c r="G3" s="2007"/>
      <c r="H3" s="2007"/>
      <c r="I3" s="2007"/>
      <c r="J3" s="2007"/>
      <c r="K3" s="2007"/>
      <c r="L3" s="2007"/>
      <c r="M3" s="2007"/>
      <c r="N3" s="2007"/>
      <c r="O3" s="70"/>
      <c r="P3" s="69"/>
    </row>
    <row r="4" spans="1:16" x14ac:dyDescent="0.25">
      <c r="A4" s="69"/>
      <c r="B4" s="70"/>
      <c r="C4" s="2008" t="s">
        <v>2</v>
      </c>
      <c r="D4" s="2008"/>
      <c r="E4" s="2008"/>
      <c r="F4" s="2008"/>
      <c r="G4" s="2008"/>
      <c r="H4" s="2008"/>
      <c r="I4" s="2008"/>
      <c r="J4" s="2008"/>
      <c r="K4" s="2008"/>
      <c r="L4" s="2008"/>
      <c r="M4" s="2008"/>
      <c r="N4" s="2008"/>
      <c r="O4" s="2007"/>
      <c r="P4" s="2007"/>
    </row>
    <row r="5" spans="1:16" x14ac:dyDescent="0.25">
      <c r="A5" s="69"/>
      <c r="B5" s="70"/>
      <c r="C5" s="2009" t="s">
        <v>3</v>
      </c>
      <c r="D5" s="2007"/>
      <c r="E5" s="2007"/>
      <c r="F5" s="2007"/>
      <c r="G5" s="2007"/>
      <c r="H5" s="2007"/>
      <c r="I5" s="2007"/>
      <c r="J5" s="2007"/>
      <c r="K5" s="2007"/>
      <c r="L5" s="2007"/>
      <c r="M5" s="2007"/>
      <c r="N5" s="2007"/>
      <c r="O5" s="70"/>
      <c r="P5" s="69"/>
    </row>
    <row r="6" spans="1:16" ht="15.75" customHeight="1" x14ac:dyDescent="0.25">
      <c r="A6" s="69"/>
      <c r="B6" s="70"/>
      <c r="C6" s="2010" t="s">
        <v>4</v>
      </c>
      <c r="D6" s="2010"/>
      <c r="E6" s="2010"/>
      <c r="F6" s="2010"/>
      <c r="G6" s="2010"/>
      <c r="H6" s="2010"/>
      <c r="I6" s="2010"/>
      <c r="J6" s="2010"/>
      <c r="K6" s="2010"/>
      <c r="L6" s="2010"/>
      <c r="M6" s="2010"/>
      <c r="N6" s="2010"/>
      <c r="O6" s="70"/>
      <c r="P6" s="69"/>
    </row>
    <row r="7" spans="1:16" x14ac:dyDescent="0.25">
      <c r="A7" s="69"/>
      <c r="B7" s="70"/>
      <c r="C7" s="69"/>
      <c r="D7" s="69"/>
      <c r="E7" s="69"/>
      <c r="F7" s="69"/>
      <c r="G7" s="69"/>
      <c r="H7" s="69"/>
      <c r="I7" s="69"/>
      <c r="J7" s="70"/>
      <c r="K7" s="69"/>
      <c r="L7" s="69"/>
      <c r="M7" s="69"/>
      <c r="N7" s="70"/>
      <c r="O7" s="70"/>
      <c r="P7" s="69"/>
    </row>
    <row r="8" spans="1:16" ht="15.75" customHeight="1" x14ac:dyDescent="0.25">
      <c r="A8" s="72" t="s">
        <v>5</v>
      </c>
      <c r="B8" s="1176" t="s">
        <v>165</v>
      </c>
      <c r="C8" s="1177"/>
      <c r="D8" s="1177"/>
      <c r="E8" s="1177"/>
      <c r="F8" s="1177"/>
      <c r="G8" s="1177"/>
      <c r="H8" s="1177"/>
      <c r="I8" s="1177"/>
      <c r="J8" s="1177"/>
      <c r="K8" s="1177"/>
      <c r="L8" s="1177"/>
      <c r="M8" s="1177"/>
      <c r="N8" s="1177"/>
      <c r="O8" s="1177"/>
      <c r="P8" s="1178"/>
    </row>
    <row r="9" spans="1:16" ht="15.75" customHeight="1" x14ac:dyDescent="0.25">
      <c r="A9" s="73" t="s">
        <v>7</v>
      </c>
      <c r="B9" s="1176" t="s">
        <v>166</v>
      </c>
      <c r="C9" s="1177"/>
      <c r="D9" s="1177"/>
      <c r="E9" s="1177"/>
      <c r="F9" s="1177"/>
      <c r="G9" s="1177"/>
      <c r="H9" s="1177"/>
      <c r="I9" s="1177"/>
      <c r="J9" s="1177"/>
      <c r="K9" s="1177"/>
      <c r="L9" s="1177"/>
      <c r="M9" s="1177"/>
      <c r="N9" s="1177"/>
      <c r="O9" s="1177"/>
      <c r="P9" s="1178"/>
    </row>
    <row r="10" spans="1:16" x14ac:dyDescent="0.25">
      <c r="A10" s="74"/>
      <c r="B10" s="75"/>
      <c r="C10" s="76"/>
      <c r="D10" s="76"/>
      <c r="E10" s="76"/>
      <c r="F10" s="76"/>
      <c r="G10" s="76"/>
      <c r="H10" s="76"/>
      <c r="I10" s="76"/>
      <c r="J10" s="76"/>
      <c r="K10" s="76"/>
      <c r="L10" s="76"/>
      <c r="M10" s="77"/>
      <c r="N10" s="77"/>
      <c r="O10" s="77"/>
      <c r="P10" s="74"/>
    </row>
    <row r="11" spans="1:16" ht="30" customHeight="1" x14ac:dyDescent="0.25">
      <c r="A11" s="78" t="s">
        <v>9</v>
      </c>
      <c r="B11" s="1087" t="s">
        <v>1169</v>
      </c>
      <c r="C11" s="1088"/>
      <c r="D11" s="1088"/>
      <c r="E11" s="1088"/>
      <c r="F11" s="1088"/>
      <c r="G11" s="1088"/>
      <c r="H11" s="1088"/>
      <c r="I11" s="1088"/>
      <c r="J11" s="1088"/>
      <c r="K11" s="1089"/>
      <c r="L11" s="1090" t="s">
        <v>167</v>
      </c>
      <c r="M11" s="1090"/>
      <c r="N11" s="1090"/>
      <c r="O11" s="1090"/>
      <c r="P11" s="79">
        <v>0.45</v>
      </c>
    </row>
    <row r="13" spans="1:16" ht="32.25" customHeight="1" x14ac:dyDescent="0.25">
      <c r="A13" s="80" t="s">
        <v>12</v>
      </c>
      <c r="B13" s="1078" t="s">
        <v>168</v>
      </c>
      <c r="C13" s="1091"/>
      <c r="D13" s="1091"/>
      <c r="E13" s="1091"/>
      <c r="F13" s="1091"/>
      <c r="G13" s="1091"/>
      <c r="H13" s="1091"/>
      <c r="I13" s="1091"/>
      <c r="J13" s="1091"/>
      <c r="K13" s="1091"/>
      <c r="L13" s="1092" t="s">
        <v>14</v>
      </c>
      <c r="M13" s="1092"/>
      <c r="N13" s="1092"/>
      <c r="O13" s="1092"/>
      <c r="P13" s="81">
        <v>0.45</v>
      </c>
    </row>
    <row r="14" spans="1:16" ht="32.25" customHeight="1" x14ac:dyDescent="0.25"/>
    <row r="15" spans="1:16" x14ac:dyDescent="0.25">
      <c r="A15" s="82" t="s">
        <v>15</v>
      </c>
      <c r="B15" s="1093" t="s">
        <v>169</v>
      </c>
      <c r="C15" s="1094"/>
      <c r="D15" s="1094"/>
      <c r="E15" s="1094"/>
      <c r="F15" s="1095"/>
      <c r="G15" s="83" t="s">
        <v>17</v>
      </c>
      <c r="H15" s="2003" t="s">
        <v>170</v>
      </c>
      <c r="I15" s="2004"/>
      <c r="J15" s="2004"/>
      <c r="K15" s="2004"/>
      <c r="L15" s="2004"/>
      <c r="M15" s="2004"/>
      <c r="N15" s="2004"/>
      <c r="O15" s="2004"/>
      <c r="P15" s="2005"/>
    </row>
    <row r="16" spans="1:16" x14ac:dyDescent="0.25">
      <c r="A16" s="82" t="s">
        <v>15</v>
      </c>
      <c r="B16" s="1093"/>
      <c r="C16" s="1094"/>
      <c r="D16" s="1094"/>
      <c r="E16" s="1094"/>
      <c r="F16" s="1095"/>
      <c r="G16" s="83" t="s">
        <v>17</v>
      </c>
      <c r="H16" s="1093"/>
      <c r="I16" s="1094"/>
      <c r="J16" s="1094"/>
      <c r="K16" s="1094"/>
      <c r="L16" s="1094"/>
      <c r="M16" s="1094"/>
      <c r="N16" s="1094"/>
      <c r="O16" s="1094"/>
      <c r="P16" s="1095"/>
    </row>
    <row r="17" spans="1:16" x14ac:dyDescent="0.25">
      <c r="A17" s="84"/>
      <c r="B17" s="85"/>
      <c r="C17" s="85"/>
      <c r="D17" s="86"/>
      <c r="E17" s="86"/>
      <c r="F17" s="86"/>
      <c r="G17" s="86"/>
      <c r="H17" s="86"/>
      <c r="I17" s="86"/>
      <c r="J17" s="86"/>
      <c r="K17" s="86"/>
      <c r="L17" s="87"/>
      <c r="M17" s="87"/>
      <c r="N17" s="87"/>
      <c r="O17" s="87"/>
      <c r="P17" s="88"/>
    </row>
    <row r="18" spans="1:16" ht="25.5" customHeight="1" x14ac:dyDescent="0.25">
      <c r="A18" s="80" t="s">
        <v>20</v>
      </c>
      <c r="B18" s="2006"/>
      <c r="C18" s="2006"/>
      <c r="D18" s="2006"/>
      <c r="E18" s="2006"/>
      <c r="F18" s="2006"/>
      <c r="G18" s="2006"/>
      <c r="H18" s="2006"/>
      <c r="I18" s="2006"/>
      <c r="J18" s="2006"/>
      <c r="K18" s="2006"/>
      <c r="L18" s="2006"/>
      <c r="M18" s="2006"/>
      <c r="N18" s="2006"/>
      <c r="O18" s="2006"/>
      <c r="P18" s="2006"/>
    </row>
    <row r="20" spans="1:16" ht="23.25" customHeight="1" x14ac:dyDescent="0.25">
      <c r="A20" s="89" t="s">
        <v>22</v>
      </c>
      <c r="B20" s="90"/>
      <c r="C20" s="90"/>
      <c r="D20" s="90"/>
      <c r="E20" s="90"/>
      <c r="F20" s="90"/>
      <c r="G20" s="90"/>
      <c r="H20" s="90"/>
      <c r="I20" s="90"/>
      <c r="J20" s="90"/>
      <c r="K20" s="90"/>
      <c r="L20" s="90"/>
      <c r="M20" s="90"/>
      <c r="N20" s="90"/>
      <c r="O20" s="90"/>
    </row>
    <row r="21" spans="1:16" ht="20.25" customHeight="1" x14ac:dyDescent="0.25">
      <c r="A21" s="89"/>
      <c r="B21" s="90"/>
      <c r="C21" s="90"/>
      <c r="D21" s="90"/>
      <c r="E21" s="90"/>
      <c r="F21" s="90"/>
      <c r="G21" s="90"/>
      <c r="H21" s="90"/>
      <c r="I21" s="90"/>
      <c r="J21" s="90"/>
      <c r="K21" s="90"/>
      <c r="L21" s="90"/>
      <c r="M21" s="90"/>
      <c r="N21" s="90"/>
      <c r="O21" s="90"/>
    </row>
    <row r="22" spans="1:16" ht="15" customHeight="1" x14ac:dyDescent="0.25">
      <c r="A22" s="1079" t="s">
        <v>23</v>
      </c>
      <c r="B22" s="1080"/>
      <c r="C22" s="1080"/>
      <c r="D22" s="1080"/>
      <c r="E22" s="1054"/>
      <c r="F22" s="964" t="s">
        <v>24</v>
      </c>
      <c r="G22" s="964"/>
      <c r="H22" s="964"/>
      <c r="I22" s="964"/>
      <c r="J22" s="964" t="s">
        <v>25</v>
      </c>
      <c r="K22" s="1053" t="s">
        <v>26</v>
      </c>
      <c r="L22" s="1054"/>
      <c r="M22" s="964" t="s">
        <v>27</v>
      </c>
      <c r="N22" s="964"/>
      <c r="O22" s="964"/>
      <c r="P22" s="1083" t="s">
        <v>25</v>
      </c>
    </row>
    <row r="23" spans="1:16" ht="15" customHeight="1" x14ac:dyDescent="0.25">
      <c r="A23" s="1081"/>
      <c r="B23" s="1082"/>
      <c r="C23" s="1082"/>
      <c r="D23" s="1082"/>
      <c r="E23" s="1056"/>
      <c r="F23" s="964"/>
      <c r="G23" s="964"/>
      <c r="H23" s="964"/>
      <c r="I23" s="964"/>
      <c r="J23" s="964"/>
      <c r="K23" s="1055"/>
      <c r="L23" s="1056"/>
      <c r="M23" s="964"/>
      <c r="N23" s="964"/>
      <c r="O23" s="964"/>
      <c r="P23" s="1083"/>
    </row>
    <row r="24" spans="1:16" ht="15" customHeight="1" x14ac:dyDescent="0.25">
      <c r="A24" s="1081"/>
      <c r="B24" s="1082"/>
      <c r="C24" s="1082"/>
      <c r="D24" s="1082"/>
      <c r="E24" s="1056"/>
      <c r="F24" s="951" t="s">
        <v>171</v>
      </c>
      <c r="G24" s="951"/>
      <c r="H24" s="951"/>
      <c r="I24" s="951"/>
      <c r="J24" s="91">
        <v>0.4</v>
      </c>
      <c r="K24" s="1055"/>
      <c r="L24" s="1056"/>
      <c r="M24" s="951" t="s">
        <v>172</v>
      </c>
      <c r="N24" s="951"/>
      <c r="O24" s="951"/>
      <c r="P24" s="92">
        <v>0.4</v>
      </c>
    </row>
    <row r="25" spans="1:16" ht="15" customHeight="1" x14ac:dyDescent="0.25">
      <c r="A25" s="1081"/>
      <c r="B25" s="1082"/>
      <c r="C25" s="1082"/>
      <c r="D25" s="1082"/>
      <c r="E25" s="1056"/>
      <c r="F25" s="951" t="s">
        <v>173</v>
      </c>
      <c r="G25" s="951"/>
      <c r="H25" s="951"/>
      <c r="I25" s="951"/>
      <c r="J25" s="91">
        <v>0.4</v>
      </c>
      <c r="K25" s="1055"/>
      <c r="L25" s="1056"/>
      <c r="M25" s="951"/>
      <c r="N25" s="951"/>
      <c r="O25" s="951"/>
      <c r="P25" s="93"/>
    </row>
    <row r="26" spans="1:16" ht="15" customHeight="1" x14ac:dyDescent="0.25">
      <c r="A26" s="1081"/>
      <c r="B26" s="1082"/>
      <c r="C26" s="1082"/>
      <c r="D26" s="1082"/>
      <c r="E26" s="1056"/>
      <c r="F26" s="951" t="s">
        <v>174</v>
      </c>
      <c r="G26" s="951"/>
      <c r="H26" s="951"/>
      <c r="I26" s="951"/>
      <c r="J26" s="91">
        <v>0.2</v>
      </c>
      <c r="K26" s="1055"/>
      <c r="L26" s="1056"/>
      <c r="M26" s="951"/>
      <c r="N26" s="1982"/>
      <c r="O26" s="1982"/>
      <c r="P26" s="93"/>
    </row>
    <row r="27" spans="1:16" ht="15" customHeight="1" x14ac:dyDescent="0.25">
      <c r="A27" s="1081"/>
      <c r="B27" s="1082"/>
      <c r="C27" s="1082"/>
      <c r="D27" s="1082"/>
      <c r="E27" s="1056"/>
      <c r="F27" s="951"/>
      <c r="G27" s="951"/>
      <c r="H27" s="951"/>
      <c r="I27" s="951"/>
      <c r="J27" s="94"/>
      <c r="K27" s="1055"/>
      <c r="L27" s="1056"/>
      <c r="M27" s="951"/>
      <c r="N27" s="951"/>
      <c r="O27" s="951"/>
      <c r="P27" s="93"/>
    </row>
    <row r="28" spans="1:16" ht="15" customHeight="1" x14ac:dyDescent="0.25">
      <c r="A28" s="1081"/>
      <c r="B28" s="1082"/>
      <c r="C28" s="1082"/>
      <c r="D28" s="1082"/>
      <c r="E28" s="1056"/>
      <c r="F28" s="951"/>
      <c r="G28" s="951"/>
      <c r="H28" s="951"/>
      <c r="I28" s="951"/>
      <c r="J28" s="94"/>
      <c r="K28" s="1055"/>
      <c r="L28" s="1056"/>
      <c r="M28" s="951"/>
      <c r="N28" s="951"/>
      <c r="O28" s="951"/>
      <c r="P28" s="93"/>
    </row>
    <row r="29" spans="1:16" ht="15" customHeight="1" x14ac:dyDescent="0.25">
      <c r="A29" s="1081"/>
      <c r="B29" s="1082"/>
      <c r="C29" s="1082"/>
      <c r="D29" s="1082"/>
      <c r="E29" s="1056"/>
      <c r="F29" s="951"/>
      <c r="G29" s="951"/>
      <c r="H29" s="951"/>
      <c r="I29" s="951"/>
      <c r="J29" s="94"/>
      <c r="K29" s="1055"/>
      <c r="L29" s="1056"/>
      <c r="M29" s="951"/>
      <c r="N29" s="951"/>
      <c r="O29" s="951"/>
      <c r="P29" s="93"/>
    </row>
    <row r="30" spans="1:16" ht="15" customHeight="1" x14ac:dyDescent="0.25">
      <c r="A30" s="1081"/>
      <c r="B30" s="1082"/>
      <c r="C30" s="1082"/>
      <c r="D30" s="1082"/>
      <c r="E30" s="1056"/>
      <c r="F30" s="951"/>
      <c r="G30" s="951"/>
      <c r="H30" s="951"/>
      <c r="I30" s="951"/>
      <c r="J30" s="94"/>
      <c r="K30" s="1055"/>
      <c r="L30" s="1056"/>
      <c r="M30" s="951"/>
      <c r="N30" s="951"/>
      <c r="O30" s="951"/>
      <c r="P30" s="93"/>
    </row>
    <row r="31" spans="1:16" ht="15" customHeight="1" x14ac:dyDescent="0.25">
      <c r="A31" s="1124"/>
      <c r="B31" s="1125"/>
      <c r="C31" s="1125"/>
      <c r="D31" s="1125"/>
      <c r="E31" s="1126"/>
      <c r="F31" s="951"/>
      <c r="G31" s="951"/>
      <c r="H31" s="951"/>
      <c r="I31" s="951"/>
      <c r="J31" s="94"/>
      <c r="K31" s="1127"/>
      <c r="L31" s="1126"/>
      <c r="M31" s="951"/>
      <c r="N31" s="951"/>
      <c r="O31" s="951"/>
      <c r="P31" s="93"/>
    </row>
    <row r="32" spans="1:16" x14ac:dyDescent="0.25">
      <c r="A32" s="95"/>
      <c r="B32" s="96"/>
      <c r="C32" s="87"/>
      <c r="D32" s="87"/>
      <c r="E32" s="87"/>
      <c r="F32" s="87"/>
      <c r="G32" s="87"/>
      <c r="H32" s="87"/>
      <c r="I32" s="87"/>
      <c r="J32" s="87"/>
      <c r="K32" s="87"/>
      <c r="L32" s="87"/>
      <c r="M32" s="87"/>
      <c r="N32" s="87"/>
      <c r="O32" s="87"/>
    </row>
    <row r="33" spans="1:16" s="99" customFormat="1" ht="55.5" customHeight="1" x14ac:dyDescent="0.25">
      <c r="A33" s="97" t="s">
        <v>32</v>
      </c>
      <c r="B33" s="98" t="s">
        <v>33</v>
      </c>
      <c r="C33" s="98" t="s">
        <v>34</v>
      </c>
      <c r="D33" s="98" t="s">
        <v>35</v>
      </c>
      <c r="E33" s="98" t="s">
        <v>36</v>
      </c>
      <c r="F33" s="98" t="s">
        <v>37</v>
      </c>
      <c r="G33" s="956" t="s">
        <v>38</v>
      </c>
      <c r="H33" s="956"/>
      <c r="I33" s="932" t="s">
        <v>39</v>
      </c>
      <c r="J33" s="933"/>
      <c r="K33" s="98" t="s">
        <v>40</v>
      </c>
      <c r="L33" s="956" t="s">
        <v>41</v>
      </c>
      <c r="M33" s="956"/>
      <c r="N33" s="982" t="s">
        <v>42</v>
      </c>
      <c r="O33" s="983"/>
      <c r="P33" s="984"/>
    </row>
    <row r="34" spans="1:16" ht="110.25" customHeight="1" x14ac:dyDescent="0.25">
      <c r="A34" s="100" t="s">
        <v>175</v>
      </c>
      <c r="B34" s="101">
        <v>0.45</v>
      </c>
      <c r="C34" s="102" t="s">
        <v>176</v>
      </c>
      <c r="D34" s="102" t="s">
        <v>177</v>
      </c>
      <c r="E34" s="433" t="s">
        <v>46</v>
      </c>
      <c r="F34" s="102" t="s">
        <v>178</v>
      </c>
      <c r="G34" s="985" t="s">
        <v>179</v>
      </c>
      <c r="H34" s="986"/>
      <c r="I34" s="985" t="s">
        <v>180</v>
      </c>
      <c r="J34" s="986"/>
      <c r="K34" s="102">
        <v>210</v>
      </c>
      <c r="L34" s="987" t="s">
        <v>181</v>
      </c>
      <c r="M34" s="987"/>
      <c r="N34" s="988" t="s">
        <v>182</v>
      </c>
      <c r="O34" s="988"/>
      <c r="P34" s="989"/>
    </row>
    <row r="35" spans="1:16" ht="40.5" customHeight="1" x14ac:dyDescent="0.25">
      <c r="A35" s="990" t="s">
        <v>51</v>
      </c>
      <c r="B35" s="933"/>
      <c r="C35" s="985" t="s">
        <v>183</v>
      </c>
      <c r="D35" s="991"/>
      <c r="E35" s="991"/>
      <c r="F35" s="991"/>
      <c r="G35" s="991"/>
      <c r="H35" s="991"/>
      <c r="I35" s="991"/>
      <c r="J35" s="991"/>
      <c r="K35" s="991"/>
      <c r="L35" s="991"/>
      <c r="M35" s="991"/>
      <c r="N35" s="991"/>
      <c r="O35" s="991"/>
      <c r="P35" s="992"/>
    </row>
    <row r="36" spans="1:16" x14ac:dyDescent="0.25">
      <c r="A36" s="993" t="s">
        <v>53</v>
      </c>
      <c r="B36" s="938"/>
      <c r="C36" s="938"/>
      <c r="D36" s="938"/>
      <c r="E36" s="938"/>
      <c r="F36" s="938"/>
      <c r="G36" s="939"/>
      <c r="H36" s="937" t="s">
        <v>54</v>
      </c>
      <c r="I36" s="938"/>
      <c r="J36" s="938"/>
      <c r="K36" s="938"/>
      <c r="L36" s="938"/>
      <c r="M36" s="938"/>
      <c r="N36" s="938"/>
      <c r="O36" s="938"/>
      <c r="P36" s="994"/>
    </row>
    <row r="37" spans="1:16" ht="15" customHeight="1" x14ac:dyDescent="0.25">
      <c r="A37" s="1977" t="s">
        <v>184</v>
      </c>
      <c r="B37" s="996"/>
      <c r="C37" s="996"/>
      <c r="D37" s="996"/>
      <c r="E37" s="996"/>
      <c r="F37" s="996"/>
      <c r="G37" s="996"/>
      <c r="H37" s="999" t="s">
        <v>185</v>
      </c>
      <c r="I37" s="1000"/>
      <c r="J37" s="1000"/>
      <c r="K37" s="1000"/>
      <c r="L37" s="1000"/>
      <c r="M37" s="1000"/>
      <c r="N37" s="1000"/>
      <c r="O37" s="1000"/>
      <c r="P37" s="1001"/>
    </row>
    <row r="38" spans="1:16" ht="54.75" customHeight="1" x14ac:dyDescent="0.25">
      <c r="A38" s="997"/>
      <c r="B38" s="998"/>
      <c r="C38" s="998"/>
      <c r="D38" s="998"/>
      <c r="E38" s="998"/>
      <c r="F38" s="998"/>
      <c r="G38" s="998"/>
      <c r="H38" s="1002"/>
      <c r="I38" s="1003"/>
      <c r="J38" s="1003"/>
      <c r="K38" s="1003"/>
      <c r="L38" s="1003"/>
      <c r="M38" s="1003"/>
      <c r="N38" s="1003"/>
      <c r="O38" s="1003"/>
      <c r="P38" s="1004"/>
    </row>
    <row r="39" spans="1:16" ht="21.75" customHeight="1" x14ac:dyDescent="0.25">
      <c r="A39" s="95"/>
      <c r="B39" s="96"/>
      <c r="C39" s="96"/>
      <c r="D39" s="96"/>
      <c r="E39" s="96"/>
      <c r="F39" s="96"/>
      <c r="G39" s="96"/>
      <c r="H39" s="96"/>
      <c r="I39" s="96"/>
      <c r="J39" s="96"/>
      <c r="K39" s="96"/>
      <c r="L39" s="96"/>
      <c r="M39" s="96"/>
      <c r="N39" s="96"/>
      <c r="O39" s="96"/>
      <c r="P39" s="103"/>
    </row>
    <row r="40" spans="1:16" ht="15.75" customHeight="1" x14ac:dyDescent="0.25">
      <c r="A40" s="104"/>
      <c r="B40" s="96"/>
      <c r="C40" s="88"/>
      <c r="D40" s="932" t="s">
        <v>57</v>
      </c>
      <c r="E40" s="950"/>
      <c r="F40" s="950"/>
      <c r="G40" s="950"/>
      <c r="H40" s="950"/>
      <c r="I40" s="950"/>
      <c r="J40" s="950"/>
      <c r="K40" s="950"/>
      <c r="L40" s="950"/>
      <c r="M40" s="950"/>
      <c r="N40" s="950"/>
      <c r="O40" s="950"/>
      <c r="P40" s="965"/>
    </row>
    <row r="41" spans="1:16" x14ac:dyDescent="0.25">
      <c r="A41" s="95"/>
      <c r="B41" s="96"/>
      <c r="C41" s="96"/>
      <c r="D41" s="98" t="s">
        <v>58</v>
      </c>
      <c r="E41" s="98" t="s">
        <v>59</v>
      </c>
      <c r="F41" s="98" t="s">
        <v>60</v>
      </c>
      <c r="G41" s="98" t="s">
        <v>61</v>
      </c>
      <c r="H41" s="98" t="s">
        <v>62</v>
      </c>
      <c r="I41" s="98" t="s">
        <v>63</v>
      </c>
      <c r="J41" s="98" t="s">
        <v>64</v>
      </c>
      <c r="K41" s="98" t="s">
        <v>65</v>
      </c>
      <c r="L41" s="98" t="s">
        <v>66</v>
      </c>
      <c r="M41" s="98" t="s">
        <v>67</v>
      </c>
      <c r="N41" s="98" t="s">
        <v>68</v>
      </c>
      <c r="O41" s="932" t="s">
        <v>69</v>
      </c>
      <c r="P41" s="965"/>
    </row>
    <row r="42" spans="1:16" x14ac:dyDescent="0.25">
      <c r="A42" s="966" t="s">
        <v>70</v>
      </c>
      <c r="B42" s="967"/>
      <c r="C42" s="968"/>
      <c r="D42" s="105">
        <v>14</v>
      </c>
      <c r="E42" s="105">
        <v>14</v>
      </c>
      <c r="F42" s="105">
        <v>14</v>
      </c>
      <c r="G42" s="105">
        <v>14</v>
      </c>
      <c r="H42" s="105">
        <v>14</v>
      </c>
      <c r="I42" s="105">
        <v>14</v>
      </c>
      <c r="J42" s="105">
        <v>21</v>
      </c>
      <c r="K42" s="105">
        <v>21</v>
      </c>
      <c r="L42" s="105">
        <v>21</v>
      </c>
      <c r="M42" s="105">
        <v>21</v>
      </c>
      <c r="N42" s="105">
        <v>21</v>
      </c>
      <c r="O42" s="969">
        <v>21</v>
      </c>
      <c r="P42" s="970"/>
    </row>
    <row r="43" spans="1:16" x14ac:dyDescent="0.25">
      <c r="A43" s="966" t="s">
        <v>71</v>
      </c>
      <c r="B43" s="967"/>
      <c r="C43" s="968"/>
      <c r="D43" s="106"/>
      <c r="E43" s="106"/>
      <c r="F43" s="106"/>
      <c r="G43" s="106"/>
      <c r="H43" s="106"/>
      <c r="I43" s="106"/>
      <c r="J43" s="106"/>
      <c r="K43" s="106"/>
      <c r="L43" s="106"/>
      <c r="M43" s="106"/>
      <c r="N43" s="106"/>
      <c r="O43" s="971"/>
      <c r="P43" s="972"/>
    </row>
    <row r="44" spans="1:16" x14ac:dyDescent="0.25">
      <c r="A44" s="95"/>
      <c r="B44" s="96"/>
      <c r="C44" s="96"/>
      <c r="D44" s="96"/>
      <c r="E44" s="96"/>
      <c r="F44" s="96"/>
      <c r="G44" s="96"/>
      <c r="H44" s="96"/>
      <c r="I44" s="96"/>
      <c r="J44" s="96"/>
      <c r="K44" s="96"/>
      <c r="L44" s="96"/>
      <c r="M44" s="96"/>
      <c r="N44" s="96"/>
      <c r="O44" s="96"/>
      <c r="P44" s="103"/>
    </row>
    <row r="45" spans="1:16" x14ac:dyDescent="0.25">
      <c r="A45" s="107" t="s">
        <v>72</v>
      </c>
      <c r="B45" s="107" t="s">
        <v>33</v>
      </c>
      <c r="C45" s="108"/>
      <c r="D45" s="109" t="s">
        <v>58</v>
      </c>
      <c r="E45" s="109" t="s">
        <v>59</v>
      </c>
      <c r="F45" s="109" t="s">
        <v>60</v>
      </c>
      <c r="G45" s="109" t="s">
        <v>61</v>
      </c>
      <c r="H45" s="109" t="s">
        <v>62</v>
      </c>
      <c r="I45" s="109" t="s">
        <v>63</v>
      </c>
      <c r="J45" s="109" t="s">
        <v>64</v>
      </c>
      <c r="K45" s="109" t="s">
        <v>65</v>
      </c>
      <c r="L45" s="109" t="s">
        <v>66</v>
      </c>
      <c r="M45" s="109" t="s">
        <v>67</v>
      </c>
      <c r="N45" s="109" t="s">
        <v>68</v>
      </c>
      <c r="O45" s="973" t="s">
        <v>69</v>
      </c>
      <c r="P45" s="974"/>
    </row>
    <row r="46" spans="1:16" ht="29.25" customHeight="1" x14ac:dyDescent="0.25">
      <c r="A46" s="2001" t="s">
        <v>186</v>
      </c>
      <c r="B46" s="977">
        <v>0.7</v>
      </c>
      <c r="C46" s="110" t="s">
        <v>70</v>
      </c>
      <c r="D46" s="110"/>
      <c r="E46" s="110"/>
      <c r="F46" s="110"/>
      <c r="G46" s="110"/>
      <c r="H46" s="110"/>
      <c r="I46" s="110"/>
      <c r="J46" s="110"/>
      <c r="K46" s="110"/>
      <c r="L46" s="110"/>
      <c r="M46" s="110"/>
      <c r="N46" s="110"/>
      <c r="O46" s="978"/>
      <c r="P46" s="979"/>
    </row>
    <row r="47" spans="1:16" ht="51" customHeight="1" x14ac:dyDescent="0.25">
      <c r="A47" s="2002"/>
      <c r="B47" s="977"/>
      <c r="C47" s="111" t="s">
        <v>71</v>
      </c>
      <c r="D47" s="111"/>
      <c r="E47" s="111"/>
      <c r="F47" s="112"/>
      <c r="G47" s="112"/>
      <c r="H47" s="112"/>
      <c r="I47" s="112"/>
      <c r="J47" s="112"/>
      <c r="K47" s="112"/>
      <c r="L47" s="112"/>
      <c r="M47" s="112"/>
      <c r="N47" s="111"/>
      <c r="O47" s="980"/>
      <c r="P47" s="981"/>
    </row>
    <row r="48" spans="1:16" ht="15.75" thickBot="1" x14ac:dyDescent="0.3">
      <c r="A48" s="113"/>
      <c r="B48" s="90"/>
      <c r="C48" s="90"/>
      <c r="D48" s="90"/>
      <c r="E48" s="90"/>
      <c r="F48" s="90"/>
      <c r="G48" s="90"/>
      <c r="H48" s="90"/>
      <c r="I48" s="90"/>
      <c r="J48" s="90"/>
      <c r="K48" s="90"/>
      <c r="L48" s="90"/>
      <c r="M48" s="90"/>
      <c r="N48" s="90"/>
      <c r="O48" s="90"/>
      <c r="P48" s="114"/>
    </row>
    <row r="49" spans="1:16" ht="21" customHeight="1" x14ac:dyDescent="0.25">
      <c r="A49" s="1025" t="s">
        <v>82</v>
      </c>
      <c r="B49" s="1026"/>
      <c r="C49" s="1026"/>
      <c r="D49" s="1026"/>
      <c r="E49" s="1026"/>
      <c r="F49" s="1026"/>
      <c r="G49" s="1026"/>
      <c r="H49" s="1026"/>
      <c r="I49" s="1026"/>
      <c r="J49" s="1026"/>
      <c r="K49" s="1026"/>
      <c r="L49" s="1026"/>
      <c r="M49" s="1026"/>
      <c r="N49" s="1026"/>
      <c r="O49" s="1026"/>
      <c r="P49" s="1027"/>
    </row>
    <row r="50" spans="1:16" ht="24.75" customHeight="1" x14ac:dyDescent="0.25">
      <c r="A50" s="115" t="s">
        <v>83</v>
      </c>
      <c r="B50" s="955"/>
      <c r="C50" s="953"/>
      <c r="D50" s="953"/>
      <c r="E50" s="953"/>
      <c r="F50" s="953"/>
      <c r="G50" s="953"/>
      <c r="H50" s="953"/>
      <c r="I50" s="953"/>
      <c r="J50" s="953"/>
      <c r="K50" s="953"/>
      <c r="L50" s="953"/>
      <c r="M50" s="953"/>
      <c r="N50" s="953"/>
      <c r="O50" s="953"/>
      <c r="P50" s="963"/>
    </row>
    <row r="51" spans="1:16" ht="24.75" customHeight="1" x14ac:dyDescent="0.25">
      <c r="A51" s="115" t="s">
        <v>84</v>
      </c>
      <c r="B51" s="955"/>
      <c r="C51" s="953"/>
      <c r="D51" s="953"/>
      <c r="E51" s="953"/>
      <c r="F51" s="953"/>
      <c r="G51" s="953"/>
      <c r="H51" s="953"/>
      <c r="I51" s="953"/>
      <c r="J51" s="953"/>
      <c r="K51" s="953"/>
      <c r="L51" s="953"/>
      <c r="M51" s="953"/>
      <c r="N51" s="953"/>
      <c r="O51" s="953"/>
      <c r="P51" s="963"/>
    </row>
    <row r="52" spans="1:16" ht="24.75" customHeight="1" x14ac:dyDescent="0.25">
      <c r="A52" s="115" t="s">
        <v>85</v>
      </c>
      <c r="B52" s="955"/>
      <c r="C52" s="953"/>
      <c r="D52" s="953"/>
      <c r="E52" s="953"/>
      <c r="F52" s="953"/>
      <c r="G52" s="953"/>
      <c r="H52" s="953"/>
      <c r="I52" s="953"/>
      <c r="J52" s="953"/>
      <c r="K52" s="953"/>
      <c r="L52" s="953"/>
      <c r="M52" s="953"/>
      <c r="N52" s="953"/>
      <c r="O52" s="953"/>
      <c r="P52" s="963"/>
    </row>
    <row r="53" spans="1:16" ht="24.75" customHeight="1" x14ac:dyDescent="0.25">
      <c r="A53" s="115" t="s">
        <v>86</v>
      </c>
      <c r="B53" s="955"/>
      <c r="C53" s="953"/>
      <c r="D53" s="953"/>
      <c r="E53" s="953"/>
      <c r="F53" s="953"/>
      <c r="G53" s="953"/>
      <c r="H53" s="953"/>
      <c r="I53" s="953"/>
      <c r="J53" s="953"/>
      <c r="K53" s="953"/>
      <c r="L53" s="953"/>
      <c r="M53" s="953"/>
      <c r="N53" s="953"/>
      <c r="O53" s="953"/>
      <c r="P53" s="963"/>
    </row>
    <row r="54" spans="1:16" ht="24.75" customHeight="1" x14ac:dyDescent="0.25">
      <c r="A54" s="115" t="s">
        <v>87</v>
      </c>
      <c r="B54" s="955"/>
      <c r="C54" s="953"/>
      <c r="D54" s="953"/>
      <c r="E54" s="953"/>
      <c r="F54" s="953"/>
      <c r="G54" s="953"/>
      <c r="H54" s="953"/>
      <c r="I54" s="953"/>
      <c r="J54" s="953"/>
      <c r="K54" s="953"/>
      <c r="L54" s="953"/>
      <c r="M54" s="953"/>
      <c r="N54" s="953"/>
      <c r="O54" s="953"/>
      <c r="P54" s="963"/>
    </row>
    <row r="55" spans="1:16" ht="24.75" customHeight="1" x14ac:dyDescent="0.25">
      <c r="A55" s="115" t="s">
        <v>88</v>
      </c>
      <c r="B55" s="955"/>
      <c r="C55" s="953"/>
      <c r="D55" s="953"/>
      <c r="E55" s="953"/>
      <c r="F55" s="953"/>
      <c r="G55" s="953"/>
      <c r="H55" s="953"/>
      <c r="I55" s="953"/>
      <c r="J55" s="953"/>
      <c r="K55" s="953"/>
      <c r="L55" s="953"/>
      <c r="M55" s="953"/>
      <c r="N55" s="953"/>
      <c r="O55" s="953"/>
      <c r="P55" s="963"/>
    </row>
    <row r="56" spans="1:16" ht="24.75" customHeight="1" x14ac:dyDescent="0.25">
      <c r="A56" s="115" t="s">
        <v>89</v>
      </c>
      <c r="B56" s="955"/>
      <c r="C56" s="953"/>
      <c r="D56" s="953"/>
      <c r="E56" s="953"/>
      <c r="F56" s="953"/>
      <c r="G56" s="953"/>
      <c r="H56" s="953"/>
      <c r="I56" s="953"/>
      <c r="J56" s="953"/>
      <c r="K56" s="953"/>
      <c r="L56" s="953"/>
      <c r="M56" s="953"/>
      <c r="N56" s="953"/>
      <c r="O56" s="953"/>
      <c r="P56" s="963"/>
    </row>
    <row r="57" spans="1:16" ht="24.75" customHeight="1" x14ac:dyDescent="0.25">
      <c r="A57" s="115" t="s">
        <v>90</v>
      </c>
      <c r="B57" s="955"/>
      <c r="C57" s="953"/>
      <c r="D57" s="953"/>
      <c r="E57" s="953"/>
      <c r="F57" s="953"/>
      <c r="G57" s="953"/>
      <c r="H57" s="953"/>
      <c r="I57" s="953"/>
      <c r="J57" s="953"/>
      <c r="K57" s="953"/>
      <c r="L57" s="953"/>
      <c r="M57" s="953"/>
      <c r="N57" s="953"/>
      <c r="O57" s="953"/>
      <c r="P57" s="963"/>
    </row>
    <row r="58" spans="1:16" ht="24.75" customHeight="1" x14ac:dyDescent="0.25">
      <c r="A58" s="115" t="s">
        <v>91</v>
      </c>
      <c r="B58" s="955"/>
      <c r="C58" s="953"/>
      <c r="D58" s="953"/>
      <c r="E58" s="953"/>
      <c r="F58" s="953"/>
      <c r="G58" s="953"/>
      <c r="H58" s="953"/>
      <c r="I58" s="953"/>
      <c r="J58" s="953"/>
      <c r="K58" s="953"/>
      <c r="L58" s="953"/>
      <c r="M58" s="953"/>
      <c r="N58" s="953"/>
      <c r="O58" s="953"/>
      <c r="P58" s="963"/>
    </row>
    <row r="59" spans="1:16" ht="24.75" customHeight="1" thickBot="1" x14ac:dyDescent="0.3">
      <c r="A59" s="116" t="s">
        <v>92</v>
      </c>
      <c r="B59" s="1028"/>
      <c r="C59" s="1029"/>
      <c r="D59" s="1029"/>
      <c r="E59" s="1029"/>
      <c r="F59" s="1029"/>
      <c r="G59" s="1029"/>
      <c r="H59" s="1029"/>
      <c r="I59" s="1029"/>
      <c r="J59" s="1029"/>
      <c r="K59" s="1029"/>
      <c r="L59" s="1029"/>
      <c r="M59" s="1029"/>
      <c r="N59" s="1029"/>
      <c r="O59" s="1029"/>
      <c r="P59" s="1030"/>
    </row>
    <row r="60" spans="1:16" ht="24.75" customHeight="1" x14ac:dyDescent="0.25">
      <c r="A60" s="117"/>
      <c r="B60" s="118"/>
      <c r="C60" s="118"/>
      <c r="D60" s="118"/>
      <c r="E60" s="118"/>
      <c r="F60" s="118"/>
      <c r="G60" s="118"/>
      <c r="H60" s="118"/>
      <c r="I60" s="118"/>
      <c r="J60" s="118"/>
      <c r="K60" s="118"/>
      <c r="L60" s="118"/>
      <c r="M60" s="118"/>
      <c r="N60" s="118"/>
      <c r="O60" s="118"/>
      <c r="P60" s="118"/>
    </row>
    <row r="61" spans="1:16" ht="30" customHeight="1" x14ac:dyDescent="0.25">
      <c r="A61" s="78" t="s">
        <v>9</v>
      </c>
      <c r="B61" s="1087" t="s">
        <v>187</v>
      </c>
      <c r="C61" s="1088"/>
      <c r="D61" s="1088"/>
      <c r="E61" s="1088"/>
      <c r="F61" s="1088"/>
      <c r="G61" s="1088"/>
      <c r="H61" s="1088"/>
      <c r="I61" s="1088"/>
      <c r="J61" s="1088"/>
      <c r="K61" s="1089"/>
      <c r="L61" s="1090" t="s">
        <v>167</v>
      </c>
      <c r="M61" s="1090"/>
      <c r="N61" s="1090"/>
      <c r="O61" s="1090"/>
      <c r="P61" s="79">
        <v>0.45</v>
      </c>
    </row>
    <row r="63" spans="1:16" ht="32.25" customHeight="1" x14ac:dyDescent="0.25">
      <c r="A63" s="80" t="s">
        <v>12</v>
      </c>
      <c r="B63" s="1078" t="s">
        <v>188</v>
      </c>
      <c r="C63" s="1091"/>
      <c r="D63" s="1091"/>
      <c r="E63" s="1091"/>
      <c r="F63" s="1091"/>
      <c r="G63" s="1091"/>
      <c r="H63" s="1091"/>
      <c r="I63" s="1091"/>
      <c r="J63" s="1091"/>
      <c r="K63" s="1091"/>
      <c r="L63" s="1092" t="s">
        <v>14</v>
      </c>
      <c r="M63" s="1092"/>
      <c r="N63" s="1092"/>
      <c r="O63" s="1092"/>
      <c r="P63" s="81">
        <v>0.45</v>
      </c>
    </row>
    <row r="64" spans="1:16" ht="32.25" customHeight="1" x14ac:dyDescent="0.25">
      <c r="A64" s="1984" t="s">
        <v>23</v>
      </c>
      <c r="B64" s="1984"/>
      <c r="C64" s="1984"/>
      <c r="D64" s="1984"/>
      <c r="E64" s="119"/>
      <c r="F64" s="964" t="s">
        <v>24</v>
      </c>
      <c r="G64" s="964"/>
      <c r="H64" s="964"/>
      <c r="I64" s="964"/>
      <c r="J64" s="964" t="s">
        <v>25</v>
      </c>
      <c r="K64" s="1053" t="s">
        <v>26</v>
      </c>
      <c r="L64" s="1054"/>
      <c r="M64" s="964" t="s">
        <v>27</v>
      </c>
      <c r="N64" s="964"/>
      <c r="O64" s="964"/>
      <c r="P64" s="964" t="s">
        <v>25</v>
      </c>
    </row>
    <row r="65" spans="1:16" ht="15" customHeight="1" x14ac:dyDescent="0.25">
      <c r="A65" s="1984"/>
      <c r="B65" s="1984"/>
      <c r="C65" s="1984"/>
      <c r="D65" s="1984"/>
      <c r="E65" s="119"/>
      <c r="F65" s="964"/>
      <c r="G65" s="964"/>
      <c r="H65" s="964"/>
      <c r="I65" s="964"/>
      <c r="J65" s="964"/>
      <c r="K65" s="1055"/>
      <c r="L65" s="1056"/>
      <c r="M65" s="964"/>
      <c r="N65" s="964"/>
      <c r="O65" s="964"/>
      <c r="P65" s="964"/>
    </row>
    <row r="66" spans="1:16" ht="15" customHeight="1" x14ac:dyDescent="0.25">
      <c r="A66" s="1984"/>
      <c r="B66" s="1984"/>
      <c r="C66" s="1984"/>
      <c r="D66" s="1984"/>
      <c r="E66" s="119"/>
      <c r="F66" s="951" t="s">
        <v>171</v>
      </c>
      <c r="G66" s="951"/>
      <c r="H66" s="951"/>
      <c r="I66" s="951"/>
      <c r="J66" s="91">
        <v>0.3</v>
      </c>
      <c r="K66" s="1055"/>
      <c r="L66" s="1056"/>
      <c r="M66" s="951" t="s">
        <v>172</v>
      </c>
      <c r="N66" s="951"/>
      <c r="O66" s="951"/>
      <c r="P66" s="92">
        <v>0.3</v>
      </c>
    </row>
    <row r="67" spans="1:16" ht="15" customHeight="1" x14ac:dyDescent="0.25">
      <c r="A67" s="1984"/>
      <c r="B67" s="1984"/>
      <c r="C67" s="1984"/>
      <c r="D67" s="1984"/>
      <c r="E67" s="119"/>
      <c r="F67" s="951" t="s">
        <v>173</v>
      </c>
      <c r="G67" s="951"/>
      <c r="H67" s="951"/>
      <c r="I67" s="951"/>
      <c r="J67" s="91">
        <v>0.3</v>
      </c>
      <c r="K67" s="1055"/>
      <c r="L67" s="1056"/>
      <c r="M67" s="951"/>
      <c r="N67" s="951"/>
      <c r="O67" s="951"/>
      <c r="P67" s="94"/>
    </row>
    <row r="68" spans="1:16" ht="15" customHeight="1" x14ac:dyDescent="0.25">
      <c r="A68" s="1984"/>
      <c r="B68" s="1984"/>
      <c r="C68" s="1984"/>
      <c r="D68" s="1984"/>
      <c r="E68" s="119"/>
      <c r="F68" s="951" t="s">
        <v>174</v>
      </c>
      <c r="G68" s="951"/>
      <c r="H68" s="951"/>
      <c r="I68" s="951"/>
      <c r="J68" s="91">
        <v>0.3</v>
      </c>
      <c r="K68" s="1055"/>
      <c r="L68" s="1056"/>
      <c r="M68" s="951"/>
      <c r="N68" s="1982"/>
      <c r="O68" s="1982"/>
      <c r="P68" s="94"/>
    </row>
    <row r="69" spans="1:16" ht="15" customHeight="1" x14ac:dyDescent="0.25">
      <c r="A69" s="1984"/>
      <c r="B69" s="1984"/>
      <c r="C69" s="1984"/>
      <c r="D69" s="1984"/>
      <c r="E69" s="119"/>
      <c r="F69" s="951"/>
      <c r="G69" s="951"/>
      <c r="H69" s="951"/>
      <c r="I69" s="951"/>
      <c r="J69" s="94"/>
      <c r="K69" s="1055"/>
      <c r="L69" s="1056"/>
      <c r="M69" s="951"/>
      <c r="N69" s="951"/>
      <c r="O69" s="951"/>
      <c r="P69" s="94"/>
    </row>
    <row r="70" spans="1:16" ht="15" customHeight="1" x14ac:dyDescent="0.25">
      <c r="A70" s="1984"/>
      <c r="B70" s="1984"/>
      <c r="C70" s="1984"/>
      <c r="D70" s="1984"/>
      <c r="E70" s="119"/>
      <c r="F70" s="951"/>
      <c r="G70" s="951"/>
      <c r="H70" s="951"/>
      <c r="I70" s="951"/>
      <c r="J70" s="94"/>
      <c r="K70" s="1055"/>
      <c r="L70" s="1056"/>
      <c r="M70" s="951"/>
      <c r="N70" s="951"/>
      <c r="O70" s="951"/>
      <c r="P70" s="94"/>
    </row>
    <row r="71" spans="1:16" ht="15" customHeight="1" x14ac:dyDescent="0.25">
      <c r="A71" s="1984"/>
      <c r="B71" s="1984"/>
      <c r="C71" s="1984"/>
      <c r="D71" s="1984"/>
      <c r="E71" s="119"/>
      <c r="F71" s="951"/>
      <c r="G71" s="951"/>
      <c r="H71" s="951"/>
      <c r="I71" s="951"/>
      <c r="J71" s="94"/>
      <c r="K71" s="1055"/>
      <c r="L71" s="1056"/>
      <c r="M71" s="951"/>
      <c r="N71" s="951"/>
      <c r="O71" s="951"/>
      <c r="P71" s="94"/>
    </row>
    <row r="72" spans="1:16" ht="15" customHeight="1" x14ac:dyDescent="0.25">
      <c r="A72" s="1984"/>
      <c r="B72" s="1984"/>
      <c r="C72" s="1984"/>
      <c r="D72" s="1984"/>
      <c r="E72" s="119"/>
      <c r="F72" s="951"/>
      <c r="G72" s="951"/>
      <c r="H72" s="951"/>
      <c r="I72" s="951"/>
      <c r="J72" s="94"/>
      <c r="K72" s="1055"/>
      <c r="L72" s="1056"/>
      <c r="M72" s="951"/>
      <c r="N72" s="951"/>
      <c r="O72" s="951"/>
      <c r="P72" s="94"/>
    </row>
    <row r="73" spans="1:16" ht="15" customHeight="1" x14ac:dyDescent="0.25">
      <c r="A73" s="1984"/>
      <c r="B73" s="1984"/>
      <c r="C73" s="1984"/>
      <c r="D73" s="1984"/>
      <c r="E73" s="119"/>
      <c r="F73" s="951"/>
      <c r="G73" s="951"/>
      <c r="H73" s="951"/>
      <c r="I73" s="951"/>
      <c r="J73" s="94"/>
      <c r="K73" s="1127"/>
      <c r="L73" s="1126"/>
      <c r="M73" s="951"/>
      <c r="N73" s="951"/>
      <c r="O73" s="951"/>
      <c r="P73" s="94"/>
    </row>
    <row r="74" spans="1:16" x14ac:dyDescent="0.25">
      <c r="A74" s="88"/>
      <c r="B74" s="96"/>
      <c r="C74" s="87"/>
      <c r="D74" s="87"/>
      <c r="E74" s="87"/>
      <c r="F74" s="87"/>
      <c r="G74" s="87"/>
      <c r="H74" s="87"/>
      <c r="I74" s="87"/>
      <c r="J74" s="87"/>
      <c r="K74" s="87"/>
      <c r="L74" s="87"/>
      <c r="M74" s="87"/>
      <c r="N74" s="87"/>
      <c r="O74" s="87"/>
      <c r="P74" s="88"/>
    </row>
    <row r="75" spans="1:16" x14ac:dyDescent="0.25">
      <c r="A75" s="88"/>
      <c r="B75" s="96"/>
      <c r="C75" s="87"/>
      <c r="D75" s="87"/>
      <c r="E75" s="87"/>
      <c r="F75" s="87"/>
      <c r="G75" s="87"/>
      <c r="H75" s="87"/>
      <c r="I75" s="87"/>
      <c r="J75" s="87"/>
      <c r="K75" s="87"/>
      <c r="L75" s="87"/>
      <c r="M75" s="87"/>
      <c r="N75" s="87"/>
      <c r="O75" s="87"/>
      <c r="P75" s="88"/>
    </row>
    <row r="76" spans="1:16" ht="31.5" customHeight="1" x14ac:dyDescent="0.25">
      <c r="A76" s="120" t="s">
        <v>32</v>
      </c>
      <c r="B76" s="98" t="s">
        <v>33</v>
      </c>
      <c r="C76" s="98" t="s">
        <v>34</v>
      </c>
      <c r="D76" s="98" t="s">
        <v>35</v>
      </c>
      <c r="E76" s="98" t="s">
        <v>36</v>
      </c>
      <c r="F76" s="98" t="s">
        <v>37</v>
      </c>
      <c r="G76" s="956" t="s">
        <v>38</v>
      </c>
      <c r="H76" s="956"/>
      <c r="I76" s="932" t="s">
        <v>39</v>
      </c>
      <c r="J76" s="933"/>
      <c r="K76" s="98" t="s">
        <v>40</v>
      </c>
      <c r="L76" s="956" t="s">
        <v>41</v>
      </c>
      <c r="M76" s="956"/>
      <c r="N76" s="957" t="s">
        <v>42</v>
      </c>
      <c r="O76" s="958"/>
      <c r="P76" s="959"/>
    </row>
    <row r="77" spans="1:16" ht="120" customHeight="1" x14ac:dyDescent="0.25">
      <c r="A77" s="121" t="s">
        <v>175</v>
      </c>
      <c r="B77" s="101">
        <v>0.45</v>
      </c>
      <c r="C77" s="122" t="s">
        <v>189</v>
      </c>
      <c r="D77" s="123" t="s">
        <v>177</v>
      </c>
      <c r="E77" s="433" t="s">
        <v>46</v>
      </c>
      <c r="F77" s="123" t="s">
        <v>178</v>
      </c>
      <c r="G77" s="1980" t="s">
        <v>190</v>
      </c>
      <c r="H77" s="1980"/>
      <c r="I77" s="960" t="s">
        <v>49</v>
      </c>
      <c r="J77" s="961"/>
      <c r="K77" s="124">
        <v>0.95</v>
      </c>
      <c r="L77" s="962" t="s">
        <v>191</v>
      </c>
      <c r="M77" s="962"/>
      <c r="N77" s="951" t="s">
        <v>185</v>
      </c>
      <c r="O77" s="951"/>
      <c r="P77" s="951"/>
    </row>
    <row r="78" spans="1:16" ht="60.75" customHeight="1" x14ac:dyDescent="0.25">
      <c r="A78" s="932" t="s">
        <v>51</v>
      </c>
      <c r="B78" s="933"/>
      <c r="C78" s="985" t="s">
        <v>183</v>
      </c>
      <c r="D78" s="1999"/>
      <c r="E78" s="1999"/>
      <c r="F78" s="1999"/>
      <c r="G78" s="1999"/>
      <c r="H78" s="1999"/>
      <c r="I78" s="1999"/>
      <c r="J78" s="1999"/>
      <c r="K78" s="1999"/>
      <c r="L78" s="1999"/>
      <c r="M78" s="1999"/>
      <c r="N78" s="1999"/>
      <c r="O78" s="1999"/>
      <c r="P78" s="2000"/>
    </row>
    <row r="79" spans="1:16" ht="21.75" customHeight="1" x14ac:dyDescent="0.25">
      <c r="A79" s="937" t="s">
        <v>53</v>
      </c>
      <c r="B79" s="938"/>
      <c r="C79" s="938"/>
      <c r="D79" s="938"/>
      <c r="E79" s="938"/>
      <c r="F79" s="938"/>
      <c r="G79" s="939"/>
      <c r="H79" s="937" t="s">
        <v>54</v>
      </c>
      <c r="I79" s="938"/>
      <c r="J79" s="938"/>
      <c r="K79" s="938"/>
      <c r="L79" s="938"/>
      <c r="M79" s="938"/>
      <c r="N79" s="938"/>
      <c r="O79" s="938"/>
      <c r="P79" s="939"/>
    </row>
    <row r="80" spans="1:16" ht="15" customHeight="1" x14ac:dyDescent="0.25">
      <c r="A80" s="940" t="s">
        <v>192</v>
      </c>
      <c r="B80" s="941"/>
      <c r="C80" s="941"/>
      <c r="D80" s="941"/>
      <c r="E80" s="941"/>
      <c r="F80" s="941"/>
      <c r="G80" s="941"/>
      <c r="H80" s="944" t="s">
        <v>185</v>
      </c>
      <c r="I80" s="945"/>
      <c r="J80" s="945"/>
      <c r="K80" s="945"/>
      <c r="L80" s="945"/>
      <c r="M80" s="945"/>
      <c r="N80" s="945"/>
      <c r="O80" s="945"/>
      <c r="P80" s="946"/>
    </row>
    <row r="81" spans="1:16" ht="15" customHeight="1" x14ac:dyDescent="0.25">
      <c r="A81" s="942"/>
      <c r="B81" s="943"/>
      <c r="C81" s="943"/>
      <c r="D81" s="943"/>
      <c r="E81" s="943"/>
      <c r="F81" s="943"/>
      <c r="G81" s="943"/>
      <c r="H81" s="947"/>
      <c r="I81" s="948"/>
      <c r="J81" s="948"/>
      <c r="K81" s="948"/>
      <c r="L81" s="948"/>
      <c r="M81" s="948"/>
      <c r="N81" s="948"/>
      <c r="O81" s="948"/>
      <c r="P81" s="949"/>
    </row>
    <row r="82" spans="1:16" x14ac:dyDescent="0.25">
      <c r="A82" s="74"/>
      <c r="B82" s="75"/>
      <c r="C82" s="96"/>
      <c r="D82" s="96"/>
      <c r="E82" s="96"/>
      <c r="F82" s="96"/>
      <c r="G82" s="96"/>
      <c r="H82" s="96"/>
      <c r="I82" s="96"/>
      <c r="J82" s="96"/>
      <c r="K82" s="96"/>
      <c r="L82" s="96"/>
      <c r="M82" s="96"/>
      <c r="N82" s="96"/>
      <c r="O82" s="96"/>
      <c r="P82" s="74"/>
    </row>
    <row r="83" spans="1:16" ht="15.75" customHeight="1" x14ac:dyDescent="0.25">
      <c r="A83" s="96"/>
      <c r="B83" s="96"/>
      <c r="C83" s="74"/>
      <c r="D83" s="932" t="s">
        <v>57</v>
      </c>
      <c r="E83" s="950"/>
      <c r="F83" s="950"/>
      <c r="G83" s="950"/>
      <c r="H83" s="950"/>
      <c r="I83" s="950"/>
      <c r="J83" s="950"/>
      <c r="K83" s="950"/>
      <c r="L83" s="950"/>
      <c r="M83" s="950"/>
      <c r="N83" s="950"/>
      <c r="O83" s="950"/>
      <c r="P83" s="933"/>
    </row>
    <row r="84" spans="1:16" x14ac:dyDescent="0.25">
      <c r="A84" s="74"/>
      <c r="B84" s="75"/>
      <c r="C84" s="96"/>
      <c r="D84" s="98" t="s">
        <v>58</v>
      </c>
      <c r="E84" s="98" t="s">
        <v>59</v>
      </c>
      <c r="F84" s="98" t="s">
        <v>60</v>
      </c>
      <c r="G84" s="98" t="s">
        <v>61</v>
      </c>
      <c r="H84" s="98" t="s">
        <v>62</v>
      </c>
      <c r="I84" s="98" t="s">
        <v>63</v>
      </c>
      <c r="J84" s="98" t="s">
        <v>64</v>
      </c>
      <c r="K84" s="98" t="s">
        <v>65</v>
      </c>
      <c r="L84" s="98" t="s">
        <v>66</v>
      </c>
      <c r="M84" s="98" t="s">
        <v>67</v>
      </c>
      <c r="N84" s="98" t="s">
        <v>68</v>
      </c>
      <c r="O84" s="932" t="s">
        <v>69</v>
      </c>
      <c r="P84" s="933"/>
    </row>
    <row r="85" spans="1:16" x14ac:dyDescent="0.25">
      <c r="A85" s="1152" t="s">
        <v>70</v>
      </c>
      <c r="B85" s="1161"/>
      <c r="C85" s="1153"/>
      <c r="D85" s="125"/>
      <c r="E85" s="126">
        <v>0.95</v>
      </c>
      <c r="F85" s="125"/>
      <c r="G85" s="126">
        <v>0.95</v>
      </c>
      <c r="H85" s="125"/>
      <c r="I85" s="126">
        <v>0.95</v>
      </c>
      <c r="J85" s="125"/>
      <c r="K85" s="126">
        <v>0.95</v>
      </c>
      <c r="L85" s="125"/>
      <c r="M85" s="126">
        <v>0.95</v>
      </c>
      <c r="N85" s="125"/>
      <c r="O85" s="1998">
        <v>0.95</v>
      </c>
      <c r="P85" s="1153"/>
    </row>
    <row r="86" spans="1:16" x14ac:dyDescent="0.25">
      <c r="A86" s="1152" t="s">
        <v>71</v>
      </c>
      <c r="B86" s="1161"/>
      <c r="C86" s="1153"/>
      <c r="D86" s="127"/>
      <c r="E86" s="127"/>
      <c r="F86" s="127"/>
      <c r="G86" s="127"/>
      <c r="H86" s="127"/>
      <c r="I86" s="127"/>
      <c r="J86" s="127"/>
      <c r="K86" s="127"/>
      <c r="L86" s="127"/>
      <c r="M86" s="127"/>
      <c r="N86" s="127"/>
      <c r="O86" s="1154"/>
      <c r="P86" s="1155"/>
    </row>
    <row r="87" spans="1:16" x14ac:dyDescent="0.25">
      <c r="A87" s="74"/>
      <c r="B87" s="75"/>
      <c r="C87" s="96"/>
      <c r="D87" s="96"/>
      <c r="E87" s="96"/>
      <c r="F87" s="96"/>
      <c r="G87" s="96"/>
      <c r="H87" s="96"/>
      <c r="I87" s="96"/>
      <c r="J87" s="96"/>
      <c r="K87" s="96"/>
      <c r="L87" s="96"/>
      <c r="M87" s="96"/>
      <c r="N87" s="96"/>
      <c r="O87" s="96"/>
      <c r="P87" s="74"/>
    </row>
    <row r="88" spans="1:16" x14ac:dyDescent="0.25">
      <c r="A88" s="74"/>
      <c r="B88" s="75"/>
      <c r="C88" s="76"/>
      <c r="D88" s="76"/>
      <c r="E88" s="76"/>
      <c r="F88" s="76"/>
      <c r="G88" s="76"/>
      <c r="H88" s="76"/>
      <c r="I88" s="76"/>
      <c r="J88" s="76"/>
      <c r="K88" s="76"/>
      <c r="L88" s="76"/>
      <c r="M88" s="77"/>
      <c r="N88" s="77"/>
      <c r="O88" s="77"/>
      <c r="P88" s="74"/>
    </row>
    <row r="89" spans="1:16" x14ac:dyDescent="0.25">
      <c r="A89" s="107" t="s">
        <v>72</v>
      </c>
      <c r="B89" s="107" t="s">
        <v>33</v>
      </c>
      <c r="C89" s="108"/>
      <c r="D89" s="109" t="s">
        <v>58</v>
      </c>
      <c r="E89" s="109" t="s">
        <v>59</v>
      </c>
      <c r="F89" s="109" t="s">
        <v>60</v>
      </c>
      <c r="G89" s="109" t="s">
        <v>61</v>
      </c>
      <c r="H89" s="109" t="s">
        <v>62</v>
      </c>
      <c r="I89" s="109" t="s">
        <v>63</v>
      </c>
      <c r="J89" s="109" t="s">
        <v>64</v>
      </c>
      <c r="K89" s="109" t="s">
        <v>65</v>
      </c>
      <c r="L89" s="109" t="s">
        <v>66</v>
      </c>
      <c r="M89" s="109" t="s">
        <v>67</v>
      </c>
      <c r="N89" s="109" t="s">
        <v>68</v>
      </c>
      <c r="O89" s="973" t="s">
        <v>69</v>
      </c>
      <c r="P89" s="1992"/>
    </row>
    <row r="90" spans="1:16" ht="36.75" customHeight="1" x14ac:dyDescent="0.25">
      <c r="A90" s="1993" t="s">
        <v>193</v>
      </c>
      <c r="B90" s="977"/>
      <c r="C90" s="110" t="s">
        <v>70</v>
      </c>
      <c r="D90" s="110"/>
      <c r="E90" s="128">
        <v>0.95</v>
      </c>
      <c r="F90" s="110"/>
      <c r="G90" s="128">
        <v>0.95</v>
      </c>
      <c r="H90" s="110"/>
      <c r="I90" s="128">
        <v>0.95</v>
      </c>
      <c r="J90" s="110"/>
      <c r="K90" s="128">
        <v>0.95</v>
      </c>
      <c r="L90" s="110"/>
      <c r="M90" s="128">
        <v>0.95</v>
      </c>
      <c r="N90" s="110"/>
      <c r="O90" s="1995">
        <v>0.95</v>
      </c>
      <c r="P90" s="979"/>
    </row>
    <row r="91" spans="1:16" ht="45.75" customHeight="1" x14ac:dyDescent="0.25">
      <c r="A91" s="1994"/>
      <c r="B91" s="977"/>
      <c r="C91" s="111" t="s">
        <v>71</v>
      </c>
      <c r="D91" s="111"/>
      <c r="E91" s="111"/>
      <c r="F91" s="112"/>
      <c r="G91" s="112"/>
      <c r="H91" s="112"/>
      <c r="I91" s="112"/>
      <c r="J91" s="112"/>
      <c r="K91" s="112"/>
      <c r="L91" s="112"/>
      <c r="M91" s="112"/>
      <c r="N91" s="111"/>
      <c r="O91" s="980"/>
      <c r="P91" s="981"/>
    </row>
    <row r="92" spans="1:16" ht="15.75" thickBot="1" x14ac:dyDescent="0.3"/>
    <row r="93" spans="1:16" x14ac:dyDescent="0.25">
      <c r="A93" s="1996" t="s">
        <v>82</v>
      </c>
      <c r="B93" s="1997"/>
      <c r="C93" s="1997"/>
      <c r="D93" s="1997"/>
      <c r="E93" s="1997"/>
      <c r="F93" s="1997"/>
      <c r="G93" s="1997"/>
      <c r="H93" s="1997"/>
      <c r="I93" s="1997"/>
      <c r="J93" s="1997"/>
      <c r="K93" s="1997"/>
      <c r="L93" s="1997"/>
      <c r="M93" s="1997"/>
      <c r="N93" s="1997"/>
      <c r="O93" s="1997"/>
      <c r="P93" s="1027"/>
    </row>
    <row r="94" spans="1:16" ht="21.75" customHeight="1" x14ac:dyDescent="0.25">
      <c r="A94" s="115" t="s">
        <v>83</v>
      </c>
      <c r="B94" s="955"/>
      <c r="C94" s="953"/>
      <c r="D94" s="953"/>
      <c r="E94" s="953"/>
      <c r="F94" s="953"/>
      <c r="G94" s="953"/>
      <c r="H94" s="953"/>
      <c r="I94" s="953"/>
      <c r="J94" s="953"/>
      <c r="K94" s="953"/>
      <c r="L94" s="953"/>
      <c r="M94" s="953"/>
      <c r="N94" s="953"/>
      <c r="O94" s="953"/>
      <c r="P94" s="963"/>
    </row>
    <row r="95" spans="1:16" ht="21.75" customHeight="1" x14ac:dyDescent="0.25">
      <c r="A95" s="115" t="s">
        <v>84</v>
      </c>
      <c r="B95" s="955"/>
      <c r="C95" s="953"/>
      <c r="D95" s="953"/>
      <c r="E95" s="953"/>
      <c r="F95" s="953"/>
      <c r="G95" s="953"/>
      <c r="H95" s="953"/>
      <c r="I95" s="953"/>
      <c r="J95" s="953"/>
      <c r="K95" s="953"/>
      <c r="L95" s="953"/>
      <c r="M95" s="953"/>
      <c r="N95" s="953"/>
      <c r="O95" s="953"/>
      <c r="P95" s="963"/>
    </row>
    <row r="96" spans="1:16" ht="21.75" customHeight="1" x14ac:dyDescent="0.25">
      <c r="A96" s="115" t="s">
        <v>85</v>
      </c>
      <c r="B96" s="955"/>
      <c r="C96" s="953"/>
      <c r="D96" s="953"/>
      <c r="E96" s="953"/>
      <c r="F96" s="953"/>
      <c r="G96" s="953"/>
      <c r="H96" s="953"/>
      <c r="I96" s="953"/>
      <c r="J96" s="953"/>
      <c r="K96" s="953"/>
      <c r="L96" s="953"/>
      <c r="M96" s="953"/>
      <c r="N96" s="953"/>
      <c r="O96" s="953"/>
      <c r="P96" s="963"/>
    </row>
    <row r="97" spans="1:16" ht="21.75" customHeight="1" x14ac:dyDescent="0.25">
      <c r="A97" s="115" t="s">
        <v>86</v>
      </c>
      <c r="B97" s="955"/>
      <c r="C97" s="953"/>
      <c r="D97" s="953"/>
      <c r="E97" s="953"/>
      <c r="F97" s="953"/>
      <c r="G97" s="953"/>
      <c r="H97" s="953"/>
      <c r="I97" s="953"/>
      <c r="J97" s="953"/>
      <c r="K97" s="953"/>
      <c r="L97" s="953"/>
      <c r="M97" s="953"/>
      <c r="N97" s="953"/>
      <c r="O97" s="953"/>
      <c r="P97" s="963"/>
    </row>
    <row r="98" spans="1:16" ht="21.75" customHeight="1" x14ac:dyDescent="0.25">
      <c r="A98" s="115" t="s">
        <v>87</v>
      </c>
      <c r="B98" s="955"/>
      <c r="C98" s="953"/>
      <c r="D98" s="953"/>
      <c r="E98" s="953"/>
      <c r="F98" s="953"/>
      <c r="G98" s="953"/>
      <c r="H98" s="953"/>
      <c r="I98" s="953"/>
      <c r="J98" s="953"/>
      <c r="K98" s="953"/>
      <c r="L98" s="953"/>
      <c r="M98" s="953"/>
      <c r="N98" s="953"/>
      <c r="O98" s="953"/>
      <c r="P98" s="963"/>
    </row>
    <row r="99" spans="1:16" ht="21.75" customHeight="1" x14ac:dyDescent="0.25">
      <c r="A99" s="115" t="s">
        <v>88</v>
      </c>
      <c r="B99" s="955"/>
      <c r="C99" s="953"/>
      <c r="D99" s="953"/>
      <c r="E99" s="953"/>
      <c r="F99" s="953"/>
      <c r="G99" s="953"/>
      <c r="H99" s="953"/>
      <c r="I99" s="953"/>
      <c r="J99" s="953"/>
      <c r="K99" s="953"/>
      <c r="L99" s="953"/>
      <c r="M99" s="953"/>
      <c r="N99" s="953"/>
      <c r="O99" s="953"/>
      <c r="P99" s="963"/>
    </row>
    <row r="100" spans="1:16" ht="21.75" customHeight="1" x14ac:dyDescent="0.25">
      <c r="A100" s="115" t="s">
        <v>89</v>
      </c>
      <c r="B100" s="955"/>
      <c r="C100" s="953"/>
      <c r="D100" s="953"/>
      <c r="E100" s="953"/>
      <c r="F100" s="953"/>
      <c r="G100" s="953"/>
      <c r="H100" s="953"/>
      <c r="I100" s="953"/>
      <c r="J100" s="953"/>
      <c r="K100" s="953"/>
      <c r="L100" s="953"/>
      <c r="M100" s="953"/>
      <c r="N100" s="953"/>
      <c r="O100" s="953"/>
      <c r="P100" s="963"/>
    </row>
    <row r="101" spans="1:16" ht="21.75" customHeight="1" x14ac:dyDescent="0.25">
      <c r="A101" s="115" t="s">
        <v>90</v>
      </c>
      <c r="B101" s="955"/>
      <c r="C101" s="953"/>
      <c r="D101" s="953"/>
      <c r="E101" s="953"/>
      <c r="F101" s="953"/>
      <c r="G101" s="953"/>
      <c r="H101" s="953"/>
      <c r="I101" s="953"/>
      <c r="J101" s="953"/>
      <c r="K101" s="953"/>
      <c r="L101" s="953"/>
      <c r="M101" s="953"/>
      <c r="N101" s="953"/>
      <c r="O101" s="953"/>
      <c r="P101" s="963"/>
    </row>
    <row r="102" spans="1:16" ht="21.75" customHeight="1" x14ac:dyDescent="0.25">
      <c r="A102" s="115" t="s">
        <v>91</v>
      </c>
      <c r="B102" s="955"/>
      <c r="C102" s="953"/>
      <c r="D102" s="953"/>
      <c r="E102" s="953"/>
      <c r="F102" s="953"/>
      <c r="G102" s="953"/>
      <c r="H102" s="953"/>
      <c r="I102" s="953"/>
      <c r="J102" s="953"/>
      <c r="K102" s="953"/>
      <c r="L102" s="953"/>
      <c r="M102" s="953"/>
      <c r="N102" s="953"/>
      <c r="O102" s="953"/>
      <c r="P102" s="963"/>
    </row>
    <row r="103" spans="1:16" ht="21.75" customHeight="1" thickBot="1" x14ac:dyDescent="0.3">
      <c r="A103" s="116" t="s">
        <v>92</v>
      </c>
      <c r="B103" s="1028"/>
      <c r="C103" s="1029"/>
      <c r="D103" s="1029"/>
      <c r="E103" s="1029"/>
      <c r="F103" s="1029"/>
      <c r="G103" s="1029"/>
      <c r="H103" s="1029"/>
      <c r="I103" s="1029"/>
      <c r="J103" s="1029"/>
      <c r="K103" s="1029"/>
      <c r="L103" s="1029"/>
      <c r="M103" s="1029"/>
      <c r="N103" s="1029"/>
      <c r="O103" s="1029"/>
      <c r="P103" s="1030"/>
    </row>
    <row r="104" spans="1:16" ht="15.75" thickBot="1" x14ac:dyDescent="0.3"/>
    <row r="105" spans="1:16" ht="49.5" customHeight="1" x14ac:dyDescent="0.25">
      <c r="A105" s="129" t="s">
        <v>9</v>
      </c>
      <c r="B105" s="1988" t="s">
        <v>1170</v>
      </c>
      <c r="C105" s="1989"/>
      <c r="D105" s="1989"/>
      <c r="E105" s="1989"/>
      <c r="F105" s="1989"/>
      <c r="G105" s="1989"/>
      <c r="H105" s="1989"/>
      <c r="I105" s="1989"/>
      <c r="J105" s="1989"/>
      <c r="K105" s="1990"/>
      <c r="L105" s="1991" t="s">
        <v>11</v>
      </c>
      <c r="M105" s="1991"/>
      <c r="N105" s="1991"/>
      <c r="O105" s="1991"/>
      <c r="P105" s="130">
        <v>0.1</v>
      </c>
    </row>
    <row r="106" spans="1:16" x14ac:dyDescent="0.25">
      <c r="A106" s="113"/>
      <c r="B106" s="90"/>
      <c r="C106" s="90"/>
      <c r="D106" s="90"/>
      <c r="E106" s="90"/>
      <c r="F106" s="90"/>
      <c r="G106" s="90"/>
      <c r="H106" s="90"/>
      <c r="I106" s="90"/>
      <c r="J106" s="90"/>
      <c r="K106" s="90"/>
      <c r="L106" s="90"/>
      <c r="M106" s="90"/>
      <c r="N106" s="90"/>
      <c r="O106" s="90"/>
      <c r="P106" s="114"/>
    </row>
    <row r="107" spans="1:16" ht="39" customHeight="1" thickBot="1" x14ac:dyDescent="0.3">
      <c r="A107" s="131" t="s">
        <v>94</v>
      </c>
      <c r="B107" s="1985" t="s">
        <v>194</v>
      </c>
      <c r="C107" s="1986"/>
      <c r="D107" s="1986"/>
      <c r="E107" s="1986"/>
      <c r="F107" s="1986"/>
      <c r="G107" s="1986"/>
      <c r="H107" s="1986"/>
      <c r="I107" s="1986"/>
      <c r="J107" s="1986"/>
      <c r="K107" s="1986"/>
      <c r="L107" s="1987" t="s">
        <v>14</v>
      </c>
      <c r="M107" s="1987"/>
      <c r="N107" s="1987"/>
      <c r="O107" s="1987"/>
      <c r="P107" s="132">
        <v>0.1</v>
      </c>
    </row>
    <row r="108" spans="1:16" x14ac:dyDescent="0.25">
      <c r="B108" s="96"/>
      <c r="C108" s="87"/>
      <c r="D108" s="87"/>
      <c r="E108" s="87"/>
      <c r="F108" s="87"/>
      <c r="G108" s="87"/>
      <c r="H108" s="87"/>
      <c r="I108" s="87"/>
      <c r="J108" s="87"/>
      <c r="K108" s="87"/>
      <c r="L108" s="87"/>
      <c r="M108" s="87"/>
      <c r="N108" s="87"/>
      <c r="O108" s="87"/>
      <c r="P108" s="88"/>
    </row>
    <row r="109" spans="1:16" x14ac:dyDescent="0.25">
      <c r="A109" s="82" t="s">
        <v>15</v>
      </c>
      <c r="B109" s="1093"/>
      <c r="C109" s="1094"/>
      <c r="D109" s="1094"/>
      <c r="E109" s="1094"/>
      <c r="F109" s="1095"/>
      <c r="G109" s="83" t="s">
        <v>17</v>
      </c>
      <c r="H109" s="1093"/>
      <c r="I109" s="1094"/>
      <c r="J109" s="1094"/>
      <c r="K109" s="1094"/>
      <c r="L109" s="1094"/>
      <c r="M109" s="1094"/>
      <c r="N109" s="1094"/>
      <c r="O109" s="1094"/>
      <c r="P109" s="1095"/>
    </row>
    <row r="110" spans="1:16" x14ac:dyDescent="0.25">
      <c r="A110" s="82" t="s">
        <v>15</v>
      </c>
      <c r="B110" s="1093"/>
      <c r="C110" s="1094"/>
      <c r="D110" s="1094"/>
      <c r="E110" s="1094"/>
      <c r="F110" s="1095"/>
      <c r="G110" s="83" t="s">
        <v>17</v>
      </c>
      <c r="H110" s="1093"/>
      <c r="I110" s="1094"/>
      <c r="J110" s="1094"/>
      <c r="K110" s="1094"/>
      <c r="L110" s="1094"/>
      <c r="M110" s="1094"/>
      <c r="N110" s="1094"/>
      <c r="O110" s="1094"/>
      <c r="P110" s="1095"/>
    </row>
    <row r="111" spans="1:16" x14ac:dyDescent="0.25">
      <c r="A111" s="89" t="s">
        <v>22</v>
      </c>
      <c r="B111" s="90"/>
      <c r="C111" s="90"/>
      <c r="D111" s="90"/>
      <c r="E111" s="90"/>
      <c r="F111" s="90"/>
      <c r="G111" s="90"/>
      <c r="H111" s="90"/>
      <c r="I111" s="90"/>
      <c r="J111" s="90"/>
      <c r="K111" s="90"/>
      <c r="L111" s="90"/>
      <c r="M111" s="90"/>
      <c r="N111" s="90"/>
      <c r="O111" s="90"/>
    </row>
    <row r="112" spans="1:16" x14ac:dyDescent="0.25">
      <c r="A112" s="89"/>
      <c r="B112" s="90"/>
      <c r="C112" s="90"/>
      <c r="D112" s="90"/>
      <c r="E112" s="90"/>
      <c r="F112" s="90"/>
      <c r="G112" s="90"/>
      <c r="H112" s="90"/>
      <c r="I112" s="90"/>
      <c r="J112" s="90"/>
      <c r="K112" s="90"/>
      <c r="L112" s="90"/>
      <c r="M112" s="90"/>
      <c r="N112" s="90"/>
      <c r="O112" s="90"/>
    </row>
    <row r="113" spans="1:16" x14ac:dyDescent="0.25">
      <c r="A113" s="1983" t="s">
        <v>23</v>
      </c>
      <c r="B113" s="1984"/>
      <c r="C113" s="1984"/>
      <c r="D113" s="1984"/>
      <c r="E113" s="119"/>
      <c r="F113" s="964" t="s">
        <v>24</v>
      </c>
      <c r="G113" s="964"/>
      <c r="H113" s="964"/>
      <c r="I113" s="964"/>
      <c r="J113" s="964" t="s">
        <v>25</v>
      </c>
      <c r="K113" s="1053" t="s">
        <v>26</v>
      </c>
      <c r="L113" s="1054"/>
      <c r="M113" s="964" t="s">
        <v>27</v>
      </c>
      <c r="N113" s="964"/>
      <c r="O113" s="964"/>
      <c r="P113" s="1083" t="s">
        <v>25</v>
      </c>
    </row>
    <row r="114" spans="1:16" x14ac:dyDescent="0.25">
      <c r="A114" s="1983"/>
      <c r="B114" s="1984"/>
      <c r="C114" s="1984"/>
      <c r="D114" s="1984"/>
      <c r="E114" s="119"/>
      <c r="F114" s="964"/>
      <c r="G114" s="964"/>
      <c r="H114" s="964"/>
      <c r="I114" s="964"/>
      <c r="J114" s="964"/>
      <c r="K114" s="1055"/>
      <c r="L114" s="1056"/>
      <c r="M114" s="964"/>
      <c r="N114" s="964"/>
      <c r="O114" s="964"/>
      <c r="P114" s="1083"/>
    </row>
    <row r="115" spans="1:16" x14ac:dyDescent="0.25">
      <c r="A115" s="1983"/>
      <c r="B115" s="1984"/>
      <c r="C115" s="1984"/>
      <c r="D115" s="1984"/>
      <c r="E115" s="119"/>
      <c r="F115" s="951" t="s">
        <v>171</v>
      </c>
      <c r="G115" s="951"/>
      <c r="H115" s="951"/>
      <c r="I115" s="951"/>
      <c r="J115" s="91">
        <v>0.3</v>
      </c>
      <c r="K115" s="1055"/>
      <c r="L115" s="1056"/>
      <c r="M115" s="951" t="s">
        <v>172</v>
      </c>
      <c r="N115" s="951"/>
      <c r="O115" s="951"/>
      <c r="P115" s="92">
        <v>0.3</v>
      </c>
    </row>
    <row r="116" spans="1:16" x14ac:dyDescent="0.25">
      <c r="A116" s="1983"/>
      <c r="B116" s="1984"/>
      <c r="C116" s="1984"/>
      <c r="D116" s="1984"/>
      <c r="E116" s="119"/>
      <c r="F116" s="951" t="s">
        <v>173</v>
      </c>
      <c r="G116" s="951"/>
      <c r="H116" s="951"/>
      <c r="I116" s="951"/>
      <c r="J116" s="91">
        <v>0.3</v>
      </c>
      <c r="K116" s="1055"/>
      <c r="L116" s="1056"/>
      <c r="M116" s="951"/>
      <c r="N116" s="951"/>
      <c r="O116" s="951"/>
      <c r="P116" s="93"/>
    </row>
    <row r="117" spans="1:16" x14ac:dyDescent="0.25">
      <c r="A117" s="1983"/>
      <c r="B117" s="1984"/>
      <c r="C117" s="1984"/>
      <c r="D117" s="1984"/>
      <c r="E117" s="119"/>
      <c r="F117" s="951" t="s">
        <v>174</v>
      </c>
      <c r="G117" s="951"/>
      <c r="H117" s="951"/>
      <c r="I117" s="951"/>
      <c r="J117" s="91">
        <v>0.5</v>
      </c>
      <c r="K117" s="1055"/>
      <c r="L117" s="1056"/>
      <c r="M117" s="951"/>
      <c r="N117" s="1982"/>
      <c r="O117" s="1982"/>
      <c r="P117" s="93"/>
    </row>
    <row r="118" spans="1:16" x14ac:dyDescent="0.25">
      <c r="A118" s="1983"/>
      <c r="B118" s="1984"/>
      <c r="C118" s="1984"/>
      <c r="D118" s="1984"/>
      <c r="E118" s="119"/>
      <c r="F118" s="951"/>
      <c r="G118" s="951"/>
      <c r="H118" s="951"/>
      <c r="I118" s="951"/>
      <c r="J118" s="94"/>
      <c r="K118" s="1055"/>
      <c r="L118" s="1056"/>
      <c r="M118" s="951"/>
      <c r="N118" s="951"/>
      <c r="O118" s="951"/>
      <c r="P118" s="93"/>
    </row>
    <row r="119" spans="1:16" x14ac:dyDescent="0.25">
      <c r="A119" s="1983"/>
      <c r="B119" s="1984"/>
      <c r="C119" s="1984"/>
      <c r="D119" s="1984"/>
      <c r="E119" s="119"/>
      <c r="F119" s="951"/>
      <c r="G119" s="951"/>
      <c r="H119" s="951"/>
      <c r="I119" s="951"/>
      <c r="J119" s="94"/>
      <c r="K119" s="1055"/>
      <c r="L119" s="1056"/>
      <c r="M119" s="951"/>
      <c r="N119" s="951"/>
      <c r="O119" s="951"/>
      <c r="P119" s="93"/>
    </row>
    <row r="120" spans="1:16" x14ac:dyDescent="0.25">
      <c r="A120" s="1983"/>
      <c r="B120" s="1984"/>
      <c r="C120" s="1984"/>
      <c r="D120" s="1984"/>
      <c r="E120" s="119"/>
      <c r="F120" s="951"/>
      <c r="G120" s="951"/>
      <c r="H120" s="951"/>
      <c r="I120" s="951"/>
      <c r="J120" s="94"/>
      <c r="K120" s="1055"/>
      <c r="L120" s="1056"/>
      <c r="M120" s="951"/>
      <c r="N120" s="951"/>
      <c r="O120" s="951"/>
      <c r="P120" s="93"/>
    </row>
    <row r="121" spans="1:16" x14ac:dyDescent="0.25">
      <c r="A121" s="1983"/>
      <c r="B121" s="1984"/>
      <c r="C121" s="1984"/>
      <c r="D121" s="1984"/>
      <c r="E121" s="119"/>
      <c r="F121" s="951"/>
      <c r="G121" s="951"/>
      <c r="H121" s="951"/>
      <c r="I121" s="951"/>
      <c r="J121" s="94"/>
      <c r="K121" s="1055"/>
      <c r="L121" s="1056"/>
      <c r="M121" s="951"/>
      <c r="N121" s="951"/>
      <c r="O121" s="951"/>
      <c r="P121" s="93"/>
    </row>
    <row r="122" spans="1:16" x14ac:dyDescent="0.25">
      <c r="A122" s="1983"/>
      <c r="B122" s="1984"/>
      <c r="C122" s="1984"/>
      <c r="D122" s="1984"/>
      <c r="E122" s="119"/>
      <c r="F122" s="951"/>
      <c r="G122" s="951"/>
      <c r="H122" s="951"/>
      <c r="I122" s="951"/>
      <c r="J122" s="94"/>
      <c r="K122" s="1127"/>
      <c r="L122" s="1126"/>
      <c r="M122" s="951"/>
      <c r="N122" s="951"/>
      <c r="O122" s="951"/>
      <c r="P122" s="93"/>
    </row>
    <row r="123" spans="1:16" x14ac:dyDescent="0.25">
      <c r="A123" s="95"/>
      <c r="B123" s="96"/>
      <c r="C123" s="87"/>
      <c r="D123" s="87"/>
      <c r="E123" s="87"/>
      <c r="F123" s="87"/>
      <c r="G123" s="87"/>
      <c r="H123" s="87"/>
      <c r="I123" s="87"/>
      <c r="J123" s="87"/>
      <c r="K123" s="87"/>
      <c r="L123" s="87"/>
      <c r="M123" s="87"/>
      <c r="N123" s="87"/>
      <c r="O123" s="87"/>
    </row>
    <row r="124" spans="1:16" ht="31.5" customHeight="1" x14ac:dyDescent="0.25">
      <c r="A124" s="97" t="s">
        <v>32</v>
      </c>
      <c r="B124" s="98" t="s">
        <v>33</v>
      </c>
      <c r="C124" s="98" t="s">
        <v>34</v>
      </c>
      <c r="D124" s="98" t="s">
        <v>35</v>
      </c>
      <c r="E124" s="98" t="s">
        <v>36</v>
      </c>
      <c r="F124" s="98" t="s">
        <v>37</v>
      </c>
      <c r="G124" s="956" t="s">
        <v>38</v>
      </c>
      <c r="H124" s="956"/>
      <c r="I124" s="932" t="s">
        <v>39</v>
      </c>
      <c r="J124" s="933"/>
      <c r="K124" s="98" t="s">
        <v>40</v>
      </c>
      <c r="L124" s="956" t="s">
        <v>41</v>
      </c>
      <c r="M124" s="956"/>
      <c r="N124" s="957" t="s">
        <v>42</v>
      </c>
      <c r="O124" s="958"/>
      <c r="P124" s="959"/>
    </row>
    <row r="125" spans="1:16" ht="142.5" customHeight="1" x14ac:dyDescent="0.25">
      <c r="A125" s="133" t="s">
        <v>195</v>
      </c>
      <c r="B125" s="101">
        <v>0.1</v>
      </c>
      <c r="C125" s="123" t="s">
        <v>196</v>
      </c>
      <c r="D125" s="123" t="s">
        <v>197</v>
      </c>
      <c r="E125" s="433" t="s">
        <v>46</v>
      </c>
      <c r="F125" s="123" t="s">
        <v>178</v>
      </c>
      <c r="G125" s="1980" t="s">
        <v>198</v>
      </c>
      <c r="H125" s="1980"/>
      <c r="I125" s="960" t="s">
        <v>199</v>
      </c>
      <c r="J125" s="961"/>
      <c r="K125" s="122">
        <v>120</v>
      </c>
      <c r="L125" s="962" t="s">
        <v>200</v>
      </c>
      <c r="M125" s="962"/>
      <c r="N125" s="951" t="s">
        <v>201</v>
      </c>
      <c r="O125" s="951"/>
      <c r="P125" s="1981"/>
    </row>
    <row r="126" spans="1:16" ht="33.75" customHeight="1" x14ac:dyDescent="0.25">
      <c r="A126" s="932" t="s">
        <v>51</v>
      </c>
      <c r="B126" s="933"/>
      <c r="C126" s="960" t="s">
        <v>202</v>
      </c>
      <c r="D126" s="1137"/>
      <c r="E126" s="1137"/>
      <c r="F126" s="1137"/>
      <c r="G126" s="1137"/>
      <c r="H126" s="1137"/>
      <c r="I126" s="1137"/>
      <c r="J126" s="1137"/>
      <c r="K126" s="1137"/>
      <c r="L126" s="1137"/>
      <c r="M126" s="1137"/>
      <c r="N126" s="1137"/>
      <c r="O126" s="1137"/>
      <c r="P126" s="1148"/>
    </row>
    <row r="127" spans="1:16" x14ac:dyDescent="0.25">
      <c r="A127" s="993" t="s">
        <v>53</v>
      </c>
      <c r="B127" s="938"/>
      <c r="C127" s="938"/>
      <c r="D127" s="938"/>
      <c r="E127" s="938"/>
      <c r="F127" s="938"/>
      <c r="G127" s="939"/>
      <c r="H127" s="937" t="s">
        <v>54</v>
      </c>
      <c r="I127" s="938"/>
      <c r="J127" s="938"/>
      <c r="K127" s="938"/>
      <c r="L127" s="938"/>
      <c r="M127" s="938"/>
      <c r="N127" s="938"/>
      <c r="O127" s="938"/>
      <c r="P127" s="994"/>
    </row>
    <row r="128" spans="1:16" x14ac:dyDescent="0.25">
      <c r="A128" s="1977" t="s">
        <v>198</v>
      </c>
      <c r="B128" s="996"/>
      <c r="C128" s="996"/>
      <c r="D128" s="996"/>
      <c r="E128" s="996"/>
      <c r="F128" s="996"/>
      <c r="G128" s="996"/>
      <c r="H128" s="944" t="s">
        <v>185</v>
      </c>
      <c r="I128" s="945"/>
      <c r="J128" s="945"/>
      <c r="K128" s="945"/>
      <c r="L128" s="945"/>
      <c r="M128" s="945"/>
      <c r="N128" s="945"/>
      <c r="O128" s="945"/>
      <c r="P128" s="1978"/>
    </row>
    <row r="129" spans="1:16" ht="31.5" customHeight="1" x14ac:dyDescent="0.25">
      <c r="A129" s="997"/>
      <c r="B129" s="998"/>
      <c r="C129" s="998"/>
      <c r="D129" s="998"/>
      <c r="E129" s="998"/>
      <c r="F129" s="998"/>
      <c r="G129" s="998"/>
      <c r="H129" s="947"/>
      <c r="I129" s="948"/>
      <c r="J129" s="948"/>
      <c r="K129" s="948"/>
      <c r="L129" s="948"/>
      <c r="M129" s="948"/>
      <c r="N129" s="948"/>
      <c r="O129" s="948"/>
      <c r="P129" s="1979"/>
    </row>
    <row r="130" spans="1:16" ht="22.5" customHeight="1" x14ac:dyDescent="0.25">
      <c r="A130" s="95"/>
      <c r="B130" s="96"/>
      <c r="C130" s="96"/>
      <c r="D130" s="96"/>
      <c r="E130" s="96"/>
      <c r="F130" s="96"/>
      <c r="G130" s="96"/>
      <c r="H130" s="96"/>
      <c r="I130" s="96"/>
      <c r="J130" s="96"/>
      <c r="K130" s="96"/>
      <c r="L130" s="96"/>
      <c r="M130" s="96"/>
      <c r="N130" s="96"/>
      <c r="O130" s="96"/>
      <c r="P130" s="103"/>
    </row>
    <row r="131" spans="1:16" x14ac:dyDescent="0.25">
      <c r="A131" s="104"/>
      <c r="B131" s="96"/>
      <c r="C131" s="88"/>
      <c r="D131" s="932" t="s">
        <v>57</v>
      </c>
      <c r="E131" s="950"/>
      <c r="F131" s="950"/>
      <c r="G131" s="950"/>
      <c r="H131" s="950"/>
      <c r="I131" s="950"/>
      <c r="J131" s="950"/>
      <c r="K131" s="950"/>
      <c r="L131" s="950"/>
      <c r="M131" s="950"/>
      <c r="N131" s="950"/>
      <c r="O131" s="950"/>
      <c r="P131" s="965"/>
    </row>
    <row r="132" spans="1:16" x14ac:dyDescent="0.25">
      <c r="A132" s="95"/>
      <c r="B132" s="96"/>
      <c r="C132" s="96"/>
      <c r="D132" s="98" t="s">
        <v>58</v>
      </c>
      <c r="E132" s="98" t="s">
        <v>59</v>
      </c>
      <c r="F132" s="98" t="s">
        <v>60</v>
      </c>
      <c r="G132" s="98" t="s">
        <v>61</v>
      </c>
      <c r="H132" s="98" t="s">
        <v>62</v>
      </c>
      <c r="I132" s="98" t="s">
        <v>63</v>
      </c>
      <c r="J132" s="98" t="s">
        <v>64</v>
      </c>
      <c r="K132" s="98" t="s">
        <v>65</v>
      </c>
      <c r="L132" s="98" t="s">
        <v>66</v>
      </c>
      <c r="M132" s="98" t="s">
        <v>67</v>
      </c>
      <c r="N132" s="98" t="s">
        <v>68</v>
      </c>
      <c r="O132" s="134" t="s">
        <v>69</v>
      </c>
    </row>
    <row r="133" spans="1:16" x14ac:dyDescent="0.25">
      <c r="A133" s="135" t="s">
        <v>70</v>
      </c>
      <c r="B133" s="125"/>
      <c r="C133" s="125"/>
      <c r="D133" s="125"/>
      <c r="E133" s="125"/>
      <c r="F133" s="125">
        <v>30</v>
      </c>
      <c r="G133" s="125"/>
      <c r="H133" s="125"/>
      <c r="I133" s="125">
        <v>30</v>
      </c>
      <c r="J133" s="125"/>
      <c r="K133" s="125"/>
      <c r="L133" s="125">
        <v>30</v>
      </c>
      <c r="M133" s="125"/>
      <c r="N133" s="125"/>
      <c r="O133" s="125">
        <v>30</v>
      </c>
      <c r="P133" s="136"/>
    </row>
    <row r="134" spans="1:16" x14ac:dyDescent="0.25">
      <c r="A134" s="135" t="s">
        <v>71</v>
      </c>
      <c r="B134" s="125"/>
      <c r="C134" s="125"/>
      <c r="D134" s="127"/>
      <c r="E134" s="127"/>
      <c r="F134" s="127"/>
      <c r="G134" s="127"/>
      <c r="H134" s="127"/>
      <c r="I134" s="127"/>
      <c r="J134" s="127"/>
      <c r="K134" s="127"/>
      <c r="L134" s="127"/>
      <c r="M134" s="127"/>
      <c r="N134" s="127"/>
      <c r="O134" s="127"/>
      <c r="P134" s="137"/>
    </row>
    <row r="135" spans="1:16" x14ac:dyDescent="0.25">
      <c r="A135" s="95"/>
      <c r="B135" s="96"/>
      <c r="C135" s="96"/>
      <c r="D135" s="96"/>
      <c r="E135" s="96"/>
      <c r="F135" s="96"/>
      <c r="G135" s="96"/>
      <c r="H135" s="96"/>
      <c r="I135" s="96"/>
      <c r="J135" s="96"/>
      <c r="K135" s="96"/>
      <c r="L135" s="96"/>
      <c r="M135" s="96"/>
      <c r="N135" s="96"/>
      <c r="O135" s="96"/>
      <c r="P135" s="103"/>
    </row>
    <row r="136" spans="1:16" x14ac:dyDescent="0.25">
      <c r="A136" s="107" t="s">
        <v>72</v>
      </c>
      <c r="B136" s="107" t="s">
        <v>33</v>
      </c>
      <c r="C136" s="108"/>
      <c r="D136" s="109" t="s">
        <v>58</v>
      </c>
      <c r="E136" s="109" t="s">
        <v>59</v>
      </c>
      <c r="F136" s="109" t="s">
        <v>60</v>
      </c>
      <c r="G136" s="109" t="s">
        <v>61</v>
      </c>
      <c r="H136" s="109" t="s">
        <v>62</v>
      </c>
      <c r="I136" s="109" t="s">
        <v>63</v>
      </c>
      <c r="J136" s="109" t="s">
        <v>64</v>
      </c>
      <c r="K136" s="109" t="s">
        <v>65</v>
      </c>
      <c r="L136" s="109" t="s">
        <v>66</v>
      </c>
      <c r="M136" s="109" t="s">
        <v>67</v>
      </c>
      <c r="N136" s="109" t="s">
        <v>68</v>
      </c>
      <c r="O136" s="138" t="s">
        <v>69</v>
      </c>
    </row>
    <row r="137" spans="1:16" x14ac:dyDescent="0.25">
      <c r="A137" s="975"/>
      <c r="B137" s="977"/>
      <c r="C137" s="110" t="s">
        <v>70</v>
      </c>
      <c r="D137" s="110"/>
      <c r="E137" s="110"/>
      <c r="F137" s="110">
        <v>30</v>
      </c>
      <c r="G137" s="110"/>
      <c r="H137" s="110"/>
      <c r="I137" s="110">
        <v>30</v>
      </c>
      <c r="J137" s="110"/>
      <c r="K137" s="110"/>
      <c r="L137" s="110">
        <v>30</v>
      </c>
      <c r="M137" s="110"/>
      <c r="N137" s="110"/>
      <c r="O137" s="978">
        <v>30</v>
      </c>
      <c r="P137" s="979"/>
    </row>
    <row r="138" spans="1:16" x14ac:dyDescent="0.25">
      <c r="A138" s="976"/>
      <c r="B138" s="977"/>
      <c r="C138" s="111" t="s">
        <v>71</v>
      </c>
      <c r="D138" s="111"/>
      <c r="E138" s="111"/>
      <c r="F138" s="112"/>
      <c r="G138" s="112"/>
      <c r="H138" s="112"/>
      <c r="I138" s="112"/>
      <c r="J138" s="112"/>
      <c r="K138" s="112"/>
      <c r="L138" s="112"/>
      <c r="M138" s="112"/>
      <c r="N138" s="111"/>
      <c r="O138" s="980"/>
      <c r="P138" s="981"/>
    </row>
    <row r="139" spans="1:16" ht="15.75" thickBot="1" x14ac:dyDescent="0.3">
      <c r="A139" s="113"/>
      <c r="B139" s="90"/>
      <c r="C139" s="90"/>
      <c r="D139" s="90"/>
      <c r="E139" s="90"/>
      <c r="F139" s="90"/>
      <c r="G139" s="90"/>
      <c r="H139" s="90"/>
      <c r="I139" s="90"/>
      <c r="J139" s="90"/>
      <c r="K139" s="90"/>
      <c r="L139" s="90"/>
      <c r="M139" s="90"/>
      <c r="N139" s="90"/>
      <c r="O139" s="90"/>
      <c r="P139" s="114"/>
    </row>
    <row r="140" spans="1:16" x14ac:dyDescent="0.25">
      <c r="A140" s="1025" t="s">
        <v>82</v>
      </c>
      <c r="B140" s="1026"/>
      <c r="C140" s="1026"/>
      <c r="D140" s="1026"/>
      <c r="E140" s="1026"/>
      <c r="F140" s="1026"/>
      <c r="G140" s="1026"/>
      <c r="H140" s="1026"/>
      <c r="I140" s="1026"/>
      <c r="J140" s="1026"/>
      <c r="K140" s="1026"/>
      <c r="L140" s="1026"/>
      <c r="M140" s="1026"/>
      <c r="N140" s="1026"/>
      <c r="O140" s="1026"/>
      <c r="P140" s="1027"/>
    </row>
    <row r="141" spans="1:16" ht="24.75" customHeight="1" x14ac:dyDescent="0.25">
      <c r="A141" s="115" t="s">
        <v>83</v>
      </c>
      <c r="B141" s="955"/>
      <c r="C141" s="953"/>
      <c r="D141" s="953"/>
      <c r="E141" s="953"/>
      <c r="F141" s="953"/>
      <c r="G141" s="953"/>
      <c r="H141" s="953"/>
      <c r="I141" s="953"/>
      <c r="J141" s="953"/>
      <c r="K141" s="953"/>
      <c r="L141" s="953"/>
      <c r="M141" s="953"/>
      <c r="N141" s="953"/>
      <c r="O141" s="953"/>
      <c r="P141" s="963"/>
    </row>
    <row r="142" spans="1:16" ht="24.75" customHeight="1" x14ac:dyDescent="0.25">
      <c r="A142" s="115" t="s">
        <v>84</v>
      </c>
      <c r="B142" s="955"/>
      <c r="C142" s="953"/>
      <c r="D142" s="953"/>
      <c r="E142" s="953"/>
      <c r="F142" s="953"/>
      <c r="G142" s="953"/>
      <c r="H142" s="953"/>
      <c r="I142" s="953"/>
      <c r="J142" s="953"/>
      <c r="K142" s="953"/>
      <c r="L142" s="953"/>
      <c r="M142" s="953"/>
      <c r="N142" s="953"/>
      <c r="O142" s="953"/>
      <c r="P142" s="963"/>
    </row>
    <row r="143" spans="1:16" ht="24.75" customHeight="1" x14ac:dyDescent="0.25">
      <c r="A143" s="115" t="s">
        <v>85</v>
      </c>
      <c r="B143" s="955"/>
      <c r="C143" s="953"/>
      <c r="D143" s="953"/>
      <c r="E143" s="953"/>
      <c r="F143" s="953"/>
      <c r="G143" s="953"/>
      <c r="H143" s="953"/>
      <c r="I143" s="953"/>
      <c r="J143" s="953"/>
      <c r="K143" s="953"/>
      <c r="L143" s="953"/>
      <c r="M143" s="953"/>
      <c r="N143" s="953"/>
      <c r="O143" s="953"/>
      <c r="P143" s="963"/>
    </row>
    <row r="144" spans="1:16" ht="24.75" customHeight="1" x14ac:dyDescent="0.25">
      <c r="A144" s="115" t="s">
        <v>86</v>
      </c>
      <c r="B144" s="955"/>
      <c r="C144" s="953"/>
      <c r="D144" s="953"/>
      <c r="E144" s="953"/>
      <c r="F144" s="953"/>
      <c r="G144" s="953"/>
      <c r="H144" s="953"/>
      <c r="I144" s="953"/>
      <c r="J144" s="953"/>
      <c r="K144" s="953"/>
      <c r="L144" s="953"/>
      <c r="M144" s="953"/>
      <c r="N144" s="953"/>
      <c r="O144" s="953"/>
      <c r="P144" s="963"/>
    </row>
    <row r="145" spans="1:16" ht="24.75" customHeight="1" x14ac:dyDescent="0.25">
      <c r="A145" s="115" t="s">
        <v>87</v>
      </c>
      <c r="B145" s="955"/>
      <c r="C145" s="953"/>
      <c r="D145" s="953"/>
      <c r="E145" s="953"/>
      <c r="F145" s="953"/>
      <c r="G145" s="953"/>
      <c r="H145" s="953"/>
      <c r="I145" s="953"/>
      <c r="J145" s="953"/>
      <c r="K145" s="953"/>
      <c r="L145" s="953"/>
      <c r="M145" s="953"/>
      <c r="N145" s="953"/>
      <c r="O145" s="953"/>
      <c r="P145" s="963"/>
    </row>
    <row r="146" spans="1:16" ht="24.75" customHeight="1" x14ac:dyDescent="0.25">
      <c r="A146" s="115" t="s">
        <v>88</v>
      </c>
      <c r="B146" s="955"/>
      <c r="C146" s="953"/>
      <c r="D146" s="953"/>
      <c r="E146" s="953"/>
      <c r="F146" s="953"/>
      <c r="G146" s="953"/>
      <c r="H146" s="953"/>
      <c r="I146" s="953"/>
      <c r="J146" s="953"/>
      <c r="K146" s="953"/>
      <c r="L146" s="953"/>
      <c r="M146" s="953"/>
      <c r="N146" s="953"/>
      <c r="O146" s="953"/>
      <c r="P146" s="963"/>
    </row>
    <row r="147" spans="1:16" ht="24.75" customHeight="1" x14ac:dyDescent="0.25">
      <c r="A147" s="115" t="s">
        <v>89</v>
      </c>
      <c r="B147" s="955"/>
      <c r="C147" s="953"/>
      <c r="D147" s="953"/>
      <c r="E147" s="953"/>
      <c r="F147" s="953"/>
      <c r="G147" s="953"/>
      <c r="H147" s="953"/>
      <c r="I147" s="953"/>
      <c r="J147" s="953"/>
      <c r="K147" s="953"/>
      <c r="L147" s="953"/>
      <c r="M147" s="953"/>
      <c r="N147" s="953"/>
      <c r="O147" s="953"/>
      <c r="P147" s="963"/>
    </row>
    <row r="148" spans="1:16" ht="24.75" customHeight="1" x14ac:dyDescent="0.25">
      <c r="A148" s="115" t="s">
        <v>90</v>
      </c>
      <c r="B148" s="955"/>
      <c r="C148" s="953"/>
      <c r="D148" s="953"/>
      <c r="E148" s="953"/>
      <c r="F148" s="953"/>
      <c r="G148" s="953"/>
      <c r="H148" s="953"/>
      <c r="I148" s="953"/>
      <c r="J148" s="953"/>
      <c r="K148" s="953"/>
      <c r="L148" s="953"/>
      <c r="M148" s="953"/>
      <c r="N148" s="953"/>
      <c r="O148" s="953"/>
      <c r="P148" s="963"/>
    </row>
    <row r="149" spans="1:16" ht="24.75" customHeight="1" x14ac:dyDescent="0.25">
      <c r="A149" s="115" t="s">
        <v>91</v>
      </c>
      <c r="B149" s="955"/>
      <c r="C149" s="953"/>
      <c r="D149" s="953"/>
      <c r="E149" s="953"/>
      <c r="F149" s="953"/>
      <c r="G149" s="953"/>
      <c r="H149" s="953"/>
      <c r="I149" s="953"/>
      <c r="J149" s="953"/>
      <c r="K149" s="953"/>
      <c r="L149" s="953"/>
      <c r="M149" s="953"/>
      <c r="N149" s="953"/>
      <c r="O149" s="953"/>
      <c r="P149" s="963"/>
    </row>
    <row r="150" spans="1:16" ht="24.75" customHeight="1" thickBot="1" x14ac:dyDescent="0.3">
      <c r="A150" s="116" t="s">
        <v>92</v>
      </c>
      <c r="B150" s="1028"/>
      <c r="C150" s="1029"/>
      <c r="D150" s="1029"/>
      <c r="E150" s="1029"/>
      <c r="F150" s="1029"/>
      <c r="G150" s="1029"/>
      <c r="H150" s="1029"/>
      <c r="I150" s="1029"/>
      <c r="J150" s="1029"/>
      <c r="K150" s="1029"/>
      <c r="L150" s="1029"/>
      <c r="M150" s="1029"/>
      <c r="N150" s="1029"/>
      <c r="O150" s="1029"/>
      <c r="P150" s="1030"/>
    </row>
  </sheetData>
  <mergeCells count="197">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G33:H33"/>
    <mergeCell ref="I33:J33"/>
    <mergeCell ref="L33:M33"/>
    <mergeCell ref="N33:P33"/>
    <mergeCell ref="F27:I27"/>
    <mergeCell ref="M27:O27"/>
    <mergeCell ref="F28:I28"/>
    <mergeCell ref="M28:O28"/>
    <mergeCell ref="F29:I29"/>
    <mergeCell ref="M29:O29"/>
    <mergeCell ref="A36:G36"/>
    <mergeCell ref="H36:P36"/>
    <mergeCell ref="A37:G38"/>
    <mergeCell ref="H37:P38"/>
    <mergeCell ref="D40:P40"/>
    <mergeCell ref="O41:P41"/>
    <mergeCell ref="G34:H34"/>
    <mergeCell ref="I34:J34"/>
    <mergeCell ref="L34:M34"/>
    <mergeCell ref="N34:P34"/>
    <mergeCell ref="A35:B35"/>
    <mergeCell ref="C35:P35"/>
    <mergeCell ref="A42:C42"/>
    <mergeCell ref="O42:P42"/>
    <mergeCell ref="A43:C43"/>
    <mergeCell ref="O43:P43"/>
    <mergeCell ref="O45:P45"/>
    <mergeCell ref="A46:A47"/>
    <mergeCell ref="B46:B47"/>
    <mergeCell ref="O46:P46"/>
    <mergeCell ref="O47:P47"/>
    <mergeCell ref="B55:P55"/>
    <mergeCell ref="B56:P56"/>
    <mergeCell ref="B57:P57"/>
    <mergeCell ref="B58:P58"/>
    <mergeCell ref="B59:P59"/>
    <mergeCell ref="B61:K61"/>
    <mergeCell ref="L61:O61"/>
    <mergeCell ref="A49:P49"/>
    <mergeCell ref="B50:P50"/>
    <mergeCell ref="B51:P51"/>
    <mergeCell ref="B52:P52"/>
    <mergeCell ref="B53:P53"/>
    <mergeCell ref="B54:P54"/>
    <mergeCell ref="B63:K63"/>
    <mergeCell ref="L63:O63"/>
    <mergeCell ref="A64:D73"/>
    <mergeCell ref="F64:I65"/>
    <mergeCell ref="J64:J65"/>
    <mergeCell ref="K64:L73"/>
    <mergeCell ref="M64:O65"/>
    <mergeCell ref="F69:I69"/>
    <mergeCell ref="M69:O69"/>
    <mergeCell ref="F70:I70"/>
    <mergeCell ref="M70:O70"/>
    <mergeCell ref="F71:I71"/>
    <mergeCell ref="M71:O71"/>
    <mergeCell ref="F72:I72"/>
    <mergeCell ref="M72:O72"/>
    <mergeCell ref="F73:I73"/>
    <mergeCell ref="M73:O73"/>
    <mergeCell ref="P64:P65"/>
    <mergeCell ref="F66:I66"/>
    <mergeCell ref="M66:O66"/>
    <mergeCell ref="F67:I67"/>
    <mergeCell ref="M67:O67"/>
    <mergeCell ref="F68:I68"/>
    <mergeCell ref="M68:O68"/>
    <mergeCell ref="A78:B78"/>
    <mergeCell ref="C78:P78"/>
    <mergeCell ref="A79:G79"/>
    <mergeCell ref="H79:P79"/>
    <mergeCell ref="A80:G81"/>
    <mergeCell ref="H80:P81"/>
    <mergeCell ref="G76:H76"/>
    <mergeCell ref="I76:J76"/>
    <mergeCell ref="L76:M76"/>
    <mergeCell ref="N76:P76"/>
    <mergeCell ref="G77:H77"/>
    <mergeCell ref="I77:J77"/>
    <mergeCell ref="L77:M77"/>
    <mergeCell ref="N77:P77"/>
    <mergeCell ref="O89:P89"/>
    <mergeCell ref="A90:A91"/>
    <mergeCell ref="B90:B91"/>
    <mergeCell ref="O90:P90"/>
    <mergeCell ref="O91:P91"/>
    <mergeCell ref="A93:P93"/>
    <mergeCell ref="D83:P83"/>
    <mergeCell ref="O84:P84"/>
    <mergeCell ref="A85:C85"/>
    <mergeCell ref="O85:P85"/>
    <mergeCell ref="A86:C86"/>
    <mergeCell ref="O86:P86"/>
    <mergeCell ref="B100:P100"/>
    <mergeCell ref="B101:P101"/>
    <mergeCell ref="B102:P102"/>
    <mergeCell ref="B103:P103"/>
    <mergeCell ref="B105:K105"/>
    <mergeCell ref="L105:O105"/>
    <mergeCell ref="B94:P94"/>
    <mergeCell ref="B95:P95"/>
    <mergeCell ref="B96:P96"/>
    <mergeCell ref="B97:P97"/>
    <mergeCell ref="B98:P98"/>
    <mergeCell ref="B99:P99"/>
    <mergeCell ref="P113:P114"/>
    <mergeCell ref="F115:I115"/>
    <mergeCell ref="M115:O115"/>
    <mergeCell ref="F116:I116"/>
    <mergeCell ref="M116:O116"/>
    <mergeCell ref="B107:K107"/>
    <mergeCell ref="L107:O107"/>
    <mergeCell ref="B109:F109"/>
    <mergeCell ref="H109:P109"/>
    <mergeCell ref="B110:F110"/>
    <mergeCell ref="H110:P110"/>
    <mergeCell ref="F117:I117"/>
    <mergeCell ref="M117:O117"/>
    <mergeCell ref="F118:I118"/>
    <mergeCell ref="M118:O118"/>
    <mergeCell ref="F119:I119"/>
    <mergeCell ref="M119:O119"/>
    <mergeCell ref="A113:D122"/>
    <mergeCell ref="F113:I114"/>
    <mergeCell ref="J113:J114"/>
    <mergeCell ref="K113:L122"/>
    <mergeCell ref="M113:O114"/>
    <mergeCell ref="G124:H124"/>
    <mergeCell ref="I124:J124"/>
    <mergeCell ref="L124:M124"/>
    <mergeCell ref="N124:P124"/>
    <mergeCell ref="G125:H125"/>
    <mergeCell ref="I125:J125"/>
    <mergeCell ref="L125:M125"/>
    <mergeCell ref="N125:P125"/>
    <mergeCell ref="F120:I120"/>
    <mergeCell ref="M120:O120"/>
    <mergeCell ref="F121:I121"/>
    <mergeCell ref="M121:O121"/>
    <mergeCell ref="F122:I122"/>
    <mergeCell ref="M122:O122"/>
    <mergeCell ref="D131:P131"/>
    <mergeCell ref="A137:A138"/>
    <mergeCell ref="B137:B138"/>
    <mergeCell ref="O137:P137"/>
    <mergeCell ref="O138:P138"/>
    <mergeCell ref="A140:P140"/>
    <mergeCell ref="A126:B126"/>
    <mergeCell ref="C126:P126"/>
    <mergeCell ref="A127:G127"/>
    <mergeCell ref="H127:P127"/>
    <mergeCell ref="A128:G129"/>
    <mergeCell ref="H128:P129"/>
    <mergeCell ref="B147:P147"/>
    <mergeCell ref="B148:P148"/>
    <mergeCell ref="B149:P149"/>
    <mergeCell ref="B150:P150"/>
    <mergeCell ref="B141:P141"/>
    <mergeCell ref="B142:P142"/>
    <mergeCell ref="B143:P143"/>
    <mergeCell ref="B144:P144"/>
    <mergeCell ref="B145:P145"/>
    <mergeCell ref="B146:P146"/>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546"/>
  <sheetViews>
    <sheetView showGridLines="0" zoomScale="70" zoomScaleNormal="70" workbookViewId="0">
      <selection activeCell="E14" sqref="E14"/>
    </sheetView>
  </sheetViews>
  <sheetFormatPr baseColWidth="10" defaultColWidth="11.42578125" defaultRowHeight="15" x14ac:dyDescent="0.25"/>
  <cols>
    <col min="1" max="1" width="48.7109375" customWidth="1"/>
    <col min="2" max="2" width="11.42578125" customWidth="1"/>
    <col min="3" max="3" width="16.5703125" customWidth="1"/>
    <col min="4" max="4" width="14.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4.71093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1176" t="s">
        <v>424</v>
      </c>
      <c r="C8" s="1177"/>
      <c r="D8" s="1177"/>
      <c r="E8" s="1177"/>
      <c r="F8" s="1177"/>
      <c r="G8" s="1177"/>
      <c r="H8" s="1177"/>
      <c r="I8" s="1177"/>
      <c r="J8" s="1177"/>
      <c r="K8" s="1177"/>
      <c r="L8" s="1177"/>
      <c r="M8" s="1177"/>
      <c r="N8" s="1177"/>
      <c r="O8" s="1177"/>
      <c r="P8" s="1178"/>
    </row>
    <row r="9" spans="1:16" ht="15.75" customHeight="1" x14ac:dyDescent="0.25">
      <c r="A9" s="4" t="s">
        <v>7</v>
      </c>
      <c r="B9" s="1176" t="s">
        <v>422</v>
      </c>
      <c r="C9" s="1177"/>
      <c r="D9" s="1177"/>
      <c r="E9" s="1177"/>
      <c r="F9" s="1177"/>
      <c r="G9" s="1177"/>
      <c r="H9" s="1177"/>
      <c r="I9" s="1177"/>
      <c r="J9" s="1177"/>
      <c r="K9" s="1177"/>
      <c r="L9" s="1177"/>
      <c r="M9" s="1177"/>
      <c r="N9" s="1177"/>
      <c r="O9" s="1177"/>
      <c r="P9" s="1178"/>
    </row>
    <row r="10" spans="1:16" ht="15.75" x14ac:dyDescent="0.25">
      <c r="A10" s="5"/>
      <c r="B10" s="6"/>
      <c r="C10" s="7"/>
      <c r="D10" s="7"/>
      <c r="E10" s="7"/>
      <c r="F10" s="7"/>
      <c r="G10" s="7"/>
      <c r="H10" s="7"/>
      <c r="I10" s="7"/>
      <c r="J10" s="7"/>
      <c r="K10" s="7"/>
      <c r="L10" s="7"/>
      <c r="M10" s="8"/>
      <c r="N10" s="8"/>
      <c r="O10" s="8"/>
      <c r="P10" s="5"/>
    </row>
    <row r="11" spans="1:16" ht="30" customHeight="1" x14ac:dyDescent="0.25">
      <c r="A11" s="9" t="s">
        <v>9</v>
      </c>
      <c r="B11" s="791" t="s">
        <v>1972</v>
      </c>
      <c r="C11" s="792"/>
      <c r="D11" s="792"/>
      <c r="E11" s="792"/>
      <c r="F11" s="792"/>
      <c r="G11" s="792"/>
      <c r="H11" s="792"/>
      <c r="I11" s="792"/>
      <c r="J11" s="792"/>
      <c r="K11" s="793"/>
      <c r="L11" s="794" t="s">
        <v>11</v>
      </c>
      <c r="M11" s="794"/>
      <c r="N11" s="794"/>
      <c r="O11" s="794"/>
      <c r="P11" s="79">
        <v>1</v>
      </c>
    </row>
    <row r="13" spans="1:16" ht="32.25" customHeight="1" x14ac:dyDescent="0.25">
      <c r="A13" s="631" t="s">
        <v>12</v>
      </c>
      <c r="B13" s="758" t="s">
        <v>1318</v>
      </c>
      <c r="C13" s="773"/>
      <c r="D13" s="773"/>
      <c r="E13" s="773"/>
      <c r="F13" s="773"/>
      <c r="G13" s="773"/>
      <c r="H13" s="773"/>
      <c r="I13" s="773"/>
      <c r="J13" s="773"/>
      <c r="K13" s="773"/>
      <c r="L13" s="774" t="s">
        <v>14</v>
      </c>
      <c r="M13" s="774"/>
      <c r="N13" s="774"/>
      <c r="O13" s="774"/>
      <c r="P13" s="81">
        <v>0.5</v>
      </c>
    </row>
    <row r="14" spans="1:16" ht="32.25"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635"/>
      <c r="C17" s="635"/>
      <c r="D17" s="17"/>
      <c r="E17" s="17"/>
      <c r="F17" s="17"/>
      <c r="G17" s="17"/>
      <c r="H17" s="17"/>
      <c r="I17" s="17"/>
      <c r="J17" s="17"/>
      <c r="K17" s="17"/>
      <c r="L17" s="18"/>
      <c r="M17" s="18"/>
      <c r="N17" s="18"/>
      <c r="O17" s="18"/>
      <c r="P17" s="19"/>
    </row>
    <row r="18" spans="1:16" ht="25.5" customHeight="1" x14ac:dyDescent="0.25">
      <c r="A18" s="631" t="s">
        <v>20</v>
      </c>
      <c r="B18" s="758"/>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1079" t="s">
        <v>23</v>
      </c>
      <c r="B22" s="1080"/>
      <c r="C22" s="1080"/>
      <c r="D22" s="1080"/>
      <c r="E22" s="1054"/>
      <c r="F22" s="1187" t="s">
        <v>24</v>
      </c>
      <c r="G22" s="1188"/>
      <c r="H22" s="1188"/>
      <c r="I22" s="1189"/>
      <c r="J22" s="1193" t="s">
        <v>25</v>
      </c>
      <c r="K22" s="1053" t="s">
        <v>26</v>
      </c>
      <c r="L22" s="1054"/>
      <c r="M22" s="1187" t="s">
        <v>27</v>
      </c>
      <c r="N22" s="1188"/>
      <c r="O22" s="1189"/>
      <c r="P22" s="1182" t="s">
        <v>25</v>
      </c>
    </row>
    <row r="23" spans="1:16" ht="15" customHeight="1" x14ac:dyDescent="0.25">
      <c r="A23" s="1081"/>
      <c r="B23" s="1082"/>
      <c r="C23" s="1082"/>
      <c r="D23" s="1082"/>
      <c r="E23" s="1056"/>
      <c r="F23" s="1190"/>
      <c r="G23" s="1191"/>
      <c r="H23" s="1191"/>
      <c r="I23" s="1192"/>
      <c r="J23" s="1194"/>
      <c r="K23" s="1055"/>
      <c r="L23" s="1056"/>
      <c r="M23" s="1190"/>
      <c r="N23" s="1191"/>
      <c r="O23" s="1192"/>
      <c r="P23" s="1183"/>
    </row>
    <row r="24" spans="1:16" ht="15" customHeight="1" x14ac:dyDescent="0.25">
      <c r="A24" s="1081"/>
      <c r="B24" s="1082"/>
      <c r="C24" s="1082"/>
      <c r="D24" s="1082"/>
      <c r="E24" s="1056"/>
      <c r="F24" s="1184" t="s">
        <v>1276</v>
      </c>
      <c r="G24" s="1185"/>
      <c r="H24" s="1185"/>
      <c r="I24" s="1186"/>
      <c r="J24" s="647">
        <v>44</v>
      </c>
      <c r="K24" s="1055"/>
      <c r="L24" s="1056"/>
      <c r="M24" s="1059" t="s">
        <v>1277</v>
      </c>
      <c r="N24" s="1060"/>
      <c r="O24" s="1061"/>
      <c r="P24" s="647">
        <v>70</v>
      </c>
    </row>
    <row r="25" spans="1:16" ht="15" customHeight="1" x14ac:dyDescent="0.25">
      <c r="A25" s="1081"/>
      <c r="B25" s="1082"/>
      <c r="C25" s="1082"/>
      <c r="D25" s="1082"/>
      <c r="E25" s="1056"/>
      <c r="F25" s="1179" t="s">
        <v>1278</v>
      </c>
      <c r="G25" s="1180"/>
      <c r="H25" s="1180"/>
      <c r="I25" s="1181"/>
      <c r="J25" s="647">
        <v>70</v>
      </c>
      <c r="K25" s="1055"/>
      <c r="L25" s="1056"/>
      <c r="M25" s="1059" t="s">
        <v>1279</v>
      </c>
      <c r="N25" s="1060"/>
      <c r="O25" s="1061"/>
      <c r="P25" s="647">
        <v>70</v>
      </c>
    </row>
    <row r="26" spans="1:16" ht="15" customHeight="1" x14ac:dyDescent="0.25">
      <c r="A26" s="1081"/>
      <c r="B26" s="1082"/>
      <c r="C26" s="1082"/>
      <c r="D26" s="1082"/>
      <c r="E26" s="1056"/>
      <c r="F26" s="1173" t="s">
        <v>1280</v>
      </c>
      <c r="G26" s="1174"/>
      <c r="H26" s="1174"/>
      <c r="I26" s="1175"/>
      <c r="J26" s="648">
        <v>15</v>
      </c>
      <c r="K26" s="1055"/>
      <c r="L26" s="1056"/>
      <c r="M26" s="1059" t="s">
        <v>1281</v>
      </c>
      <c r="N26" s="1060"/>
      <c r="O26" s="1061"/>
      <c r="P26" s="647">
        <v>70</v>
      </c>
    </row>
    <row r="27" spans="1:16" ht="15" customHeight="1" x14ac:dyDescent="0.25">
      <c r="A27" s="1081"/>
      <c r="B27" s="1082"/>
      <c r="C27" s="1082"/>
      <c r="D27" s="1082"/>
      <c r="E27" s="1056"/>
      <c r="F27" s="1131" t="s">
        <v>1282</v>
      </c>
      <c r="G27" s="1132"/>
      <c r="H27" s="1132"/>
      <c r="I27" s="1133"/>
      <c r="J27" s="648">
        <v>15</v>
      </c>
      <c r="K27" s="1055"/>
      <c r="L27" s="1056"/>
      <c r="M27" s="1059" t="s">
        <v>1283</v>
      </c>
      <c r="N27" s="1060"/>
      <c r="O27" s="1061"/>
      <c r="P27" s="647">
        <v>70</v>
      </c>
    </row>
    <row r="28" spans="1:16" ht="15" customHeight="1" x14ac:dyDescent="0.25">
      <c r="A28" s="1081"/>
      <c r="B28" s="1082"/>
      <c r="C28" s="1082"/>
      <c r="D28" s="1082"/>
      <c r="E28" s="1056"/>
      <c r="F28" s="1131" t="s">
        <v>1284</v>
      </c>
      <c r="G28" s="1132"/>
      <c r="H28" s="1132"/>
      <c r="I28" s="1133"/>
      <c r="J28" s="648">
        <v>15</v>
      </c>
      <c r="K28" s="1055"/>
      <c r="L28" s="1056"/>
      <c r="M28" s="1059" t="s">
        <v>1285</v>
      </c>
      <c r="N28" s="1060"/>
      <c r="O28" s="1061"/>
      <c r="P28" s="647">
        <v>70</v>
      </c>
    </row>
    <row r="29" spans="1:16" ht="15" customHeight="1" x14ac:dyDescent="0.25">
      <c r="A29" s="1081"/>
      <c r="B29" s="1082"/>
      <c r="C29" s="1082"/>
      <c r="D29" s="1082"/>
      <c r="E29" s="1056"/>
      <c r="F29" s="1128" t="s">
        <v>1286</v>
      </c>
      <c r="G29" s="1129"/>
      <c r="H29" s="1129"/>
      <c r="I29" s="1130"/>
      <c r="J29" s="649">
        <v>60</v>
      </c>
      <c r="K29" s="1055"/>
      <c r="L29" s="1056"/>
      <c r="M29" s="1059" t="s">
        <v>1287</v>
      </c>
      <c r="N29" s="1060"/>
      <c r="O29" s="1061"/>
      <c r="P29" s="647">
        <v>70</v>
      </c>
    </row>
    <row r="30" spans="1:16" ht="15" customHeight="1" x14ac:dyDescent="0.25">
      <c r="A30" s="1081"/>
      <c r="B30" s="1082"/>
      <c r="C30" s="1082"/>
      <c r="D30" s="1082"/>
      <c r="E30" s="1056"/>
      <c r="F30" s="1128" t="s">
        <v>1288</v>
      </c>
      <c r="G30" s="1129"/>
      <c r="H30" s="1129"/>
      <c r="I30" s="1130"/>
      <c r="J30" s="649">
        <v>15</v>
      </c>
      <c r="K30" s="1055"/>
      <c r="L30" s="1056"/>
      <c r="M30" s="1059" t="s">
        <v>1289</v>
      </c>
      <c r="N30" s="1060"/>
      <c r="O30" s="1061"/>
      <c r="P30" s="647">
        <v>70</v>
      </c>
    </row>
    <row r="31" spans="1:16" ht="15" customHeight="1" x14ac:dyDescent="0.25">
      <c r="A31" s="1081"/>
      <c r="B31" s="1082"/>
      <c r="C31" s="1082"/>
      <c r="D31" s="1082"/>
      <c r="E31" s="1056"/>
      <c r="F31" s="955" t="s">
        <v>1290</v>
      </c>
      <c r="G31" s="953"/>
      <c r="H31" s="953"/>
      <c r="I31" s="954"/>
      <c r="J31" s="638">
        <v>40</v>
      </c>
      <c r="K31" s="1055"/>
      <c r="L31" s="1056"/>
      <c r="M31" s="1036" t="s">
        <v>1291</v>
      </c>
      <c r="N31" s="1037"/>
      <c r="O31" s="1038"/>
      <c r="P31" s="650">
        <v>70</v>
      </c>
    </row>
    <row r="32" spans="1:16" x14ac:dyDescent="0.25">
      <c r="A32" s="1081"/>
      <c r="B32" s="1082"/>
      <c r="C32" s="1082"/>
      <c r="D32" s="1082"/>
      <c r="E32" s="1056"/>
      <c r="F32" s="960"/>
      <c r="G32" s="1137"/>
      <c r="H32" s="1137"/>
      <c r="I32" s="961"/>
      <c r="J32" s="638"/>
      <c r="K32" s="1055"/>
      <c r="L32" s="1056"/>
      <c r="M32" s="1036" t="s">
        <v>1292</v>
      </c>
      <c r="N32" s="1037"/>
      <c r="O32" s="1038"/>
      <c r="P32" s="650">
        <v>70</v>
      </c>
    </row>
    <row r="33" spans="1:16" s="26" customFormat="1" ht="31.5" customHeight="1" x14ac:dyDescent="0.25">
      <c r="A33" s="1081"/>
      <c r="B33" s="1082"/>
      <c r="C33" s="1082"/>
      <c r="D33" s="1082"/>
      <c r="E33" s="1056"/>
      <c r="F33" s="955"/>
      <c r="G33" s="953"/>
      <c r="H33" s="953"/>
      <c r="I33" s="954"/>
      <c r="J33" s="638"/>
      <c r="K33" s="1055"/>
      <c r="L33" s="1056"/>
      <c r="M33" s="1036" t="s">
        <v>1293</v>
      </c>
      <c r="N33" s="1037"/>
      <c r="O33" s="1038"/>
      <c r="P33" s="650">
        <v>70</v>
      </c>
    </row>
    <row r="34" spans="1:16" ht="21.75" customHeight="1" x14ac:dyDescent="0.25">
      <c r="A34" s="1081"/>
      <c r="B34" s="1082"/>
      <c r="C34" s="1082"/>
      <c r="D34" s="1082"/>
      <c r="E34" s="1056"/>
      <c r="F34" s="90"/>
      <c r="G34" s="90"/>
      <c r="H34" s="90"/>
      <c r="I34" s="90"/>
      <c r="J34" s="638"/>
      <c r="K34" s="1055"/>
      <c r="L34" s="1056"/>
      <c r="M34" s="1036" t="s">
        <v>1294</v>
      </c>
      <c r="N34" s="1037"/>
      <c r="O34" s="1038"/>
      <c r="P34" s="650">
        <v>70</v>
      </c>
    </row>
    <row r="35" spans="1:16" ht="21" customHeight="1" x14ac:dyDescent="0.25">
      <c r="A35" s="1081"/>
      <c r="B35" s="1082"/>
      <c r="C35" s="1082"/>
      <c r="D35" s="1082"/>
      <c r="E35" s="1056"/>
      <c r="F35" s="955"/>
      <c r="G35" s="953"/>
      <c r="H35" s="953"/>
      <c r="I35" s="954"/>
      <c r="J35" s="638"/>
      <c r="K35" s="1055"/>
      <c r="L35" s="1056"/>
      <c r="M35" s="1041" t="s">
        <v>1295</v>
      </c>
      <c r="N35" s="1042"/>
      <c r="O35" s="1043"/>
      <c r="P35" s="651">
        <v>15</v>
      </c>
    </row>
    <row r="36" spans="1:16" x14ac:dyDescent="0.25">
      <c r="A36" s="1081"/>
      <c r="B36" s="1082"/>
      <c r="C36" s="1082"/>
      <c r="D36" s="1082"/>
      <c r="E36" s="1056"/>
      <c r="F36" s="955"/>
      <c r="G36" s="953"/>
      <c r="H36" s="953"/>
      <c r="I36" s="954"/>
      <c r="J36" s="638"/>
      <c r="K36" s="1055"/>
      <c r="L36" s="1056"/>
      <c r="M36" s="1134" t="s">
        <v>1296</v>
      </c>
      <c r="N36" s="1135"/>
      <c r="O36" s="1136"/>
      <c r="P36" s="648">
        <v>15</v>
      </c>
    </row>
    <row r="37" spans="1:16" ht="15" customHeight="1" x14ac:dyDescent="0.25">
      <c r="A37" s="1081"/>
      <c r="B37" s="1082"/>
      <c r="C37" s="1082"/>
      <c r="D37" s="1082"/>
      <c r="E37" s="1056"/>
      <c r="F37" s="955"/>
      <c r="G37" s="953"/>
      <c r="H37" s="953"/>
      <c r="I37" s="954"/>
      <c r="J37" s="638"/>
      <c r="K37" s="1055"/>
      <c r="L37" s="1056"/>
      <c r="M37" s="1134" t="s">
        <v>1297</v>
      </c>
      <c r="N37" s="1135"/>
      <c r="O37" s="1136"/>
      <c r="P37" s="648">
        <v>15</v>
      </c>
    </row>
    <row r="38" spans="1:16" ht="15" customHeight="1" x14ac:dyDescent="0.25">
      <c r="A38" s="1081"/>
      <c r="B38" s="1082"/>
      <c r="C38" s="1082"/>
      <c r="D38" s="1082"/>
      <c r="E38" s="1056"/>
      <c r="F38" s="955"/>
      <c r="G38" s="953"/>
      <c r="H38" s="953"/>
      <c r="I38" s="954"/>
      <c r="J38" s="638"/>
      <c r="K38" s="1055"/>
      <c r="L38" s="1056"/>
      <c r="M38" s="1134" t="s">
        <v>1298</v>
      </c>
      <c r="N38" s="1135"/>
      <c r="O38" s="1136"/>
      <c r="P38" s="648">
        <v>15</v>
      </c>
    </row>
    <row r="39" spans="1:16" ht="21.75" customHeight="1" x14ac:dyDescent="0.25">
      <c r="A39" s="1081"/>
      <c r="B39" s="1082"/>
      <c r="C39" s="1082"/>
      <c r="D39" s="1082"/>
      <c r="E39" s="1056"/>
      <c r="F39" s="960"/>
      <c r="G39" s="1137"/>
      <c r="H39" s="1137"/>
      <c r="I39" s="961"/>
      <c r="J39" s="94"/>
      <c r="K39" s="1055"/>
      <c r="L39" s="1056"/>
      <c r="M39" s="1134" t="s">
        <v>1299</v>
      </c>
      <c r="N39" s="1135"/>
      <c r="O39" s="1136"/>
      <c r="P39" s="648">
        <v>15</v>
      </c>
    </row>
    <row r="40" spans="1:16" ht="15.75" customHeight="1" x14ac:dyDescent="0.25">
      <c r="A40" s="1081"/>
      <c r="B40" s="1082"/>
      <c r="C40" s="1082"/>
      <c r="D40" s="1082"/>
      <c r="E40" s="1056"/>
      <c r="F40" s="960"/>
      <c r="G40" s="1137"/>
      <c r="H40" s="1137"/>
      <c r="I40" s="961"/>
      <c r="J40" s="638"/>
      <c r="K40" s="1055"/>
      <c r="L40" s="1056"/>
      <c r="M40" s="1044" t="s">
        <v>1300</v>
      </c>
      <c r="N40" s="1045"/>
      <c r="O40" s="1046"/>
      <c r="P40" s="652">
        <v>75</v>
      </c>
    </row>
    <row r="41" spans="1:16" x14ac:dyDescent="0.25">
      <c r="A41" s="1081"/>
      <c r="B41" s="1082"/>
      <c r="C41" s="1082"/>
      <c r="D41" s="1082"/>
      <c r="E41" s="1056"/>
      <c r="F41" s="955"/>
      <c r="G41" s="953"/>
      <c r="H41" s="953"/>
      <c r="I41" s="954"/>
      <c r="J41" s="638"/>
      <c r="K41" s="1055"/>
      <c r="L41" s="1056"/>
      <c r="M41" s="1044" t="s">
        <v>1301</v>
      </c>
      <c r="N41" s="1045"/>
      <c r="O41" s="1046"/>
      <c r="P41" s="652">
        <v>75</v>
      </c>
    </row>
    <row r="42" spans="1:16" x14ac:dyDescent="0.25">
      <c r="A42" s="1081"/>
      <c r="B42" s="1082"/>
      <c r="C42" s="1082"/>
      <c r="D42" s="1082"/>
      <c r="E42" s="1056"/>
      <c r="F42" s="955"/>
      <c r="G42" s="953"/>
      <c r="H42" s="953"/>
      <c r="I42" s="954"/>
      <c r="J42" s="638"/>
      <c r="K42" s="1055"/>
      <c r="L42" s="1056"/>
      <c r="M42" s="1044" t="s">
        <v>1302</v>
      </c>
      <c r="N42" s="1045"/>
      <c r="O42" s="1046"/>
      <c r="P42" s="652">
        <v>75</v>
      </c>
    </row>
    <row r="43" spans="1:16" x14ac:dyDescent="0.25">
      <c r="A43" s="1081"/>
      <c r="B43" s="1082"/>
      <c r="C43" s="1082"/>
      <c r="D43" s="1082"/>
      <c r="E43" s="1056"/>
      <c r="F43" s="955"/>
      <c r="G43" s="953"/>
      <c r="H43" s="953"/>
      <c r="I43" s="954"/>
      <c r="J43" s="638"/>
      <c r="K43" s="1055"/>
      <c r="L43" s="1056"/>
      <c r="M43" s="1044" t="s">
        <v>1303</v>
      </c>
      <c r="N43" s="1045"/>
      <c r="O43" s="1046"/>
      <c r="P43" s="652">
        <v>75</v>
      </c>
    </row>
    <row r="44" spans="1:16" x14ac:dyDescent="0.25">
      <c r="A44" s="1081"/>
      <c r="B44" s="1082"/>
      <c r="C44" s="1082"/>
      <c r="D44" s="1082"/>
      <c r="E44" s="1056"/>
      <c r="F44" s="955"/>
      <c r="G44" s="953"/>
      <c r="H44" s="953"/>
      <c r="I44" s="954"/>
      <c r="J44" s="638"/>
      <c r="K44" s="1055"/>
      <c r="L44" s="1056"/>
      <c r="M44" s="1044" t="s">
        <v>1304</v>
      </c>
      <c r="N44" s="1045"/>
      <c r="O44" s="1046"/>
      <c r="P44" s="652">
        <v>75</v>
      </c>
    </row>
    <row r="45" spans="1:16" x14ac:dyDescent="0.25">
      <c r="A45" s="1081"/>
      <c r="B45" s="1082"/>
      <c r="C45" s="1082"/>
      <c r="D45" s="1082"/>
      <c r="E45" s="1056"/>
      <c r="F45" s="955"/>
      <c r="G45" s="953"/>
      <c r="H45" s="953"/>
      <c r="I45" s="954"/>
      <c r="J45" s="638"/>
      <c r="K45" s="1055"/>
      <c r="L45" s="1056"/>
      <c r="M45" s="1044" t="s">
        <v>1305</v>
      </c>
      <c r="N45" s="1045"/>
      <c r="O45" s="1046"/>
      <c r="P45" s="652">
        <v>75</v>
      </c>
    </row>
    <row r="46" spans="1:16" ht="14.1" customHeight="1" x14ac:dyDescent="0.25">
      <c r="A46" s="1081"/>
      <c r="B46" s="1082"/>
      <c r="C46" s="1082"/>
      <c r="D46" s="1082"/>
      <c r="E46" s="1056"/>
      <c r="F46" s="955"/>
      <c r="G46" s="953"/>
      <c r="H46" s="953"/>
      <c r="I46" s="954"/>
      <c r="J46" s="638"/>
      <c r="K46" s="1055"/>
      <c r="L46" s="1056"/>
      <c r="M46" s="1047" t="s">
        <v>1306</v>
      </c>
      <c r="N46" s="1048"/>
      <c r="O46" s="1049"/>
      <c r="P46" s="649">
        <v>60</v>
      </c>
    </row>
    <row r="47" spans="1:16" ht="14.1" customHeight="1" x14ac:dyDescent="0.25">
      <c r="A47" s="1081"/>
      <c r="B47" s="1082"/>
      <c r="C47" s="1082"/>
      <c r="D47" s="1082"/>
      <c r="E47" s="1056"/>
      <c r="F47" s="960"/>
      <c r="G47" s="1137"/>
      <c r="H47" s="1137"/>
      <c r="I47" s="961"/>
      <c r="J47" s="94"/>
      <c r="K47" s="1055"/>
      <c r="L47" s="1056"/>
      <c r="M47" s="1047" t="s">
        <v>1307</v>
      </c>
      <c r="N47" s="1048"/>
      <c r="O47" s="1049"/>
      <c r="P47" s="649">
        <v>60</v>
      </c>
    </row>
    <row r="48" spans="1:16" ht="14.1" customHeight="1" x14ac:dyDescent="0.25">
      <c r="A48" s="1081"/>
      <c r="B48" s="1082"/>
      <c r="C48" s="1082"/>
      <c r="D48" s="1082"/>
      <c r="E48" s="1056"/>
      <c r="F48" s="960"/>
      <c r="G48" s="1137"/>
      <c r="H48" s="1137"/>
      <c r="I48" s="961"/>
      <c r="J48" s="638"/>
      <c r="K48" s="1055"/>
      <c r="L48" s="1056"/>
      <c r="M48" s="1050" t="s">
        <v>1308</v>
      </c>
      <c r="N48" s="1051"/>
      <c r="O48" s="1052"/>
      <c r="P48" s="639">
        <v>50</v>
      </c>
    </row>
    <row r="49" spans="1:16" ht="14.1" customHeight="1" x14ac:dyDescent="0.25">
      <c r="A49" s="1081"/>
      <c r="B49" s="1082"/>
      <c r="C49" s="1082"/>
      <c r="D49" s="1082"/>
      <c r="E49" s="1056"/>
      <c r="F49" s="955"/>
      <c r="G49" s="953"/>
      <c r="H49" s="953"/>
      <c r="I49" s="954"/>
      <c r="J49" s="638"/>
      <c r="K49" s="1055"/>
      <c r="L49" s="1056"/>
      <c r="M49" s="1050" t="s">
        <v>1309</v>
      </c>
      <c r="N49" s="1051"/>
      <c r="O49" s="1052"/>
      <c r="P49" s="639">
        <v>50</v>
      </c>
    </row>
    <row r="50" spans="1:16" ht="14.1" customHeight="1" x14ac:dyDescent="0.25">
      <c r="A50" s="1081"/>
      <c r="B50" s="1082"/>
      <c r="C50" s="1082"/>
      <c r="D50" s="1082"/>
      <c r="E50" s="1056"/>
      <c r="F50" s="955"/>
      <c r="G50" s="953"/>
      <c r="H50" s="953"/>
      <c r="I50" s="954"/>
      <c r="J50" s="638"/>
      <c r="K50" s="1055"/>
      <c r="L50" s="1056"/>
      <c r="M50" s="1064" t="s">
        <v>1310</v>
      </c>
      <c r="N50" s="1065"/>
      <c r="O50" s="1066"/>
      <c r="P50" s="653">
        <v>15</v>
      </c>
    </row>
    <row r="51" spans="1:16" ht="13.5" customHeight="1" x14ac:dyDescent="0.25">
      <c r="A51" s="1124"/>
      <c r="B51" s="1125"/>
      <c r="C51" s="1125"/>
      <c r="D51" s="1125"/>
      <c r="E51" s="1126"/>
      <c r="F51" s="955"/>
      <c r="G51" s="953"/>
      <c r="H51" s="953"/>
      <c r="I51" s="954"/>
      <c r="J51" s="638"/>
      <c r="K51" s="1127"/>
      <c r="L51" s="1126"/>
      <c r="M51" s="1064" t="s">
        <v>1311</v>
      </c>
      <c r="N51" s="1065"/>
      <c r="O51" s="1066"/>
      <c r="P51" s="653">
        <v>15</v>
      </c>
    </row>
    <row r="52" spans="1:16" ht="14.1" customHeight="1" x14ac:dyDescent="0.25">
      <c r="A52" s="95"/>
      <c r="B52" s="96"/>
      <c r="C52" s="87"/>
      <c r="D52" s="87"/>
      <c r="E52" s="87"/>
      <c r="F52" s="87"/>
      <c r="G52" s="87"/>
      <c r="H52" s="87"/>
      <c r="I52" s="87"/>
      <c r="J52" s="87"/>
      <c r="K52" s="87"/>
      <c r="L52" s="87"/>
      <c r="M52" s="87"/>
      <c r="N52" s="87"/>
      <c r="O52" s="87"/>
      <c r="P52" s="71"/>
    </row>
    <row r="53" spans="1:16" ht="34.5" customHeight="1" x14ac:dyDescent="0.25">
      <c r="A53" s="97" t="s">
        <v>32</v>
      </c>
      <c r="B53" s="636" t="s">
        <v>33</v>
      </c>
      <c r="C53" s="636" t="s">
        <v>34</v>
      </c>
      <c r="D53" s="636" t="s">
        <v>35</v>
      </c>
      <c r="E53" s="636" t="s">
        <v>36</v>
      </c>
      <c r="F53" s="636" t="s">
        <v>37</v>
      </c>
      <c r="G53" s="956" t="s">
        <v>38</v>
      </c>
      <c r="H53" s="956"/>
      <c r="I53" s="932" t="s">
        <v>39</v>
      </c>
      <c r="J53" s="933"/>
      <c r="K53" s="636" t="s">
        <v>40</v>
      </c>
      <c r="L53" s="956" t="s">
        <v>41</v>
      </c>
      <c r="M53" s="956"/>
      <c r="N53" s="957" t="s">
        <v>42</v>
      </c>
      <c r="O53" s="958"/>
      <c r="P53" s="959"/>
    </row>
    <row r="54" spans="1:16" ht="69.75" customHeight="1" x14ac:dyDescent="0.25">
      <c r="A54" s="94" t="s">
        <v>219</v>
      </c>
      <c r="B54" s="654">
        <v>0.5</v>
      </c>
      <c r="C54" s="637" t="s">
        <v>1312</v>
      </c>
      <c r="D54" s="637" t="s">
        <v>104</v>
      </c>
      <c r="E54" s="155" t="s">
        <v>47</v>
      </c>
      <c r="F54" s="637" t="s">
        <v>423</v>
      </c>
      <c r="G54" s="960" t="s">
        <v>1319</v>
      </c>
      <c r="H54" s="961"/>
      <c r="I54" s="960" t="s">
        <v>1320</v>
      </c>
      <c r="J54" s="961"/>
      <c r="K54" s="638">
        <v>200</v>
      </c>
      <c r="L54" s="1138" t="s">
        <v>634</v>
      </c>
      <c r="M54" s="1139"/>
      <c r="N54" s="960" t="s">
        <v>1315</v>
      </c>
      <c r="O54" s="1137"/>
      <c r="P54" s="961"/>
    </row>
    <row r="55" spans="1:16" ht="21" customHeight="1" x14ac:dyDescent="0.25">
      <c r="A55" s="932" t="s">
        <v>51</v>
      </c>
      <c r="B55" s="933"/>
      <c r="C55" s="960"/>
      <c r="D55" s="1137"/>
      <c r="E55" s="1137"/>
      <c r="F55" s="1137"/>
      <c r="G55" s="1137"/>
      <c r="H55" s="1137"/>
      <c r="I55" s="1137"/>
      <c r="J55" s="1137"/>
      <c r="K55" s="1137"/>
      <c r="L55" s="1137"/>
      <c r="M55" s="1137"/>
      <c r="N55" s="1137"/>
      <c r="O55" s="1137"/>
      <c r="P55" s="1148"/>
    </row>
    <row r="56" spans="1:16" ht="23.25" customHeight="1" x14ac:dyDescent="0.25">
      <c r="A56" s="993" t="s">
        <v>53</v>
      </c>
      <c r="B56" s="938"/>
      <c r="C56" s="938"/>
      <c r="D56" s="938"/>
      <c r="E56" s="938"/>
      <c r="F56" s="938"/>
      <c r="G56" s="939"/>
      <c r="H56" s="937" t="s">
        <v>54</v>
      </c>
      <c r="I56" s="938"/>
      <c r="J56" s="938"/>
      <c r="K56" s="938"/>
      <c r="L56" s="938"/>
      <c r="M56" s="938"/>
      <c r="N56" s="938"/>
      <c r="O56" s="938"/>
      <c r="P56" s="994"/>
    </row>
    <row r="57" spans="1:16" ht="14.1" customHeight="1" x14ac:dyDescent="0.25">
      <c r="A57" s="1140" t="s">
        <v>1316</v>
      </c>
      <c r="B57" s="945"/>
      <c r="C57" s="945"/>
      <c r="D57" s="945"/>
      <c r="E57" s="945"/>
      <c r="F57" s="945"/>
      <c r="G57" s="946"/>
      <c r="H57" s="1142" t="s">
        <v>1321</v>
      </c>
      <c r="I57" s="1143"/>
      <c r="J57" s="1143"/>
      <c r="K57" s="1143"/>
      <c r="L57" s="1143"/>
      <c r="M57" s="1143"/>
      <c r="N57" s="1143"/>
      <c r="O57" s="1143"/>
      <c r="P57" s="1144"/>
    </row>
    <row r="58" spans="1:16" ht="14.1" customHeight="1" x14ac:dyDescent="0.25">
      <c r="A58" s="1141"/>
      <c r="B58" s="948"/>
      <c r="C58" s="948"/>
      <c r="D58" s="948"/>
      <c r="E58" s="948"/>
      <c r="F58" s="948"/>
      <c r="G58" s="949"/>
      <c r="H58" s="1145"/>
      <c r="I58" s="1146"/>
      <c r="J58" s="1146"/>
      <c r="K58" s="1146"/>
      <c r="L58" s="1146"/>
      <c r="M58" s="1146"/>
      <c r="N58" s="1146"/>
      <c r="O58" s="1146"/>
      <c r="P58" s="1147"/>
    </row>
    <row r="59" spans="1:16" ht="14.1" customHeight="1" x14ac:dyDescent="0.25">
      <c r="A59" s="95"/>
      <c r="B59" s="96"/>
      <c r="C59" s="96"/>
      <c r="D59" s="96"/>
      <c r="E59" s="96"/>
      <c r="F59" s="96"/>
      <c r="G59" s="96"/>
      <c r="H59" s="96"/>
      <c r="I59" s="96"/>
      <c r="J59" s="96"/>
      <c r="K59" s="96"/>
      <c r="L59" s="96"/>
      <c r="M59" s="96"/>
      <c r="N59" s="96"/>
      <c r="O59" s="96"/>
      <c r="P59" s="103"/>
    </row>
    <row r="60" spans="1:16" ht="14.1" customHeight="1" x14ac:dyDescent="0.25">
      <c r="A60" s="104"/>
      <c r="B60" s="96"/>
      <c r="C60" s="88"/>
      <c r="D60" s="932" t="s">
        <v>57</v>
      </c>
      <c r="E60" s="950"/>
      <c r="F60" s="950"/>
      <c r="G60" s="950"/>
      <c r="H60" s="950"/>
      <c r="I60" s="950"/>
      <c r="J60" s="950"/>
      <c r="K60" s="950"/>
      <c r="L60" s="950"/>
      <c r="M60" s="950"/>
      <c r="N60" s="950"/>
      <c r="O60" s="950"/>
      <c r="P60" s="965"/>
    </row>
    <row r="61" spans="1:16" ht="14.1" customHeight="1" x14ac:dyDescent="0.25">
      <c r="A61" s="95"/>
      <c r="B61" s="96"/>
      <c r="C61" s="96"/>
      <c r="D61" s="636" t="s">
        <v>58</v>
      </c>
      <c r="E61" s="636" t="s">
        <v>59</v>
      </c>
      <c r="F61" s="636" t="s">
        <v>60</v>
      </c>
      <c r="G61" s="636" t="s">
        <v>61</v>
      </c>
      <c r="H61" s="636" t="s">
        <v>62</v>
      </c>
      <c r="I61" s="636" t="s">
        <v>63</v>
      </c>
      <c r="J61" s="636" t="s">
        <v>64</v>
      </c>
      <c r="K61" s="636" t="s">
        <v>65</v>
      </c>
      <c r="L61" s="636" t="s">
        <v>66</v>
      </c>
      <c r="M61" s="636" t="s">
        <v>67</v>
      </c>
      <c r="N61" s="636" t="s">
        <v>68</v>
      </c>
      <c r="O61" s="932" t="s">
        <v>69</v>
      </c>
      <c r="P61" s="965"/>
    </row>
    <row r="62" spans="1:16" x14ac:dyDescent="0.25">
      <c r="A62" s="966" t="s">
        <v>70</v>
      </c>
      <c r="B62" s="967"/>
      <c r="C62" s="968"/>
      <c r="D62" s="105">
        <v>0</v>
      </c>
      <c r="E62" s="105">
        <v>30</v>
      </c>
      <c r="F62" s="105">
        <f>E62+10</f>
        <v>40</v>
      </c>
      <c r="G62" s="105">
        <f>F62+10</f>
        <v>50</v>
      </c>
      <c r="H62" s="105">
        <f>G62+30</f>
        <v>80</v>
      </c>
      <c r="I62" s="105">
        <f>H62+10</f>
        <v>90</v>
      </c>
      <c r="J62" s="105">
        <f>I62+10</f>
        <v>100</v>
      </c>
      <c r="K62" s="105">
        <f>J62+30</f>
        <v>130</v>
      </c>
      <c r="L62" s="105">
        <f>K62+10</f>
        <v>140</v>
      </c>
      <c r="M62" s="105">
        <f>L62+10</f>
        <v>150</v>
      </c>
      <c r="N62" s="105">
        <f>M62+40</f>
        <v>190</v>
      </c>
      <c r="O62" s="969">
        <f>N62+10</f>
        <v>200</v>
      </c>
      <c r="P62" s="1149"/>
    </row>
    <row r="63" spans="1:16" ht="21" customHeight="1" x14ac:dyDescent="0.25">
      <c r="A63" s="966" t="s">
        <v>71</v>
      </c>
      <c r="B63" s="967"/>
      <c r="C63" s="968"/>
      <c r="D63" s="106"/>
      <c r="E63" s="106"/>
      <c r="F63" s="106"/>
      <c r="G63" s="106"/>
      <c r="H63" s="106"/>
      <c r="I63" s="106"/>
      <c r="J63" s="106"/>
      <c r="K63" s="106"/>
      <c r="L63" s="106"/>
      <c r="M63" s="106"/>
      <c r="N63" s="106"/>
      <c r="O63" s="971"/>
      <c r="P63" s="972"/>
    </row>
    <row r="64" spans="1:16" ht="24.75" customHeight="1" x14ac:dyDescent="0.25">
      <c r="A64" s="95"/>
      <c r="B64" s="96"/>
      <c r="C64" s="96"/>
      <c r="D64" s="96"/>
      <c r="E64" s="96"/>
      <c r="F64" s="96"/>
      <c r="G64" s="96"/>
      <c r="H64" s="96"/>
      <c r="I64" s="96"/>
      <c r="J64" s="96"/>
      <c r="K64" s="96"/>
      <c r="L64" s="96"/>
      <c r="M64" s="96"/>
      <c r="N64" s="96"/>
      <c r="O64" s="96"/>
      <c r="P64" s="103"/>
    </row>
    <row r="65" spans="1:16" ht="15.75" thickBot="1" x14ac:dyDescent="0.3">
      <c r="A65" s="113"/>
      <c r="B65" s="90"/>
      <c r="C65" s="90"/>
      <c r="D65" s="90"/>
      <c r="E65" s="90"/>
      <c r="F65" s="90"/>
      <c r="G65" s="90"/>
      <c r="H65" s="90"/>
      <c r="I65" s="90"/>
      <c r="J65" s="90"/>
      <c r="K65" s="90"/>
      <c r="L65" s="90"/>
      <c r="M65" s="90"/>
      <c r="N65" s="90"/>
      <c r="O65" s="90"/>
      <c r="P65" s="114"/>
    </row>
    <row r="66" spans="1:16" x14ac:dyDescent="0.25">
      <c r="A66" s="1025" t="s">
        <v>82</v>
      </c>
      <c r="B66" s="1026"/>
      <c r="C66" s="1026"/>
      <c r="D66" s="1026"/>
      <c r="E66" s="1026"/>
      <c r="F66" s="1026"/>
      <c r="G66" s="1026"/>
      <c r="H66" s="1026"/>
      <c r="I66" s="1026"/>
      <c r="J66" s="1026"/>
      <c r="K66" s="1026"/>
      <c r="L66" s="1026"/>
      <c r="M66" s="1026"/>
      <c r="N66" s="1026"/>
      <c r="O66" s="1026"/>
      <c r="P66" s="1027"/>
    </row>
    <row r="67" spans="1:16" ht="20.25" customHeight="1" x14ac:dyDescent="0.25">
      <c r="A67" s="115" t="s">
        <v>83</v>
      </c>
      <c r="B67" s="955"/>
      <c r="C67" s="953"/>
      <c r="D67" s="953"/>
      <c r="E67" s="953"/>
      <c r="F67" s="953"/>
      <c r="G67" s="953"/>
      <c r="H67" s="953"/>
      <c r="I67" s="953"/>
      <c r="J67" s="953"/>
      <c r="K67" s="953"/>
      <c r="L67" s="953"/>
      <c r="M67" s="953"/>
      <c r="N67" s="953"/>
      <c r="O67" s="953"/>
      <c r="P67" s="963"/>
    </row>
    <row r="68" spans="1:16" ht="20.25" customHeight="1" x14ac:dyDescent="0.25">
      <c r="A68" s="115" t="s">
        <v>84</v>
      </c>
      <c r="B68" s="955"/>
      <c r="C68" s="953"/>
      <c r="D68" s="953"/>
      <c r="E68" s="953"/>
      <c r="F68" s="953"/>
      <c r="G68" s="953"/>
      <c r="H68" s="953"/>
      <c r="I68" s="953"/>
      <c r="J68" s="953"/>
      <c r="K68" s="953"/>
      <c r="L68" s="953"/>
      <c r="M68" s="953"/>
      <c r="N68" s="953"/>
      <c r="O68" s="953"/>
      <c r="P68" s="963"/>
    </row>
    <row r="69" spans="1:16" ht="20.25" customHeight="1" x14ac:dyDescent="0.25">
      <c r="A69" s="115" t="s">
        <v>85</v>
      </c>
      <c r="B69" s="955"/>
      <c r="C69" s="953"/>
      <c r="D69" s="953"/>
      <c r="E69" s="953"/>
      <c r="F69" s="953"/>
      <c r="G69" s="953"/>
      <c r="H69" s="953"/>
      <c r="I69" s="953"/>
      <c r="J69" s="953"/>
      <c r="K69" s="953"/>
      <c r="L69" s="953"/>
      <c r="M69" s="953"/>
      <c r="N69" s="953"/>
      <c r="O69" s="953"/>
      <c r="P69" s="963"/>
    </row>
    <row r="70" spans="1:16" ht="20.25" customHeight="1" x14ac:dyDescent="0.25">
      <c r="A70" s="115" t="s">
        <v>86</v>
      </c>
      <c r="B70" s="955"/>
      <c r="C70" s="953"/>
      <c r="D70" s="953"/>
      <c r="E70" s="953"/>
      <c r="F70" s="953"/>
      <c r="G70" s="953"/>
      <c r="H70" s="953"/>
      <c r="I70" s="953"/>
      <c r="J70" s="953"/>
      <c r="K70" s="953"/>
      <c r="L70" s="953"/>
      <c r="M70" s="953"/>
      <c r="N70" s="953"/>
      <c r="O70" s="953"/>
      <c r="P70" s="963"/>
    </row>
    <row r="71" spans="1:16" ht="20.25" customHeight="1" x14ac:dyDescent="0.25">
      <c r="A71" s="115" t="s">
        <v>87</v>
      </c>
      <c r="B71" s="955"/>
      <c r="C71" s="953"/>
      <c r="D71" s="953"/>
      <c r="E71" s="953"/>
      <c r="F71" s="953"/>
      <c r="G71" s="953"/>
      <c r="H71" s="953"/>
      <c r="I71" s="953"/>
      <c r="J71" s="953"/>
      <c r="K71" s="953"/>
      <c r="L71" s="953"/>
      <c r="M71" s="953"/>
      <c r="N71" s="953"/>
      <c r="O71" s="953"/>
      <c r="P71" s="963"/>
    </row>
    <row r="72" spans="1:16" ht="20.25" customHeight="1" x14ac:dyDescent="0.25">
      <c r="A72" s="115" t="s">
        <v>88</v>
      </c>
      <c r="B72" s="955"/>
      <c r="C72" s="953"/>
      <c r="D72" s="953"/>
      <c r="E72" s="953"/>
      <c r="F72" s="953"/>
      <c r="G72" s="953"/>
      <c r="H72" s="953"/>
      <c r="I72" s="953"/>
      <c r="J72" s="953"/>
      <c r="K72" s="953"/>
      <c r="L72" s="953"/>
      <c r="M72" s="953"/>
      <c r="N72" s="953"/>
      <c r="O72" s="953"/>
      <c r="P72" s="963"/>
    </row>
    <row r="73" spans="1:16" ht="20.25" customHeight="1" x14ac:dyDescent="0.25">
      <c r="A73" s="115" t="s">
        <v>89</v>
      </c>
      <c r="B73" s="955"/>
      <c r="C73" s="953"/>
      <c r="D73" s="953"/>
      <c r="E73" s="953"/>
      <c r="F73" s="953"/>
      <c r="G73" s="953"/>
      <c r="H73" s="953"/>
      <c r="I73" s="953"/>
      <c r="J73" s="953"/>
      <c r="K73" s="953"/>
      <c r="L73" s="953"/>
      <c r="M73" s="953"/>
      <c r="N73" s="953"/>
      <c r="O73" s="953"/>
      <c r="P73" s="963"/>
    </row>
    <row r="74" spans="1:16" ht="20.25" customHeight="1" x14ac:dyDescent="0.25">
      <c r="A74" s="115" t="s">
        <v>90</v>
      </c>
      <c r="B74" s="955"/>
      <c r="C74" s="953"/>
      <c r="D74" s="953"/>
      <c r="E74" s="953"/>
      <c r="F74" s="953"/>
      <c r="G74" s="953"/>
      <c r="H74" s="953"/>
      <c r="I74" s="953"/>
      <c r="J74" s="953"/>
      <c r="K74" s="953"/>
      <c r="L74" s="953"/>
      <c r="M74" s="953"/>
      <c r="N74" s="953"/>
      <c r="O74" s="953"/>
      <c r="P74" s="963"/>
    </row>
    <row r="75" spans="1:16" ht="20.25" customHeight="1" x14ac:dyDescent="0.25">
      <c r="A75" s="115" t="s">
        <v>91</v>
      </c>
      <c r="B75" s="955"/>
      <c r="C75" s="953"/>
      <c r="D75" s="953"/>
      <c r="E75" s="953"/>
      <c r="F75" s="953"/>
      <c r="G75" s="953"/>
      <c r="H75" s="953"/>
      <c r="I75" s="953"/>
      <c r="J75" s="953"/>
      <c r="K75" s="953"/>
      <c r="L75" s="953"/>
      <c r="M75" s="953"/>
      <c r="N75" s="953"/>
      <c r="O75" s="953"/>
      <c r="P75" s="963"/>
    </row>
    <row r="76" spans="1:16" ht="20.25" customHeight="1" thickBot="1" x14ac:dyDescent="0.3">
      <c r="A76" s="116" t="s">
        <v>92</v>
      </c>
      <c r="B76" s="1028"/>
      <c r="C76" s="1029"/>
      <c r="D76" s="1029"/>
      <c r="E76" s="1029"/>
      <c r="F76" s="1029"/>
      <c r="G76" s="1029"/>
      <c r="H76" s="1029"/>
      <c r="I76" s="1029"/>
      <c r="J76" s="1029"/>
      <c r="K76" s="1029"/>
      <c r="L76" s="1029"/>
      <c r="M76" s="1029"/>
      <c r="N76" s="1029"/>
      <c r="O76" s="1029"/>
      <c r="P76" s="1030"/>
    </row>
    <row r="77" spans="1:16" x14ac:dyDescent="0.25">
      <c r="A77" s="71"/>
      <c r="B77" s="71"/>
      <c r="C77" s="71"/>
      <c r="D77" s="71"/>
      <c r="E77" s="71"/>
      <c r="F77" s="71"/>
      <c r="G77" s="71"/>
      <c r="H77" s="71"/>
      <c r="I77" s="71"/>
      <c r="J77" s="71"/>
      <c r="K77" s="71"/>
      <c r="L77" s="71"/>
      <c r="M77" s="71"/>
      <c r="N77" s="71"/>
      <c r="O77" s="71"/>
      <c r="P77" s="71"/>
    </row>
    <row r="78" spans="1:16" x14ac:dyDescent="0.25">
      <c r="A78" s="71"/>
      <c r="B78" s="71"/>
      <c r="C78" s="71"/>
      <c r="D78" s="71"/>
      <c r="E78" s="71"/>
      <c r="F78" s="71"/>
      <c r="G78" s="71"/>
      <c r="H78" s="71"/>
      <c r="I78" s="71"/>
      <c r="J78" s="71"/>
      <c r="K78" s="71"/>
      <c r="L78" s="71"/>
      <c r="M78" s="71"/>
      <c r="N78" s="71"/>
      <c r="O78" s="71"/>
      <c r="P78" s="71"/>
    </row>
    <row r="79" spans="1:16" ht="27" customHeight="1" x14ac:dyDescent="0.25">
      <c r="A79" s="80" t="s">
        <v>94</v>
      </c>
      <c r="B79" s="1078" t="s">
        <v>1322</v>
      </c>
      <c r="C79" s="1091"/>
      <c r="D79" s="1091"/>
      <c r="E79" s="1091"/>
      <c r="F79" s="1091"/>
      <c r="G79" s="1091"/>
      <c r="H79" s="1091"/>
      <c r="I79" s="1091"/>
      <c r="J79" s="1091"/>
      <c r="K79" s="1091"/>
      <c r="L79" s="1092" t="s">
        <v>14</v>
      </c>
      <c r="M79" s="1092"/>
      <c r="N79" s="1092"/>
      <c r="O79" s="1092"/>
      <c r="P79" s="81">
        <v>0.5</v>
      </c>
    </row>
    <row r="80" spans="1:16" x14ac:dyDescent="0.25">
      <c r="A80" s="71"/>
      <c r="B80" s="71"/>
      <c r="C80" s="71"/>
      <c r="D80" s="71"/>
      <c r="E80" s="71"/>
      <c r="F80" s="71"/>
      <c r="G80" s="71"/>
      <c r="H80" s="71"/>
      <c r="I80" s="71"/>
      <c r="J80" s="71"/>
      <c r="K80" s="71"/>
      <c r="L80" s="71"/>
      <c r="M80" s="71"/>
      <c r="N80" s="71"/>
      <c r="O80" s="71"/>
      <c r="P80" s="71"/>
    </row>
    <row r="81" spans="1:16" ht="15.75" customHeight="1" x14ac:dyDescent="0.25">
      <c r="A81" s="82" t="s">
        <v>15</v>
      </c>
      <c r="B81" s="1093"/>
      <c r="C81" s="1094"/>
      <c r="D81" s="1094"/>
      <c r="E81" s="1094"/>
      <c r="F81" s="1095"/>
      <c r="G81" s="83" t="s">
        <v>17</v>
      </c>
      <c r="H81" s="1093"/>
      <c r="I81" s="1094"/>
      <c r="J81" s="1094"/>
      <c r="K81" s="1094"/>
      <c r="L81" s="1094"/>
      <c r="M81" s="1094"/>
      <c r="N81" s="1094"/>
      <c r="O81" s="1094"/>
      <c r="P81" s="1095"/>
    </row>
    <row r="82" spans="1:16" x14ac:dyDescent="0.25">
      <c r="A82" s="82" t="s">
        <v>15</v>
      </c>
      <c r="B82" s="1093"/>
      <c r="C82" s="1094"/>
      <c r="D82" s="1094"/>
      <c r="E82" s="1094"/>
      <c r="F82" s="1095"/>
      <c r="G82" s="83" t="s">
        <v>17</v>
      </c>
      <c r="H82" s="1093"/>
      <c r="I82" s="1094"/>
      <c r="J82" s="1094"/>
      <c r="K82" s="1094"/>
      <c r="L82" s="1094"/>
      <c r="M82" s="1094"/>
      <c r="N82" s="1094"/>
      <c r="O82" s="1094"/>
      <c r="P82" s="1095"/>
    </row>
    <row r="83" spans="1:16" x14ac:dyDescent="0.25">
      <c r="A83" s="84"/>
      <c r="B83" s="85"/>
      <c r="C83" s="85"/>
      <c r="D83" s="86"/>
      <c r="E83" s="86"/>
      <c r="F83" s="86"/>
      <c r="G83" s="86"/>
      <c r="H83" s="86"/>
      <c r="I83" s="86"/>
      <c r="J83" s="86"/>
      <c r="K83" s="86"/>
      <c r="L83" s="87"/>
      <c r="M83" s="87"/>
      <c r="N83" s="87"/>
      <c r="O83" s="87"/>
      <c r="P83" s="88"/>
    </row>
    <row r="84" spans="1:16" x14ac:dyDescent="0.25">
      <c r="A84" s="80" t="s">
        <v>20</v>
      </c>
      <c r="B84" s="1078" t="s">
        <v>1323</v>
      </c>
      <c r="C84" s="1078"/>
      <c r="D84" s="1078"/>
      <c r="E84" s="1078"/>
      <c r="F84" s="1078"/>
      <c r="G84" s="1078"/>
      <c r="H84" s="1078"/>
      <c r="I84" s="1078"/>
      <c r="J84" s="1078"/>
      <c r="K84" s="1078"/>
      <c r="L84" s="1078"/>
      <c r="M84" s="1078"/>
      <c r="N84" s="1078"/>
      <c r="O84" s="1078"/>
      <c r="P84" s="1078"/>
    </row>
    <row r="85" spans="1:16" ht="15.75" customHeight="1" x14ac:dyDescent="0.25">
      <c r="A85" s="89"/>
      <c r="B85" s="90"/>
      <c r="C85" s="90"/>
      <c r="D85" s="90"/>
      <c r="E85" s="90"/>
      <c r="F85" s="90"/>
      <c r="G85" s="90"/>
      <c r="H85" s="90"/>
      <c r="I85" s="90"/>
      <c r="J85" s="90"/>
      <c r="K85" s="90"/>
      <c r="L85" s="90"/>
      <c r="M85" s="90"/>
      <c r="N85" s="90"/>
      <c r="O85" s="90"/>
      <c r="P85" s="71"/>
    </row>
    <row r="86" spans="1:16" x14ac:dyDescent="0.25">
      <c r="A86" s="89" t="s">
        <v>22</v>
      </c>
      <c r="B86" s="90"/>
      <c r="C86" s="90"/>
      <c r="D86" s="90"/>
      <c r="E86" s="90"/>
      <c r="F86" s="90"/>
      <c r="G86" s="90"/>
      <c r="H86" s="90"/>
      <c r="I86" s="90"/>
      <c r="J86" s="90"/>
      <c r="K86" s="90"/>
      <c r="L86" s="90"/>
      <c r="M86" s="90"/>
      <c r="N86" s="90"/>
      <c r="O86" s="90"/>
      <c r="P86" s="71"/>
    </row>
    <row r="87" spans="1:16" x14ac:dyDescent="0.25">
      <c r="A87" s="89"/>
      <c r="B87" s="90"/>
      <c r="C87" s="90"/>
      <c r="D87" s="90"/>
      <c r="E87" s="90"/>
      <c r="F87" s="90"/>
      <c r="G87" s="90"/>
      <c r="H87" s="90"/>
      <c r="I87" s="90"/>
      <c r="J87" s="90"/>
      <c r="K87" s="90"/>
      <c r="L87" s="90"/>
      <c r="M87" s="90"/>
      <c r="N87" s="90"/>
      <c r="O87" s="90"/>
      <c r="P87" s="71"/>
    </row>
    <row r="88" spans="1:16" x14ac:dyDescent="0.25">
      <c r="A88" s="1079" t="s">
        <v>23</v>
      </c>
      <c r="B88" s="1080"/>
      <c r="C88" s="1080"/>
      <c r="D88" s="1080"/>
      <c r="E88" s="1054"/>
      <c r="F88" s="964" t="s">
        <v>24</v>
      </c>
      <c r="G88" s="964"/>
      <c r="H88" s="964"/>
      <c r="I88" s="964"/>
      <c r="J88" s="964" t="s">
        <v>25</v>
      </c>
      <c r="K88" s="1053" t="s">
        <v>26</v>
      </c>
      <c r="L88" s="1054"/>
      <c r="M88" s="964" t="s">
        <v>27</v>
      </c>
      <c r="N88" s="964"/>
      <c r="O88" s="964"/>
      <c r="P88" s="1083" t="s">
        <v>25</v>
      </c>
    </row>
    <row r="89" spans="1:16" ht="15.75" customHeight="1" x14ac:dyDescent="0.25">
      <c r="A89" s="1081"/>
      <c r="B89" s="1082"/>
      <c r="C89" s="1082"/>
      <c r="D89" s="1082"/>
      <c r="E89" s="1056"/>
      <c r="F89" s="964"/>
      <c r="G89" s="964"/>
      <c r="H89" s="964"/>
      <c r="I89" s="964"/>
      <c r="J89" s="964"/>
      <c r="K89" s="1055"/>
      <c r="L89" s="1056"/>
      <c r="M89" s="964"/>
      <c r="N89" s="964"/>
      <c r="O89" s="964"/>
      <c r="P89" s="1083"/>
    </row>
    <row r="90" spans="1:16" x14ac:dyDescent="0.25">
      <c r="A90" s="1081"/>
      <c r="B90" s="1082"/>
      <c r="C90" s="1082"/>
      <c r="D90" s="1082"/>
      <c r="E90" s="1056"/>
      <c r="F90" s="1168" t="s">
        <v>1276</v>
      </c>
      <c r="G90" s="1168"/>
      <c r="H90" s="1168"/>
      <c r="I90" s="1168"/>
      <c r="J90" s="647">
        <v>44</v>
      </c>
      <c r="K90" s="1055"/>
      <c r="L90" s="1056"/>
      <c r="M90" s="1059" t="s">
        <v>1277</v>
      </c>
      <c r="N90" s="1060"/>
      <c r="O90" s="1061"/>
      <c r="P90" s="647">
        <v>20</v>
      </c>
    </row>
    <row r="91" spans="1:16" ht="15.75" customHeight="1" x14ac:dyDescent="0.25">
      <c r="A91" s="1081"/>
      <c r="B91" s="1082"/>
      <c r="C91" s="1082"/>
      <c r="D91" s="1082"/>
      <c r="E91" s="1056"/>
      <c r="F91" s="1169" t="s">
        <v>1278</v>
      </c>
      <c r="G91" s="1170"/>
      <c r="H91" s="1170"/>
      <c r="I91" s="1170"/>
      <c r="J91" s="647">
        <v>20</v>
      </c>
      <c r="K91" s="1055"/>
      <c r="L91" s="1056"/>
      <c r="M91" s="1059" t="s">
        <v>1279</v>
      </c>
      <c r="N91" s="1060"/>
      <c r="O91" s="1061"/>
      <c r="P91" s="647">
        <v>20</v>
      </c>
    </row>
    <row r="92" spans="1:16" x14ac:dyDescent="0.25">
      <c r="A92" s="1081"/>
      <c r="B92" s="1082"/>
      <c r="C92" s="1082"/>
      <c r="D92" s="1082"/>
      <c r="E92" s="1056"/>
      <c r="F92" s="1171" t="s">
        <v>1280</v>
      </c>
      <c r="G92" s="1171"/>
      <c r="H92" s="1171"/>
      <c r="I92" s="1171"/>
      <c r="J92" s="648">
        <v>20</v>
      </c>
      <c r="K92" s="1055"/>
      <c r="L92" s="1056"/>
      <c r="M92" s="1059" t="s">
        <v>1281</v>
      </c>
      <c r="N92" s="1060"/>
      <c r="O92" s="1061"/>
      <c r="P92" s="647">
        <v>20</v>
      </c>
    </row>
    <row r="93" spans="1:16" ht="15.75" customHeight="1" x14ac:dyDescent="0.25">
      <c r="A93" s="1081"/>
      <c r="B93" s="1082"/>
      <c r="C93" s="1082"/>
      <c r="D93" s="1082"/>
      <c r="E93" s="1056"/>
      <c r="F93" s="1057" t="s">
        <v>1282</v>
      </c>
      <c r="G93" s="1058"/>
      <c r="H93" s="1058"/>
      <c r="I93" s="1058"/>
      <c r="J93" s="648">
        <v>20</v>
      </c>
      <c r="K93" s="1055"/>
      <c r="L93" s="1056"/>
      <c r="M93" s="1059" t="s">
        <v>1283</v>
      </c>
      <c r="N93" s="1060"/>
      <c r="O93" s="1061"/>
      <c r="P93" s="647">
        <v>20</v>
      </c>
    </row>
    <row r="94" spans="1:16" x14ac:dyDescent="0.25">
      <c r="A94" s="1081"/>
      <c r="B94" s="1082"/>
      <c r="C94" s="1082"/>
      <c r="D94" s="1082"/>
      <c r="E94" s="1056"/>
      <c r="F94" s="1057" t="s">
        <v>1284</v>
      </c>
      <c r="G94" s="1058"/>
      <c r="H94" s="1058"/>
      <c r="I94" s="1058"/>
      <c r="J94" s="648">
        <v>20</v>
      </c>
      <c r="K94" s="1055"/>
      <c r="L94" s="1056"/>
      <c r="M94" s="1059" t="s">
        <v>1285</v>
      </c>
      <c r="N94" s="1060"/>
      <c r="O94" s="1061"/>
      <c r="P94" s="647">
        <v>20</v>
      </c>
    </row>
    <row r="95" spans="1:16" ht="15.75" customHeight="1" x14ac:dyDescent="0.25">
      <c r="A95" s="1081"/>
      <c r="B95" s="1082"/>
      <c r="C95" s="1082"/>
      <c r="D95" s="1082"/>
      <c r="E95" s="1056"/>
      <c r="F95" s="1062" t="s">
        <v>1286</v>
      </c>
      <c r="G95" s="1063"/>
      <c r="H95" s="1063"/>
      <c r="I95" s="1063"/>
      <c r="J95" s="649">
        <v>20</v>
      </c>
      <c r="K95" s="1055"/>
      <c r="L95" s="1056"/>
      <c r="M95" s="1059" t="s">
        <v>1287</v>
      </c>
      <c r="N95" s="1060"/>
      <c r="O95" s="1061"/>
      <c r="P95" s="647">
        <v>20</v>
      </c>
    </row>
    <row r="96" spans="1:16" x14ac:dyDescent="0.25">
      <c r="A96" s="1081"/>
      <c r="B96" s="1082"/>
      <c r="C96" s="1082"/>
      <c r="D96" s="1082"/>
      <c r="E96" s="1056"/>
      <c r="F96" s="1062" t="s">
        <v>1288</v>
      </c>
      <c r="G96" s="1063"/>
      <c r="H96" s="1063"/>
      <c r="I96" s="1063"/>
      <c r="J96" s="649">
        <v>20</v>
      </c>
      <c r="K96" s="1055"/>
      <c r="L96" s="1056"/>
      <c r="M96" s="1059" t="s">
        <v>1289</v>
      </c>
      <c r="N96" s="1060"/>
      <c r="O96" s="1061"/>
      <c r="P96" s="647">
        <v>20</v>
      </c>
    </row>
    <row r="97" spans="1:16" x14ac:dyDescent="0.25">
      <c r="A97" s="1081"/>
      <c r="B97" s="1082"/>
      <c r="C97" s="1082"/>
      <c r="D97" s="1082"/>
      <c r="E97" s="1056"/>
      <c r="F97" s="1039" t="s">
        <v>1290</v>
      </c>
      <c r="G97" s="1040"/>
      <c r="H97" s="1040"/>
      <c r="I97" s="1040"/>
      <c r="J97" s="638">
        <v>30</v>
      </c>
      <c r="K97" s="1055"/>
      <c r="L97" s="1056"/>
      <c r="M97" s="1036" t="s">
        <v>1291</v>
      </c>
      <c r="N97" s="1037"/>
      <c r="O97" s="1038"/>
      <c r="P97" s="650">
        <v>20</v>
      </c>
    </row>
    <row r="98" spans="1:16" x14ac:dyDescent="0.25">
      <c r="A98" s="1081"/>
      <c r="B98" s="1082"/>
      <c r="C98" s="1082"/>
      <c r="D98" s="1082"/>
      <c r="E98" s="1056"/>
      <c r="F98" s="951"/>
      <c r="G98" s="951"/>
      <c r="H98" s="951"/>
      <c r="I98" s="951"/>
      <c r="J98" s="638"/>
      <c r="K98" s="1055"/>
      <c r="L98" s="1056"/>
      <c r="M98" s="1036" t="s">
        <v>1292</v>
      </c>
      <c r="N98" s="1037"/>
      <c r="O98" s="1038"/>
      <c r="P98" s="650">
        <v>20</v>
      </c>
    </row>
    <row r="99" spans="1:16" x14ac:dyDescent="0.25">
      <c r="A99" s="1081"/>
      <c r="B99" s="1082"/>
      <c r="C99" s="1082"/>
      <c r="D99" s="1082"/>
      <c r="E99" s="1056"/>
      <c r="F99" s="1039"/>
      <c r="G99" s="1040"/>
      <c r="H99" s="1040"/>
      <c r="I99" s="1040"/>
      <c r="J99" s="638"/>
      <c r="K99" s="1055"/>
      <c r="L99" s="1056"/>
      <c r="M99" s="1036" t="s">
        <v>1293</v>
      </c>
      <c r="N99" s="1037"/>
      <c r="O99" s="1038"/>
      <c r="P99" s="650">
        <v>20</v>
      </c>
    </row>
    <row r="100" spans="1:16" x14ac:dyDescent="0.25">
      <c r="A100" s="1081"/>
      <c r="B100" s="1082"/>
      <c r="C100" s="1082"/>
      <c r="D100" s="1082"/>
      <c r="E100" s="1056"/>
      <c r="F100" s="71"/>
      <c r="G100" s="71"/>
      <c r="H100" s="71"/>
      <c r="I100" s="71"/>
      <c r="J100" s="638"/>
      <c r="K100" s="1055"/>
      <c r="L100" s="1056"/>
      <c r="M100" s="1036" t="s">
        <v>1294</v>
      </c>
      <c r="N100" s="1037"/>
      <c r="O100" s="1038"/>
      <c r="P100" s="650">
        <v>20</v>
      </c>
    </row>
    <row r="101" spans="1:16" ht="21.75" customHeight="1" x14ac:dyDescent="0.25">
      <c r="A101" s="1081"/>
      <c r="B101" s="1082"/>
      <c r="C101" s="1082"/>
      <c r="D101" s="1082"/>
      <c r="E101" s="1056"/>
      <c r="F101" s="1039"/>
      <c r="G101" s="1040"/>
      <c r="H101" s="1040"/>
      <c r="I101" s="1040"/>
      <c r="J101" s="638"/>
      <c r="K101" s="1055"/>
      <c r="L101" s="1056"/>
      <c r="M101" s="1041" t="s">
        <v>1295</v>
      </c>
      <c r="N101" s="1042"/>
      <c r="O101" s="1043"/>
      <c r="P101" s="651">
        <v>20</v>
      </c>
    </row>
    <row r="102" spans="1:16" ht="21.75" customHeight="1" x14ac:dyDescent="0.25">
      <c r="A102" s="1081"/>
      <c r="B102" s="1082"/>
      <c r="C102" s="1082"/>
      <c r="D102" s="1082"/>
      <c r="E102" s="1056"/>
      <c r="F102" s="1039"/>
      <c r="G102" s="1040"/>
      <c r="H102" s="1040"/>
      <c r="I102" s="1040"/>
      <c r="J102" s="638"/>
      <c r="K102" s="1055"/>
      <c r="L102" s="1056"/>
      <c r="M102" s="1134" t="s">
        <v>1296</v>
      </c>
      <c r="N102" s="1135"/>
      <c r="O102" s="1136"/>
      <c r="P102" s="648">
        <v>20</v>
      </c>
    </row>
    <row r="103" spans="1:16" ht="21.75" customHeight="1" x14ac:dyDescent="0.25">
      <c r="A103" s="1081"/>
      <c r="B103" s="1082"/>
      <c r="C103" s="1082"/>
      <c r="D103" s="1082"/>
      <c r="E103" s="1056"/>
      <c r="F103" s="1039"/>
      <c r="G103" s="1040"/>
      <c r="H103" s="1040"/>
      <c r="I103" s="1040"/>
      <c r="J103" s="638"/>
      <c r="K103" s="1055"/>
      <c r="L103" s="1056"/>
      <c r="M103" s="1134" t="s">
        <v>1297</v>
      </c>
      <c r="N103" s="1135"/>
      <c r="O103" s="1136"/>
      <c r="P103" s="648">
        <v>20</v>
      </c>
    </row>
    <row r="104" spans="1:16" ht="21.75" customHeight="1" x14ac:dyDescent="0.25">
      <c r="A104" s="1081"/>
      <c r="B104" s="1082"/>
      <c r="C104" s="1082"/>
      <c r="D104" s="1082"/>
      <c r="E104" s="1056"/>
      <c r="F104" s="1039"/>
      <c r="G104" s="1040"/>
      <c r="H104" s="1040"/>
      <c r="I104" s="1040"/>
      <c r="J104" s="638"/>
      <c r="K104" s="1055"/>
      <c r="L104" s="1056"/>
      <c r="M104" s="1134" t="s">
        <v>1298</v>
      </c>
      <c r="N104" s="1135"/>
      <c r="O104" s="1136"/>
      <c r="P104" s="648">
        <v>20</v>
      </c>
    </row>
    <row r="105" spans="1:16" ht="21.75" customHeight="1" x14ac:dyDescent="0.25">
      <c r="A105" s="1081"/>
      <c r="B105" s="1082"/>
      <c r="C105" s="1082"/>
      <c r="D105" s="1082"/>
      <c r="E105" s="1056"/>
      <c r="F105" s="951"/>
      <c r="G105" s="951"/>
      <c r="H105" s="951"/>
      <c r="I105" s="951"/>
      <c r="J105" s="94"/>
      <c r="K105" s="1055"/>
      <c r="L105" s="1056"/>
      <c r="M105" s="1134" t="s">
        <v>1299</v>
      </c>
      <c r="N105" s="1135"/>
      <c r="O105" s="1136"/>
      <c r="P105" s="648">
        <v>20</v>
      </c>
    </row>
    <row r="106" spans="1:16" ht="21.75" customHeight="1" x14ac:dyDescent="0.25">
      <c r="A106" s="1081"/>
      <c r="B106" s="1082"/>
      <c r="C106" s="1082"/>
      <c r="D106" s="1082"/>
      <c r="E106" s="1056"/>
      <c r="F106" s="951"/>
      <c r="G106" s="951"/>
      <c r="H106" s="951"/>
      <c r="I106" s="951"/>
      <c r="J106" s="638"/>
      <c r="K106" s="1055"/>
      <c r="L106" s="1056"/>
      <c r="M106" s="1044" t="s">
        <v>1300</v>
      </c>
      <c r="N106" s="1045"/>
      <c r="O106" s="1046"/>
      <c r="P106" s="655">
        <v>20</v>
      </c>
    </row>
    <row r="107" spans="1:16" ht="21.75" customHeight="1" x14ac:dyDescent="0.25">
      <c r="A107" s="1081"/>
      <c r="B107" s="1082"/>
      <c r="C107" s="1082"/>
      <c r="D107" s="1082"/>
      <c r="E107" s="1056"/>
      <c r="F107" s="1039"/>
      <c r="G107" s="1040"/>
      <c r="H107" s="1040"/>
      <c r="I107" s="1040"/>
      <c r="J107" s="638"/>
      <c r="K107" s="1055"/>
      <c r="L107" s="1056"/>
      <c r="M107" s="1044" t="s">
        <v>1301</v>
      </c>
      <c r="N107" s="1045"/>
      <c r="O107" s="1046"/>
      <c r="P107" s="655">
        <v>20</v>
      </c>
    </row>
    <row r="108" spans="1:16" ht="21.75" customHeight="1" x14ac:dyDescent="0.25">
      <c r="A108" s="1081"/>
      <c r="B108" s="1082"/>
      <c r="C108" s="1082"/>
      <c r="D108" s="1082"/>
      <c r="E108" s="1056"/>
      <c r="F108" s="1039"/>
      <c r="G108" s="1040"/>
      <c r="H108" s="1040"/>
      <c r="I108" s="1040"/>
      <c r="J108" s="638"/>
      <c r="K108" s="1055"/>
      <c r="L108" s="1056"/>
      <c r="M108" s="1044" t="s">
        <v>1302</v>
      </c>
      <c r="N108" s="1045"/>
      <c r="O108" s="1046"/>
      <c r="P108" s="655">
        <v>20</v>
      </c>
    </row>
    <row r="109" spans="1:16" ht="21.75" customHeight="1" x14ac:dyDescent="0.25">
      <c r="A109" s="1081"/>
      <c r="B109" s="1082"/>
      <c r="C109" s="1082"/>
      <c r="D109" s="1082"/>
      <c r="E109" s="1056"/>
      <c r="F109" s="1039"/>
      <c r="G109" s="1040"/>
      <c r="H109" s="1040"/>
      <c r="I109" s="1040"/>
      <c r="J109" s="638"/>
      <c r="K109" s="1055"/>
      <c r="L109" s="1056"/>
      <c r="M109" s="1044" t="s">
        <v>1303</v>
      </c>
      <c r="N109" s="1045"/>
      <c r="O109" s="1046"/>
      <c r="P109" s="655">
        <v>20</v>
      </c>
    </row>
    <row r="110" spans="1:16" ht="21.75" customHeight="1" x14ac:dyDescent="0.25">
      <c r="A110" s="1081"/>
      <c r="B110" s="1082"/>
      <c r="C110" s="1082"/>
      <c r="D110" s="1082"/>
      <c r="E110" s="1056"/>
      <c r="F110" s="1039"/>
      <c r="G110" s="1040"/>
      <c r="H110" s="1040"/>
      <c r="I110" s="1040"/>
      <c r="J110" s="638"/>
      <c r="K110" s="1055"/>
      <c r="L110" s="1056"/>
      <c r="M110" s="1044" t="s">
        <v>1304</v>
      </c>
      <c r="N110" s="1045"/>
      <c r="O110" s="1046"/>
      <c r="P110" s="655">
        <v>20</v>
      </c>
    </row>
    <row r="111" spans="1:16" x14ac:dyDescent="0.25">
      <c r="A111" s="1081"/>
      <c r="B111" s="1082"/>
      <c r="C111" s="1082"/>
      <c r="D111" s="1082"/>
      <c r="E111" s="1056"/>
      <c r="F111" s="1039"/>
      <c r="G111" s="1040"/>
      <c r="H111" s="1040"/>
      <c r="I111" s="1040"/>
      <c r="J111" s="638"/>
      <c r="K111" s="1055"/>
      <c r="L111" s="1056"/>
      <c r="M111" s="1044" t="s">
        <v>1305</v>
      </c>
      <c r="N111" s="1045"/>
      <c r="O111" s="1046"/>
      <c r="P111" s="655">
        <v>20</v>
      </c>
    </row>
    <row r="112" spans="1:16" ht="21" customHeight="1" x14ac:dyDescent="0.25">
      <c r="A112" s="1081"/>
      <c r="B112" s="1082"/>
      <c r="C112" s="1082"/>
      <c r="D112" s="1082"/>
      <c r="E112" s="1056"/>
      <c r="F112" s="1039"/>
      <c r="G112" s="1040"/>
      <c r="H112" s="1040"/>
      <c r="I112" s="1040"/>
      <c r="J112" s="638"/>
      <c r="K112" s="1055"/>
      <c r="L112" s="1056"/>
      <c r="M112" s="1047" t="s">
        <v>1306</v>
      </c>
      <c r="N112" s="1048"/>
      <c r="O112" s="1049"/>
      <c r="P112" s="656">
        <v>20</v>
      </c>
    </row>
    <row r="113" spans="1:16" x14ac:dyDescent="0.25">
      <c r="A113" s="1081"/>
      <c r="B113" s="1082"/>
      <c r="C113" s="1082"/>
      <c r="D113" s="1082"/>
      <c r="E113" s="1056"/>
      <c r="F113" s="951"/>
      <c r="G113" s="951"/>
      <c r="H113" s="951"/>
      <c r="I113" s="951"/>
      <c r="J113" s="94"/>
      <c r="K113" s="1055"/>
      <c r="L113" s="1056"/>
      <c r="M113" s="1047" t="s">
        <v>1307</v>
      </c>
      <c r="N113" s="1048"/>
      <c r="O113" s="1049"/>
      <c r="P113" s="656">
        <v>20</v>
      </c>
    </row>
    <row r="114" spans="1:16" ht="15.75" customHeight="1" x14ac:dyDescent="0.25">
      <c r="A114" s="1081"/>
      <c r="B114" s="1082"/>
      <c r="C114" s="1082"/>
      <c r="D114" s="1082"/>
      <c r="E114" s="1056"/>
      <c r="F114" s="951"/>
      <c r="G114" s="951"/>
      <c r="H114" s="951"/>
      <c r="I114" s="951"/>
      <c r="J114" s="638"/>
      <c r="K114" s="1055"/>
      <c r="L114" s="1056"/>
      <c r="M114" s="951" t="s">
        <v>1309</v>
      </c>
      <c r="N114" s="951"/>
      <c r="O114" s="951"/>
      <c r="P114" s="639">
        <v>45</v>
      </c>
    </row>
    <row r="115" spans="1:16" x14ac:dyDescent="0.25">
      <c r="A115" s="1081"/>
      <c r="B115" s="1082"/>
      <c r="C115" s="1082"/>
      <c r="D115" s="1082"/>
      <c r="E115" s="1056"/>
      <c r="F115" s="1039"/>
      <c r="G115" s="1040"/>
      <c r="H115" s="1040"/>
      <c r="I115" s="1040"/>
      <c r="J115" s="638"/>
      <c r="K115" s="1055"/>
      <c r="L115" s="1056"/>
      <c r="M115" s="1064" t="s">
        <v>1310</v>
      </c>
      <c r="N115" s="1065"/>
      <c r="O115" s="1066"/>
      <c r="P115" s="657">
        <v>20</v>
      </c>
    </row>
    <row r="116" spans="1:16" x14ac:dyDescent="0.25">
      <c r="A116" s="1081"/>
      <c r="B116" s="1082"/>
      <c r="C116" s="1082"/>
      <c r="D116" s="1082"/>
      <c r="E116" s="1056"/>
      <c r="F116" s="1039"/>
      <c r="G116" s="1040"/>
      <c r="H116" s="1040"/>
      <c r="I116" s="1040"/>
      <c r="J116" s="638"/>
      <c r="K116" s="1055"/>
      <c r="L116" s="1056"/>
      <c r="M116" s="1064" t="s">
        <v>1311</v>
      </c>
      <c r="N116" s="1065"/>
      <c r="O116" s="1066"/>
      <c r="P116" s="657">
        <v>20</v>
      </c>
    </row>
    <row r="117" spans="1:16" x14ac:dyDescent="0.25">
      <c r="A117" s="1081"/>
      <c r="B117" s="1082"/>
      <c r="C117" s="1082"/>
      <c r="D117" s="1082"/>
      <c r="E117" s="1056"/>
      <c r="F117" s="1039"/>
      <c r="G117" s="1040"/>
      <c r="H117" s="1040"/>
      <c r="I117" s="1040"/>
      <c r="J117" s="638"/>
      <c r="K117" s="1055"/>
      <c r="L117" s="1056"/>
      <c r="M117" s="960"/>
      <c r="N117" s="1137"/>
      <c r="O117" s="961"/>
      <c r="P117" s="93"/>
    </row>
    <row r="118" spans="1:16" x14ac:dyDescent="0.25">
      <c r="A118" s="1081"/>
      <c r="B118" s="1082"/>
      <c r="C118" s="1082"/>
      <c r="D118" s="1082"/>
      <c r="E118" s="1056"/>
      <c r="F118" s="1039"/>
      <c r="G118" s="1040"/>
      <c r="H118" s="1040"/>
      <c r="I118" s="1040"/>
      <c r="J118" s="638"/>
      <c r="K118" s="1055"/>
      <c r="L118" s="1056"/>
      <c r="M118" s="960"/>
      <c r="N118" s="1137"/>
      <c r="O118" s="961"/>
      <c r="P118" s="93"/>
    </row>
    <row r="119" spans="1:16" x14ac:dyDescent="0.25">
      <c r="A119" s="1081"/>
      <c r="B119" s="1082"/>
      <c r="C119" s="1082"/>
      <c r="D119" s="1082"/>
      <c r="E119" s="1056"/>
      <c r="F119" s="1039"/>
      <c r="G119" s="1040"/>
      <c r="H119" s="1040"/>
      <c r="I119" s="1040"/>
      <c r="J119" s="638"/>
      <c r="K119" s="1055"/>
      <c r="L119" s="1056"/>
      <c r="M119" s="951"/>
      <c r="N119" s="951"/>
      <c r="O119" s="951"/>
      <c r="P119" s="93"/>
    </row>
    <row r="120" spans="1:16" ht="15.75" customHeight="1" x14ac:dyDescent="0.25">
      <c r="A120" s="1081"/>
      <c r="B120" s="1082"/>
      <c r="C120" s="1082"/>
      <c r="D120" s="1082"/>
      <c r="E120" s="1056"/>
      <c r="F120" s="1039"/>
      <c r="G120" s="1040"/>
      <c r="H120" s="1040"/>
      <c r="I120" s="1040"/>
      <c r="J120" s="638"/>
      <c r="K120" s="1055"/>
      <c r="L120" s="1056"/>
      <c r="M120" s="951"/>
      <c r="N120" s="951"/>
      <c r="O120" s="951"/>
      <c r="P120" s="93"/>
    </row>
    <row r="121" spans="1:16" x14ac:dyDescent="0.25">
      <c r="A121" s="1124"/>
      <c r="B121" s="1125"/>
      <c r="C121" s="1125"/>
      <c r="D121" s="1125"/>
      <c r="E121" s="1126"/>
      <c r="F121" s="951"/>
      <c r="G121" s="951"/>
      <c r="H121" s="951"/>
      <c r="I121" s="951"/>
      <c r="J121" s="94"/>
      <c r="K121" s="1127"/>
      <c r="L121" s="1126"/>
      <c r="M121" s="951"/>
      <c r="N121" s="951"/>
      <c r="O121" s="951"/>
      <c r="P121" s="93"/>
    </row>
    <row r="122" spans="1:16" x14ac:dyDescent="0.25">
      <c r="A122" s="95"/>
      <c r="B122" s="96"/>
      <c r="C122" s="87"/>
      <c r="D122" s="87"/>
      <c r="E122" s="87"/>
      <c r="F122" s="87"/>
      <c r="G122" s="87"/>
      <c r="H122" s="87"/>
      <c r="I122" s="87"/>
      <c r="J122" s="87"/>
      <c r="K122" s="87"/>
      <c r="L122" s="87"/>
      <c r="M122" s="87"/>
      <c r="N122" s="87"/>
      <c r="O122" s="87"/>
      <c r="P122" s="71"/>
    </row>
    <row r="123" spans="1:16" x14ac:dyDescent="0.25">
      <c r="A123" s="71"/>
      <c r="B123" s="71"/>
      <c r="C123" s="71"/>
      <c r="D123" s="71"/>
      <c r="E123" s="71"/>
      <c r="F123" s="71"/>
      <c r="G123" s="71"/>
      <c r="H123" s="71"/>
      <c r="I123" s="71"/>
      <c r="J123" s="71"/>
      <c r="K123" s="71"/>
      <c r="L123" s="71"/>
      <c r="M123" s="71"/>
      <c r="N123" s="71"/>
      <c r="O123" s="71"/>
      <c r="P123" s="71"/>
    </row>
    <row r="124" spans="1:16" x14ac:dyDescent="0.25">
      <c r="A124" s="95"/>
      <c r="B124" s="96"/>
      <c r="C124" s="87"/>
      <c r="D124" s="87"/>
      <c r="E124" s="87"/>
      <c r="F124" s="87"/>
      <c r="G124" s="87"/>
      <c r="H124" s="87"/>
      <c r="I124" s="87"/>
      <c r="J124" s="87"/>
      <c r="K124" s="87"/>
      <c r="L124" s="87"/>
      <c r="M124" s="87"/>
      <c r="N124" s="87"/>
      <c r="O124" s="87"/>
      <c r="P124" s="71"/>
    </row>
    <row r="125" spans="1:16" ht="30" x14ac:dyDescent="0.25">
      <c r="A125" s="97" t="s">
        <v>32</v>
      </c>
      <c r="B125" s="636" t="s">
        <v>33</v>
      </c>
      <c r="C125" s="636" t="s">
        <v>34</v>
      </c>
      <c r="D125" s="636" t="s">
        <v>35</v>
      </c>
      <c r="E125" s="636" t="s">
        <v>36</v>
      </c>
      <c r="F125" s="636" t="s">
        <v>37</v>
      </c>
      <c r="G125" s="956" t="s">
        <v>38</v>
      </c>
      <c r="H125" s="956"/>
      <c r="I125" s="932" t="s">
        <v>39</v>
      </c>
      <c r="J125" s="933"/>
      <c r="K125" s="636" t="s">
        <v>40</v>
      </c>
      <c r="L125" s="956" t="s">
        <v>41</v>
      </c>
      <c r="M125" s="956"/>
      <c r="N125" s="982" t="s">
        <v>42</v>
      </c>
      <c r="O125" s="983"/>
      <c r="P125" s="984"/>
    </row>
    <row r="126" spans="1:16" ht="135" x14ac:dyDescent="0.25">
      <c r="A126" s="94" t="s">
        <v>1973</v>
      </c>
      <c r="B126" s="101">
        <v>0.2</v>
      </c>
      <c r="C126" s="637" t="s">
        <v>1324</v>
      </c>
      <c r="D126" s="637" t="s">
        <v>104</v>
      </c>
      <c r="E126" s="155" t="s">
        <v>47</v>
      </c>
      <c r="F126" s="637" t="s">
        <v>423</v>
      </c>
      <c r="G126" s="960" t="s">
        <v>1325</v>
      </c>
      <c r="H126" s="961"/>
      <c r="I126" s="960" t="s">
        <v>1326</v>
      </c>
      <c r="J126" s="961"/>
      <c r="K126" s="638">
        <v>10</v>
      </c>
      <c r="L126" s="1138" t="s">
        <v>1327</v>
      </c>
      <c r="M126" s="1139"/>
      <c r="N126" s="960" t="s">
        <v>1328</v>
      </c>
      <c r="O126" s="1137"/>
      <c r="P126" s="961"/>
    </row>
    <row r="127" spans="1:16" x14ac:dyDescent="0.25">
      <c r="A127" s="990" t="s">
        <v>51</v>
      </c>
      <c r="B127" s="933"/>
      <c r="C127" s="985"/>
      <c r="D127" s="991"/>
      <c r="E127" s="991"/>
      <c r="F127" s="991"/>
      <c r="G127" s="991"/>
      <c r="H127" s="991"/>
      <c r="I127" s="991"/>
      <c r="J127" s="991"/>
      <c r="K127" s="991"/>
      <c r="L127" s="991"/>
      <c r="M127" s="991"/>
      <c r="N127" s="991"/>
      <c r="O127" s="991"/>
      <c r="P127" s="992"/>
    </row>
    <row r="128" spans="1:16" x14ac:dyDescent="0.25">
      <c r="A128" s="993" t="s">
        <v>53</v>
      </c>
      <c r="B128" s="938"/>
      <c r="C128" s="938"/>
      <c r="D128" s="938"/>
      <c r="E128" s="938"/>
      <c r="F128" s="938"/>
      <c r="G128" s="939"/>
      <c r="H128" s="937" t="s">
        <v>54</v>
      </c>
      <c r="I128" s="938"/>
      <c r="J128" s="938"/>
      <c r="K128" s="938"/>
      <c r="L128" s="938"/>
      <c r="M128" s="938"/>
      <c r="N128" s="938"/>
      <c r="O128" s="938"/>
      <c r="P128" s="994"/>
    </row>
    <row r="129" spans="1:16" x14ac:dyDescent="0.25">
      <c r="A129" s="1140" t="s">
        <v>1329</v>
      </c>
      <c r="B129" s="945"/>
      <c r="C129" s="945"/>
      <c r="D129" s="945"/>
      <c r="E129" s="945"/>
      <c r="F129" s="945"/>
      <c r="G129" s="946"/>
      <c r="H129" s="1142" t="s">
        <v>1317</v>
      </c>
      <c r="I129" s="1143"/>
      <c r="J129" s="1143"/>
      <c r="K129" s="1143"/>
      <c r="L129" s="1143"/>
      <c r="M129" s="1143"/>
      <c r="N129" s="1143"/>
      <c r="O129" s="1143"/>
      <c r="P129" s="1144"/>
    </row>
    <row r="130" spans="1:16" x14ac:dyDescent="0.25">
      <c r="A130" s="1141"/>
      <c r="B130" s="948"/>
      <c r="C130" s="948"/>
      <c r="D130" s="948"/>
      <c r="E130" s="948"/>
      <c r="F130" s="948"/>
      <c r="G130" s="949"/>
      <c r="H130" s="1145"/>
      <c r="I130" s="1146"/>
      <c r="J130" s="1146"/>
      <c r="K130" s="1146"/>
      <c r="L130" s="1146"/>
      <c r="M130" s="1146"/>
      <c r="N130" s="1146"/>
      <c r="O130" s="1146"/>
      <c r="P130" s="1147"/>
    </row>
    <row r="131" spans="1:16" ht="14.25" customHeight="1" x14ac:dyDescent="0.25">
      <c r="A131" s="95"/>
      <c r="B131" s="96"/>
      <c r="C131" s="96"/>
      <c r="D131" s="96"/>
      <c r="E131" s="96"/>
      <c r="F131" s="96"/>
      <c r="G131" s="96"/>
      <c r="H131" s="96"/>
      <c r="I131" s="96"/>
      <c r="J131" s="96"/>
      <c r="K131" s="96"/>
      <c r="L131" s="96"/>
      <c r="M131" s="96"/>
      <c r="N131" s="96"/>
      <c r="O131" s="96"/>
      <c r="P131" s="103"/>
    </row>
    <row r="132" spans="1:16" ht="21.75" customHeight="1" x14ac:dyDescent="0.25">
      <c r="A132" s="104"/>
      <c r="B132" s="96"/>
      <c r="C132" s="88"/>
      <c r="D132" s="932" t="s">
        <v>57</v>
      </c>
      <c r="E132" s="950"/>
      <c r="F132" s="950"/>
      <c r="G132" s="950"/>
      <c r="H132" s="950"/>
      <c r="I132" s="950"/>
      <c r="J132" s="950"/>
      <c r="K132" s="950"/>
      <c r="L132" s="950"/>
      <c r="M132" s="950"/>
      <c r="N132" s="950"/>
      <c r="O132" s="950"/>
      <c r="P132" s="965"/>
    </row>
    <row r="133" spans="1:16" ht="33.75" customHeight="1" x14ac:dyDescent="0.25">
      <c r="A133" s="95"/>
      <c r="B133" s="96"/>
      <c r="C133" s="96"/>
      <c r="D133" s="636" t="s">
        <v>58</v>
      </c>
      <c r="E133" s="636" t="s">
        <v>59</v>
      </c>
      <c r="F133" s="636" t="s">
        <v>60</v>
      </c>
      <c r="G133" s="636" t="s">
        <v>61</v>
      </c>
      <c r="H133" s="636" t="s">
        <v>62</v>
      </c>
      <c r="I133" s="636" t="s">
        <v>63</v>
      </c>
      <c r="J133" s="636" t="s">
        <v>64</v>
      </c>
      <c r="K133" s="636" t="s">
        <v>65</v>
      </c>
      <c r="L133" s="636" t="s">
        <v>66</v>
      </c>
      <c r="M133" s="636" t="s">
        <v>67</v>
      </c>
      <c r="N133" s="636" t="s">
        <v>68</v>
      </c>
      <c r="O133" s="932" t="s">
        <v>69</v>
      </c>
      <c r="P133" s="965"/>
    </row>
    <row r="134" spans="1:16" x14ac:dyDescent="0.25">
      <c r="A134" s="966" t="s">
        <v>70</v>
      </c>
      <c r="B134" s="967"/>
      <c r="C134" s="968"/>
      <c r="D134" s="105">
        <v>0</v>
      </c>
      <c r="E134" s="105">
        <v>0</v>
      </c>
      <c r="F134" s="105">
        <v>0</v>
      </c>
      <c r="G134" s="105">
        <v>0</v>
      </c>
      <c r="H134" s="105">
        <v>1</v>
      </c>
      <c r="I134" s="105">
        <v>2</v>
      </c>
      <c r="J134" s="105">
        <v>3</v>
      </c>
      <c r="K134" s="105">
        <v>4</v>
      </c>
      <c r="L134" s="105">
        <v>5</v>
      </c>
      <c r="M134" s="105">
        <v>5</v>
      </c>
      <c r="N134" s="105">
        <v>8</v>
      </c>
      <c r="O134" s="969">
        <v>10</v>
      </c>
      <c r="P134" s="970"/>
    </row>
    <row r="135" spans="1:16" ht="15" customHeight="1" x14ac:dyDescent="0.25">
      <c r="A135" s="966" t="s">
        <v>71</v>
      </c>
      <c r="B135" s="967"/>
      <c r="C135" s="968"/>
      <c r="D135" s="106"/>
      <c r="E135" s="106"/>
      <c r="F135" s="106"/>
      <c r="G135" s="106"/>
      <c r="H135" s="106"/>
      <c r="I135" s="106"/>
      <c r="J135" s="106"/>
      <c r="K135" s="106"/>
      <c r="L135" s="106"/>
      <c r="M135" s="106"/>
      <c r="N135" s="106"/>
      <c r="O135" s="971"/>
      <c r="P135" s="972"/>
    </row>
    <row r="136" spans="1:16" ht="15" customHeight="1" x14ac:dyDescent="0.25">
      <c r="A136" s="95"/>
      <c r="B136" s="96"/>
      <c r="C136" s="96"/>
      <c r="D136" s="96"/>
      <c r="E136" s="96"/>
      <c r="F136" s="96"/>
      <c r="G136" s="96"/>
      <c r="H136" s="96"/>
      <c r="I136" s="96"/>
      <c r="J136" s="96"/>
      <c r="K136" s="96"/>
      <c r="L136" s="96"/>
      <c r="M136" s="96"/>
      <c r="N136" s="96"/>
      <c r="O136" s="96"/>
      <c r="P136" s="103"/>
    </row>
    <row r="137" spans="1:16" ht="15.75" thickBot="1" x14ac:dyDescent="0.3">
      <c r="A137" s="113"/>
      <c r="B137" s="90"/>
      <c r="C137" s="90"/>
      <c r="D137" s="90"/>
      <c r="E137" s="90"/>
      <c r="F137" s="90"/>
      <c r="G137" s="90"/>
      <c r="H137" s="90"/>
      <c r="I137" s="90"/>
      <c r="J137" s="90"/>
      <c r="K137" s="90"/>
      <c r="L137" s="90"/>
      <c r="M137" s="90"/>
      <c r="N137" s="90"/>
      <c r="O137" s="90"/>
      <c r="P137" s="114"/>
    </row>
    <row r="138" spans="1:16" x14ac:dyDescent="0.25">
      <c r="A138" s="1025" t="s">
        <v>82</v>
      </c>
      <c r="B138" s="1026"/>
      <c r="C138" s="1026"/>
      <c r="D138" s="1026"/>
      <c r="E138" s="1026"/>
      <c r="F138" s="1026"/>
      <c r="G138" s="1026"/>
      <c r="H138" s="1026"/>
      <c r="I138" s="1026"/>
      <c r="J138" s="1026"/>
      <c r="K138" s="1026"/>
      <c r="L138" s="1026"/>
      <c r="M138" s="1026"/>
      <c r="N138" s="1026"/>
      <c r="O138" s="1026"/>
      <c r="P138" s="1027"/>
    </row>
    <row r="139" spans="1:16" x14ac:dyDescent="0.25">
      <c r="A139" s="115" t="s">
        <v>83</v>
      </c>
      <c r="B139" s="955"/>
      <c r="C139" s="953"/>
      <c r="D139" s="953"/>
      <c r="E139" s="953"/>
      <c r="F139" s="953"/>
      <c r="G139" s="953"/>
      <c r="H139" s="953"/>
      <c r="I139" s="953"/>
      <c r="J139" s="953"/>
      <c r="K139" s="953"/>
      <c r="L139" s="953"/>
      <c r="M139" s="953"/>
      <c r="N139" s="953"/>
      <c r="O139" s="953"/>
      <c r="P139" s="963"/>
    </row>
    <row r="140" spans="1:16" x14ac:dyDescent="0.25">
      <c r="A140" s="115" t="s">
        <v>84</v>
      </c>
      <c r="B140" s="955"/>
      <c r="C140" s="953"/>
      <c r="D140" s="953"/>
      <c r="E140" s="953"/>
      <c r="F140" s="953"/>
      <c r="G140" s="953"/>
      <c r="H140" s="953"/>
      <c r="I140" s="953"/>
      <c r="J140" s="953"/>
      <c r="K140" s="953"/>
      <c r="L140" s="953"/>
      <c r="M140" s="953"/>
      <c r="N140" s="953"/>
      <c r="O140" s="953"/>
      <c r="P140" s="963"/>
    </row>
    <row r="141" spans="1:16" x14ac:dyDescent="0.25">
      <c r="A141" s="115" t="s">
        <v>85</v>
      </c>
      <c r="B141" s="955"/>
      <c r="C141" s="953"/>
      <c r="D141" s="953"/>
      <c r="E141" s="953"/>
      <c r="F141" s="953"/>
      <c r="G141" s="953"/>
      <c r="H141" s="953"/>
      <c r="I141" s="953"/>
      <c r="J141" s="953"/>
      <c r="K141" s="953"/>
      <c r="L141" s="953"/>
      <c r="M141" s="953"/>
      <c r="N141" s="953"/>
      <c r="O141" s="953"/>
      <c r="P141" s="963"/>
    </row>
    <row r="142" spans="1:16" x14ac:dyDescent="0.25">
      <c r="A142" s="115" t="s">
        <v>86</v>
      </c>
      <c r="B142" s="955"/>
      <c r="C142" s="953"/>
      <c r="D142" s="953"/>
      <c r="E142" s="953"/>
      <c r="F142" s="953"/>
      <c r="G142" s="953"/>
      <c r="H142" s="953"/>
      <c r="I142" s="953"/>
      <c r="J142" s="953"/>
      <c r="K142" s="953"/>
      <c r="L142" s="953"/>
      <c r="M142" s="953"/>
      <c r="N142" s="953"/>
      <c r="O142" s="953"/>
      <c r="P142" s="963"/>
    </row>
    <row r="143" spans="1:16" x14ac:dyDescent="0.25">
      <c r="A143" s="115" t="s">
        <v>87</v>
      </c>
      <c r="B143" s="955"/>
      <c r="C143" s="953"/>
      <c r="D143" s="953"/>
      <c r="E143" s="953"/>
      <c r="F143" s="953"/>
      <c r="G143" s="953"/>
      <c r="H143" s="953"/>
      <c r="I143" s="953"/>
      <c r="J143" s="953"/>
      <c r="K143" s="953"/>
      <c r="L143" s="953"/>
      <c r="M143" s="953"/>
      <c r="N143" s="953"/>
      <c r="O143" s="953"/>
      <c r="P143" s="963"/>
    </row>
    <row r="144" spans="1:16" x14ac:dyDescent="0.25">
      <c r="A144" s="115" t="s">
        <v>88</v>
      </c>
      <c r="B144" s="955"/>
      <c r="C144" s="953"/>
      <c r="D144" s="953"/>
      <c r="E144" s="953"/>
      <c r="F144" s="953"/>
      <c r="G144" s="953"/>
      <c r="H144" s="953"/>
      <c r="I144" s="953"/>
      <c r="J144" s="953"/>
      <c r="K144" s="953"/>
      <c r="L144" s="953"/>
      <c r="M144" s="953"/>
      <c r="N144" s="953"/>
      <c r="O144" s="953"/>
      <c r="P144" s="963"/>
    </row>
    <row r="145" spans="1:16" ht="24.75" customHeight="1" x14ac:dyDescent="0.25">
      <c r="A145" s="115" t="s">
        <v>89</v>
      </c>
      <c r="B145" s="955"/>
      <c r="C145" s="953"/>
      <c r="D145" s="953"/>
      <c r="E145" s="953"/>
      <c r="F145" s="953"/>
      <c r="G145" s="953"/>
      <c r="H145" s="953"/>
      <c r="I145" s="953"/>
      <c r="J145" s="953"/>
      <c r="K145" s="953"/>
      <c r="L145" s="953"/>
      <c r="M145" s="953"/>
      <c r="N145" s="953"/>
      <c r="O145" s="953"/>
      <c r="P145" s="963"/>
    </row>
    <row r="146" spans="1:16" ht="24.75" customHeight="1" x14ac:dyDescent="0.25">
      <c r="A146" s="115" t="s">
        <v>90</v>
      </c>
      <c r="B146" s="955"/>
      <c r="C146" s="953"/>
      <c r="D146" s="953"/>
      <c r="E146" s="953"/>
      <c r="F146" s="953"/>
      <c r="G146" s="953"/>
      <c r="H146" s="953"/>
      <c r="I146" s="953"/>
      <c r="J146" s="953"/>
      <c r="K146" s="953"/>
      <c r="L146" s="953"/>
      <c r="M146" s="953"/>
      <c r="N146" s="953"/>
      <c r="O146" s="953"/>
      <c r="P146" s="963"/>
    </row>
    <row r="147" spans="1:16" ht="24.75" customHeight="1" x14ac:dyDescent="0.25">
      <c r="A147" s="115" t="s">
        <v>91</v>
      </c>
      <c r="B147" s="955"/>
      <c r="C147" s="953"/>
      <c r="D147" s="953"/>
      <c r="E147" s="953"/>
      <c r="F147" s="953"/>
      <c r="G147" s="953"/>
      <c r="H147" s="953"/>
      <c r="I147" s="953"/>
      <c r="J147" s="953"/>
      <c r="K147" s="953"/>
      <c r="L147" s="953"/>
      <c r="M147" s="953"/>
      <c r="N147" s="953"/>
      <c r="O147" s="953"/>
      <c r="P147" s="963"/>
    </row>
    <row r="148" spans="1:16" ht="24.75" customHeight="1" thickBot="1" x14ac:dyDescent="0.3">
      <c r="A148" s="116" t="s">
        <v>92</v>
      </c>
      <c r="B148" s="1028"/>
      <c r="C148" s="1029"/>
      <c r="D148" s="1029"/>
      <c r="E148" s="1029"/>
      <c r="F148" s="1029"/>
      <c r="G148" s="1029"/>
      <c r="H148" s="1029"/>
      <c r="I148" s="1029"/>
      <c r="J148" s="1029"/>
      <c r="K148" s="1029"/>
      <c r="L148" s="1029"/>
      <c r="M148" s="1029"/>
      <c r="N148" s="1029"/>
      <c r="O148" s="1029"/>
      <c r="P148" s="1030"/>
    </row>
    <row r="149" spans="1:16" ht="24.75" customHeight="1" x14ac:dyDescent="0.25">
      <c r="A149" s="71"/>
      <c r="B149" s="71"/>
      <c r="C149" s="71"/>
      <c r="D149" s="71"/>
      <c r="E149" s="71"/>
      <c r="F149" s="71"/>
      <c r="G149" s="71"/>
      <c r="H149" s="71"/>
      <c r="I149" s="71"/>
      <c r="J149" s="71"/>
      <c r="K149" s="71"/>
      <c r="L149" s="71"/>
      <c r="M149" s="71"/>
      <c r="N149" s="71"/>
      <c r="O149" s="71"/>
      <c r="P149" s="71"/>
    </row>
    <row r="150" spans="1:16" ht="24.75" customHeight="1" x14ac:dyDescent="0.25">
      <c r="A150" s="80" t="s">
        <v>20</v>
      </c>
      <c r="B150" s="1078" t="s">
        <v>1330</v>
      </c>
      <c r="C150" s="1078"/>
      <c r="D150" s="1078"/>
      <c r="E150" s="1078"/>
      <c r="F150" s="1078"/>
      <c r="G150" s="1078"/>
      <c r="H150" s="1078"/>
      <c r="I150" s="1078"/>
      <c r="J150" s="1078"/>
      <c r="K150" s="1078"/>
      <c r="L150" s="1078"/>
      <c r="M150" s="1078"/>
      <c r="N150" s="1078"/>
      <c r="O150" s="1078"/>
      <c r="P150" s="1078"/>
    </row>
    <row r="151" spans="1:16" ht="24.75" customHeight="1" x14ac:dyDescent="0.25">
      <c r="A151" s="89" t="s">
        <v>22</v>
      </c>
      <c r="B151" s="90"/>
      <c r="C151" s="90"/>
      <c r="D151" s="90"/>
      <c r="E151" s="90"/>
      <c r="F151" s="90"/>
      <c r="G151" s="90"/>
      <c r="H151" s="90"/>
      <c r="I151" s="90"/>
      <c r="J151" s="90"/>
      <c r="K151" s="90"/>
      <c r="L151" s="90"/>
      <c r="M151" s="90"/>
      <c r="N151" s="90"/>
      <c r="O151" s="90"/>
      <c r="P151" s="71"/>
    </row>
    <row r="152" spans="1:16" ht="24.75" customHeight="1" x14ac:dyDescent="0.25">
      <c r="A152" s="89"/>
      <c r="B152" s="90"/>
      <c r="C152" s="90"/>
      <c r="D152" s="90"/>
      <c r="E152" s="90"/>
      <c r="F152" s="90"/>
      <c r="G152" s="90"/>
      <c r="H152" s="90"/>
      <c r="I152" s="90"/>
      <c r="J152" s="90"/>
      <c r="K152" s="90"/>
      <c r="L152" s="90"/>
      <c r="M152" s="90"/>
      <c r="N152" s="90"/>
      <c r="O152" s="90"/>
      <c r="P152" s="71"/>
    </row>
    <row r="153" spans="1:16" x14ac:dyDescent="0.25">
      <c r="A153" s="1079" t="s">
        <v>23</v>
      </c>
      <c r="B153" s="1080"/>
      <c r="C153" s="1080"/>
      <c r="D153" s="1080"/>
      <c r="E153" s="1054"/>
      <c r="F153" s="964" t="s">
        <v>24</v>
      </c>
      <c r="G153" s="964"/>
      <c r="H153" s="964"/>
      <c r="I153" s="964"/>
      <c r="J153" s="964" t="s">
        <v>25</v>
      </c>
      <c r="K153" s="1053" t="s">
        <v>26</v>
      </c>
      <c r="L153" s="1054"/>
      <c r="M153" s="964" t="s">
        <v>27</v>
      </c>
      <c r="N153" s="964"/>
      <c r="O153" s="964"/>
      <c r="P153" s="1083" t="s">
        <v>25</v>
      </c>
    </row>
    <row r="154" spans="1:16" x14ac:dyDescent="0.25">
      <c r="A154" s="1081"/>
      <c r="B154" s="1082"/>
      <c r="C154" s="1082"/>
      <c r="D154" s="1082"/>
      <c r="E154" s="1056"/>
      <c r="F154" s="964"/>
      <c r="G154" s="964"/>
      <c r="H154" s="964"/>
      <c r="I154" s="964"/>
      <c r="J154" s="964"/>
      <c r="K154" s="1055"/>
      <c r="L154" s="1056"/>
      <c r="M154" s="964"/>
      <c r="N154" s="964"/>
      <c r="O154" s="964"/>
      <c r="P154" s="1083"/>
    </row>
    <row r="155" spans="1:16" x14ac:dyDescent="0.25">
      <c r="A155" s="1081"/>
      <c r="B155" s="1082"/>
      <c r="C155" s="1082"/>
      <c r="D155" s="1082"/>
      <c r="E155" s="1056"/>
      <c r="F155" s="1173" t="s">
        <v>1280</v>
      </c>
      <c r="G155" s="1174"/>
      <c r="H155" s="1174"/>
      <c r="I155" s="1175"/>
      <c r="J155" s="648">
        <v>60</v>
      </c>
      <c r="K155" s="1055"/>
      <c r="L155" s="1056"/>
      <c r="M155" s="1041" t="s">
        <v>1295</v>
      </c>
      <c r="N155" s="1042"/>
      <c r="O155" s="1043"/>
      <c r="P155" s="651">
        <v>50</v>
      </c>
    </row>
    <row r="156" spans="1:16" x14ac:dyDescent="0.25">
      <c r="A156" s="1081"/>
      <c r="B156" s="1082"/>
      <c r="C156" s="1082"/>
      <c r="D156" s="1082"/>
      <c r="E156" s="1056"/>
      <c r="F156" s="1131" t="s">
        <v>1282</v>
      </c>
      <c r="G156" s="1132"/>
      <c r="H156" s="1132"/>
      <c r="I156" s="1133"/>
      <c r="J156" s="648">
        <v>60</v>
      </c>
      <c r="K156" s="1055"/>
      <c r="L156" s="1056"/>
      <c r="M156" s="1134" t="s">
        <v>1296</v>
      </c>
      <c r="N156" s="1135"/>
      <c r="O156" s="1136"/>
      <c r="P156" s="648">
        <v>60</v>
      </c>
    </row>
    <row r="157" spans="1:16" x14ac:dyDescent="0.25">
      <c r="A157" s="1081"/>
      <c r="B157" s="1082"/>
      <c r="C157" s="1082"/>
      <c r="D157" s="1082"/>
      <c r="E157" s="1056"/>
      <c r="F157" s="1131" t="s">
        <v>1284</v>
      </c>
      <c r="G157" s="1132"/>
      <c r="H157" s="1132"/>
      <c r="I157" s="1133"/>
      <c r="J157" s="648">
        <v>60</v>
      </c>
      <c r="K157" s="1055"/>
      <c r="L157" s="1056"/>
      <c r="M157" s="1134" t="s">
        <v>1297</v>
      </c>
      <c r="N157" s="1135"/>
      <c r="O157" s="1136"/>
      <c r="P157" s="648">
        <v>60</v>
      </c>
    </row>
    <row r="158" spans="1:16" x14ac:dyDescent="0.25">
      <c r="A158" s="1081"/>
      <c r="B158" s="1082"/>
      <c r="C158" s="1082"/>
      <c r="D158" s="1082"/>
      <c r="E158" s="1056"/>
      <c r="F158" s="1128" t="s">
        <v>1286</v>
      </c>
      <c r="G158" s="1129"/>
      <c r="H158" s="1129"/>
      <c r="I158" s="1130"/>
      <c r="J158" s="649">
        <v>15</v>
      </c>
      <c r="K158" s="1055"/>
      <c r="L158" s="1056"/>
      <c r="M158" s="1134" t="s">
        <v>1298</v>
      </c>
      <c r="N158" s="1135"/>
      <c r="O158" s="1136"/>
      <c r="P158" s="648">
        <v>60</v>
      </c>
    </row>
    <row r="159" spans="1:16" x14ac:dyDescent="0.25">
      <c r="A159" s="1081"/>
      <c r="B159" s="1082"/>
      <c r="C159" s="1082"/>
      <c r="D159" s="1082"/>
      <c r="E159" s="1056"/>
      <c r="F159" s="1128" t="s">
        <v>1288</v>
      </c>
      <c r="G159" s="1129"/>
      <c r="H159" s="1129"/>
      <c r="I159" s="1130"/>
      <c r="J159" s="649">
        <v>60</v>
      </c>
      <c r="K159" s="1055"/>
      <c r="L159" s="1056"/>
      <c r="M159" s="1134" t="s">
        <v>1299</v>
      </c>
      <c r="N159" s="1135"/>
      <c r="O159" s="1136"/>
      <c r="P159" s="648">
        <v>60</v>
      </c>
    </row>
    <row r="160" spans="1:16" x14ac:dyDescent="0.25">
      <c r="A160" s="1081"/>
      <c r="B160" s="1082"/>
      <c r="C160" s="1082"/>
      <c r="D160" s="1082"/>
      <c r="E160" s="1056"/>
      <c r="F160" s="955" t="s">
        <v>1290</v>
      </c>
      <c r="G160" s="953"/>
      <c r="H160" s="953"/>
      <c r="I160" s="954"/>
      <c r="J160" s="638">
        <v>10</v>
      </c>
      <c r="K160" s="1055"/>
      <c r="L160" s="1056"/>
      <c r="M160" s="1047" t="s">
        <v>1306</v>
      </c>
      <c r="N160" s="1048"/>
      <c r="O160" s="1049"/>
      <c r="P160" s="658">
        <v>15</v>
      </c>
    </row>
    <row r="161" spans="1:16" x14ac:dyDescent="0.25">
      <c r="A161" s="1081"/>
      <c r="B161" s="1082"/>
      <c r="C161" s="1082"/>
      <c r="D161" s="1082"/>
      <c r="E161" s="1056"/>
      <c r="F161" s="960"/>
      <c r="G161" s="1137"/>
      <c r="H161" s="1137"/>
      <c r="I161" s="961"/>
      <c r="J161" s="638"/>
      <c r="K161" s="1055"/>
      <c r="L161" s="1056"/>
      <c r="M161" s="1047" t="s">
        <v>1307</v>
      </c>
      <c r="N161" s="1048"/>
      <c r="O161" s="1049"/>
      <c r="P161" s="658">
        <v>15</v>
      </c>
    </row>
    <row r="162" spans="1:16" x14ac:dyDescent="0.25">
      <c r="A162" s="1081"/>
      <c r="B162" s="1082"/>
      <c r="C162" s="1082"/>
      <c r="D162" s="1082"/>
      <c r="E162" s="1056"/>
      <c r="F162" s="955"/>
      <c r="G162" s="953"/>
      <c r="H162" s="953"/>
      <c r="I162" s="954"/>
      <c r="J162" s="638"/>
      <c r="K162" s="1055"/>
      <c r="L162" s="1056"/>
      <c r="M162" s="1064" t="s">
        <v>1310</v>
      </c>
      <c r="N162" s="1065"/>
      <c r="O162" s="1066"/>
      <c r="P162" s="657">
        <v>60</v>
      </c>
    </row>
    <row r="163" spans="1:16" x14ac:dyDescent="0.25">
      <c r="A163" s="1124"/>
      <c r="B163" s="1125"/>
      <c r="C163" s="1125"/>
      <c r="D163" s="1125"/>
      <c r="E163" s="1126"/>
      <c r="F163" s="659"/>
      <c r="G163" s="659"/>
      <c r="H163" s="659"/>
      <c r="I163" s="659"/>
      <c r="J163" s="638"/>
      <c r="K163" s="1127"/>
      <c r="L163" s="1126"/>
      <c r="M163" s="1064" t="s">
        <v>1311</v>
      </c>
      <c r="N163" s="1065"/>
      <c r="O163" s="1066"/>
      <c r="P163" s="657">
        <v>60</v>
      </c>
    </row>
    <row r="164" spans="1:16" x14ac:dyDescent="0.25">
      <c r="A164" s="95"/>
      <c r="B164" s="96"/>
      <c r="C164" s="87"/>
      <c r="D164" s="87"/>
      <c r="E164" s="87"/>
      <c r="F164" s="87"/>
      <c r="G164" s="87"/>
      <c r="H164" s="87"/>
      <c r="I164" s="87"/>
      <c r="J164" s="87"/>
      <c r="K164" s="87"/>
      <c r="L164" s="87"/>
      <c r="M164" s="87"/>
      <c r="N164" s="87"/>
      <c r="O164" s="87"/>
      <c r="P164" s="71"/>
    </row>
    <row r="165" spans="1:16" ht="30" x14ac:dyDescent="0.25">
      <c r="A165" s="97" t="s">
        <v>32</v>
      </c>
      <c r="B165" s="636" t="s">
        <v>33</v>
      </c>
      <c r="C165" s="636" t="s">
        <v>34</v>
      </c>
      <c r="D165" s="636" t="s">
        <v>35</v>
      </c>
      <c r="E165" s="636" t="s">
        <v>36</v>
      </c>
      <c r="F165" s="636" t="s">
        <v>37</v>
      </c>
      <c r="G165" s="956" t="s">
        <v>38</v>
      </c>
      <c r="H165" s="956"/>
      <c r="I165" s="932" t="s">
        <v>39</v>
      </c>
      <c r="J165" s="933"/>
      <c r="K165" s="636" t="s">
        <v>40</v>
      </c>
      <c r="L165" s="956" t="s">
        <v>41</v>
      </c>
      <c r="M165" s="956"/>
      <c r="N165" s="982" t="s">
        <v>42</v>
      </c>
      <c r="O165" s="983"/>
      <c r="P165" s="984"/>
    </row>
    <row r="166" spans="1:16" ht="75" x14ac:dyDescent="0.25">
      <c r="A166" s="121" t="s">
        <v>893</v>
      </c>
      <c r="B166" s="101">
        <v>0.3</v>
      </c>
      <c r="C166" s="637" t="s">
        <v>1331</v>
      </c>
      <c r="D166" s="637" t="s">
        <v>104</v>
      </c>
      <c r="E166" s="155" t="s">
        <v>47</v>
      </c>
      <c r="F166" s="637" t="s">
        <v>423</v>
      </c>
      <c r="G166" s="960" t="s">
        <v>1332</v>
      </c>
      <c r="H166" s="961"/>
      <c r="I166" s="960" t="s">
        <v>1331</v>
      </c>
      <c r="J166" s="961"/>
      <c r="K166" s="638">
        <v>3</v>
      </c>
      <c r="L166" s="1138" t="s">
        <v>1053</v>
      </c>
      <c r="M166" s="1139"/>
      <c r="N166" s="960" t="s">
        <v>1290</v>
      </c>
      <c r="O166" s="1137"/>
      <c r="P166" s="961"/>
    </row>
    <row r="167" spans="1:16" x14ac:dyDescent="0.25">
      <c r="A167" s="990" t="s">
        <v>51</v>
      </c>
      <c r="B167" s="933"/>
      <c r="C167" s="985"/>
      <c r="D167" s="991"/>
      <c r="E167" s="991"/>
      <c r="F167" s="991"/>
      <c r="G167" s="991"/>
      <c r="H167" s="991"/>
      <c r="I167" s="991"/>
      <c r="J167" s="991"/>
      <c r="K167" s="991"/>
      <c r="L167" s="991"/>
      <c r="M167" s="991"/>
      <c r="N167" s="991"/>
      <c r="O167" s="991"/>
      <c r="P167" s="992"/>
    </row>
    <row r="168" spans="1:16" x14ac:dyDescent="0.25">
      <c r="A168" s="993" t="s">
        <v>53</v>
      </c>
      <c r="B168" s="938"/>
      <c r="C168" s="938"/>
      <c r="D168" s="938"/>
      <c r="E168" s="938"/>
      <c r="F168" s="938"/>
      <c r="G168" s="939"/>
      <c r="H168" s="937" t="s">
        <v>54</v>
      </c>
      <c r="I168" s="938"/>
      <c r="J168" s="938"/>
      <c r="K168" s="938"/>
      <c r="L168" s="938"/>
      <c r="M168" s="938"/>
      <c r="N168" s="938"/>
      <c r="O168" s="938"/>
      <c r="P168" s="994"/>
    </row>
    <row r="169" spans="1:16" x14ac:dyDescent="0.25">
      <c r="A169" s="1140" t="s">
        <v>1333</v>
      </c>
      <c r="B169" s="945"/>
      <c r="C169" s="945"/>
      <c r="D169" s="945"/>
      <c r="E169" s="945"/>
      <c r="F169" s="945"/>
      <c r="G169" s="946"/>
      <c r="H169" s="1142" t="s">
        <v>1317</v>
      </c>
      <c r="I169" s="1143"/>
      <c r="J169" s="1143"/>
      <c r="K169" s="1143"/>
      <c r="L169" s="1143"/>
      <c r="M169" s="1143"/>
      <c r="N169" s="1143"/>
      <c r="O169" s="1143"/>
      <c r="P169" s="1144"/>
    </row>
    <row r="170" spans="1:16" x14ac:dyDescent="0.25">
      <c r="A170" s="1141"/>
      <c r="B170" s="948"/>
      <c r="C170" s="948"/>
      <c r="D170" s="948"/>
      <c r="E170" s="948"/>
      <c r="F170" s="948"/>
      <c r="G170" s="949"/>
      <c r="H170" s="1145"/>
      <c r="I170" s="1146"/>
      <c r="J170" s="1146"/>
      <c r="K170" s="1146"/>
      <c r="L170" s="1146"/>
      <c r="M170" s="1146"/>
      <c r="N170" s="1146"/>
      <c r="O170" s="1146"/>
      <c r="P170" s="1147"/>
    </row>
    <row r="171" spans="1:16" x14ac:dyDescent="0.25">
      <c r="A171" s="95"/>
      <c r="B171" s="96"/>
      <c r="C171" s="96"/>
      <c r="D171" s="96"/>
      <c r="E171" s="96"/>
      <c r="F171" s="96"/>
      <c r="G171" s="96"/>
      <c r="H171" s="96"/>
      <c r="I171" s="96"/>
      <c r="J171" s="96"/>
      <c r="K171" s="96"/>
      <c r="L171" s="96"/>
      <c r="M171" s="96"/>
      <c r="N171" s="96"/>
      <c r="O171" s="96"/>
      <c r="P171" s="103"/>
    </row>
    <row r="172" spans="1:16" x14ac:dyDescent="0.25">
      <c r="A172" s="104"/>
      <c r="B172" s="96"/>
      <c r="C172" s="88"/>
      <c r="D172" s="932" t="s">
        <v>57</v>
      </c>
      <c r="E172" s="950"/>
      <c r="F172" s="950"/>
      <c r="G172" s="950"/>
      <c r="H172" s="950"/>
      <c r="I172" s="950"/>
      <c r="J172" s="950"/>
      <c r="K172" s="950"/>
      <c r="L172" s="950"/>
      <c r="M172" s="950"/>
      <c r="N172" s="950"/>
      <c r="O172" s="950"/>
      <c r="P172" s="965"/>
    </row>
    <row r="173" spans="1:16" x14ac:dyDescent="0.25">
      <c r="A173" s="95"/>
      <c r="B173" s="96"/>
      <c r="C173" s="96"/>
      <c r="D173" s="636" t="s">
        <v>58</v>
      </c>
      <c r="E173" s="636" t="s">
        <v>59</v>
      </c>
      <c r="F173" s="636" t="s">
        <v>60</v>
      </c>
      <c r="G173" s="636" t="s">
        <v>61</v>
      </c>
      <c r="H173" s="636" t="s">
        <v>62</v>
      </c>
      <c r="I173" s="636" t="s">
        <v>63</v>
      </c>
      <c r="J173" s="636" t="s">
        <v>64</v>
      </c>
      <c r="K173" s="636" t="s">
        <v>65</v>
      </c>
      <c r="L173" s="636" t="s">
        <v>66</v>
      </c>
      <c r="M173" s="636" t="s">
        <v>67</v>
      </c>
      <c r="N173" s="636" t="s">
        <v>68</v>
      </c>
      <c r="O173" s="932" t="s">
        <v>69</v>
      </c>
      <c r="P173" s="965"/>
    </row>
    <row r="174" spans="1:16" x14ac:dyDescent="0.25">
      <c r="A174" s="966" t="s">
        <v>70</v>
      </c>
      <c r="B174" s="967"/>
      <c r="C174" s="968"/>
      <c r="D174" s="105">
        <v>0</v>
      </c>
      <c r="E174" s="105">
        <f>D174+0</f>
        <v>0</v>
      </c>
      <c r="F174" s="105">
        <f t="shared" ref="F174:N174" si="0">E174+0</f>
        <v>0</v>
      </c>
      <c r="G174" s="105">
        <f t="shared" si="0"/>
        <v>0</v>
      </c>
      <c r="H174" s="105">
        <f t="shared" si="0"/>
        <v>0</v>
      </c>
      <c r="I174" s="105">
        <f>H174+1</f>
        <v>1</v>
      </c>
      <c r="J174" s="105">
        <f t="shared" si="0"/>
        <v>1</v>
      </c>
      <c r="K174" s="105">
        <f t="shared" si="0"/>
        <v>1</v>
      </c>
      <c r="L174" s="105">
        <f t="shared" si="0"/>
        <v>1</v>
      </c>
      <c r="M174" s="105">
        <f t="shared" si="0"/>
        <v>1</v>
      </c>
      <c r="N174" s="105">
        <f t="shared" si="0"/>
        <v>1</v>
      </c>
      <c r="O174" s="969">
        <f>N174+2</f>
        <v>3</v>
      </c>
      <c r="P174" s="970"/>
    </row>
    <row r="175" spans="1:16" x14ac:dyDescent="0.25">
      <c r="A175" s="966" t="s">
        <v>71</v>
      </c>
      <c r="B175" s="967"/>
      <c r="C175" s="968"/>
      <c r="D175" s="106"/>
      <c r="E175" s="106"/>
      <c r="F175" s="106"/>
      <c r="G175" s="106"/>
      <c r="H175" s="106"/>
      <c r="I175" s="106"/>
      <c r="J175" s="106"/>
      <c r="K175" s="106"/>
      <c r="L175" s="106"/>
      <c r="M175" s="106"/>
      <c r="N175" s="106"/>
      <c r="O175" s="971"/>
      <c r="P175" s="972"/>
    </row>
    <row r="176" spans="1:16" ht="15.75" thickBot="1" x14ac:dyDescent="0.3">
      <c r="A176" s="95"/>
      <c r="B176" s="96"/>
      <c r="C176" s="96"/>
      <c r="D176" s="96"/>
      <c r="E176" s="96"/>
      <c r="F176" s="96"/>
      <c r="G176" s="96"/>
      <c r="H176" s="96"/>
      <c r="I176" s="96"/>
      <c r="J176" s="96"/>
      <c r="K176" s="96"/>
      <c r="L176" s="96"/>
      <c r="M176" s="96"/>
      <c r="N176" s="96"/>
      <c r="O176" s="96"/>
      <c r="P176" s="103"/>
    </row>
    <row r="177" spans="1:16" x14ac:dyDescent="0.25">
      <c r="A177" s="1025" t="s">
        <v>82</v>
      </c>
      <c r="B177" s="1026"/>
      <c r="C177" s="1026"/>
      <c r="D177" s="1026"/>
      <c r="E177" s="1026"/>
      <c r="F177" s="1026"/>
      <c r="G177" s="1026"/>
      <c r="H177" s="1026"/>
      <c r="I177" s="1026"/>
      <c r="J177" s="1026"/>
      <c r="K177" s="1026"/>
      <c r="L177" s="1026"/>
      <c r="M177" s="1026"/>
      <c r="N177" s="1026"/>
      <c r="O177" s="1026"/>
      <c r="P177" s="1027"/>
    </row>
    <row r="178" spans="1:16" x14ac:dyDescent="0.25">
      <c r="A178" s="115" t="s">
        <v>83</v>
      </c>
      <c r="B178" s="955"/>
      <c r="C178" s="953"/>
      <c r="D178" s="953"/>
      <c r="E178" s="953"/>
      <c r="F178" s="953"/>
      <c r="G178" s="953"/>
      <c r="H178" s="953"/>
      <c r="I178" s="953"/>
      <c r="J178" s="953"/>
      <c r="K178" s="953"/>
      <c r="L178" s="953"/>
      <c r="M178" s="953"/>
      <c r="N178" s="953"/>
      <c r="O178" s="953"/>
      <c r="P178" s="963"/>
    </row>
    <row r="179" spans="1:16" x14ac:dyDescent="0.25">
      <c r="A179" s="115" t="s">
        <v>84</v>
      </c>
      <c r="B179" s="955"/>
      <c r="C179" s="953"/>
      <c r="D179" s="953"/>
      <c r="E179" s="953"/>
      <c r="F179" s="953"/>
      <c r="G179" s="953"/>
      <c r="H179" s="953"/>
      <c r="I179" s="953"/>
      <c r="J179" s="953"/>
      <c r="K179" s="953"/>
      <c r="L179" s="953"/>
      <c r="M179" s="953"/>
      <c r="N179" s="953"/>
      <c r="O179" s="953"/>
      <c r="P179" s="963"/>
    </row>
    <row r="180" spans="1:16" x14ac:dyDescent="0.25">
      <c r="A180" s="115" t="s">
        <v>85</v>
      </c>
      <c r="B180" s="955"/>
      <c r="C180" s="953"/>
      <c r="D180" s="953"/>
      <c r="E180" s="953"/>
      <c r="F180" s="953"/>
      <c r="G180" s="953"/>
      <c r="H180" s="953"/>
      <c r="I180" s="953"/>
      <c r="J180" s="953"/>
      <c r="K180" s="953"/>
      <c r="L180" s="953"/>
      <c r="M180" s="953"/>
      <c r="N180" s="953"/>
      <c r="O180" s="953"/>
      <c r="P180" s="963"/>
    </row>
    <row r="181" spans="1:16" x14ac:dyDescent="0.25">
      <c r="A181" s="115" t="s">
        <v>86</v>
      </c>
      <c r="B181" s="955"/>
      <c r="C181" s="953"/>
      <c r="D181" s="953"/>
      <c r="E181" s="953"/>
      <c r="F181" s="953"/>
      <c r="G181" s="953"/>
      <c r="H181" s="953"/>
      <c r="I181" s="953"/>
      <c r="J181" s="953"/>
      <c r="K181" s="953"/>
      <c r="L181" s="953"/>
      <c r="M181" s="953"/>
      <c r="N181" s="953"/>
      <c r="O181" s="953"/>
      <c r="P181" s="963"/>
    </row>
    <row r="182" spans="1:16" x14ac:dyDescent="0.25">
      <c r="A182" s="115" t="s">
        <v>87</v>
      </c>
      <c r="B182" s="955"/>
      <c r="C182" s="953"/>
      <c r="D182" s="953"/>
      <c r="E182" s="953"/>
      <c r="F182" s="953"/>
      <c r="G182" s="953"/>
      <c r="H182" s="953"/>
      <c r="I182" s="953"/>
      <c r="J182" s="953"/>
      <c r="K182" s="953"/>
      <c r="L182" s="953"/>
      <c r="M182" s="953"/>
      <c r="N182" s="953"/>
      <c r="O182" s="953"/>
      <c r="P182" s="963"/>
    </row>
    <row r="183" spans="1:16" x14ac:dyDescent="0.25">
      <c r="A183" s="115" t="s">
        <v>88</v>
      </c>
      <c r="B183" s="955"/>
      <c r="C183" s="953"/>
      <c r="D183" s="953"/>
      <c r="E183" s="953"/>
      <c r="F183" s="953"/>
      <c r="G183" s="953"/>
      <c r="H183" s="953"/>
      <c r="I183" s="953"/>
      <c r="J183" s="953"/>
      <c r="K183" s="953"/>
      <c r="L183" s="953"/>
      <c r="M183" s="953"/>
      <c r="N183" s="953"/>
      <c r="O183" s="953"/>
      <c r="P183" s="963"/>
    </row>
    <row r="184" spans="1:16" x14ac:dyDescent="0.25">
      <c r="A184" s="115" t="s">
        <v>89</v>
      </c>
      <c r="B184" s="955"/>
      <c r="C184" s="953"/>
      <c r="D184" s="953"/>
      <c r="E184" s="953"/>
      <c r="F184" s="953"/>
      <c r="G184" s="953"/>
      <c r="H184" s="953"/>
      <c r="I184" s="953"/>
      <c r="J184" s="953"/>
      <c r="K184" s="953"/>
      <c r="L184" s="953"/>
      <c r="M184" s="953"/>
      <c r="N184" s="953"/>
      <c r="O184" s="953"/>
      <c r="P184" s="963"/>
    </row>
    <row r="185" spans="1:16" x14ac:dyDescent="0.25">
      <c r="A185" s="115" t="s">
        <v>90</v>
      </c>
      <c r="B185" s="955"/>
      <c r="C185" s="953"/>
      <c r="D185" s="953"/>
      <c r="E185" s="953"/>
      <c r="F185" s="953"/>
      <c r="G185" s="953"/>
      <c r="H185" s="953"/>
      <c r="I185" s="953"/>
      <c r="J185" s="953"/>
      <c r="K185" s="953"/>
      <c r="L185" s="953"/>
      <c r="M185" s="953"/>
      <c r="N185" s="953"/>
      <c r="O185" s="953"/>
      <c r="P185" s="963"/>
    </row>
    <row r="186" spans="1:16" x14ac:dyDescent="0.25">
      <c r="A186" s="115" t="s">
        <v>91</v>
      </c>
      <c r="B186" s="955"/>
      <c r="C186" s="953"/>
      <c r="D186" s="953"/>
      <c r="E186" s="953"/>
      <c r="F186" s="953"/>
      <c r="G186" s="953"/>
      <c r="H186" s="953"/>
      <c r="I186" s="953"/>
      <c r="J186" s="953"/>
      <c r="K186" s="953"/>
      <c r="L186" s="953"/>
      <c r="M186" s="953"/>
      <c r="N186" s="953"/>
      <c r="O186" s="953"/>
      <c r="P186" s="963"/>
    </row>
    <row r="187" spans="1:16" ht="15.75" thickBot="1" x14ac:dyDescent="0.3">
      <c r="A187" s="116" t="s">
        <v>92</v>
      </c>
      <c r="B187" s="1028"/>
      <c r="C187" s="1029"/>
      <c r="D187" s="1029"/>
      <c r="E187" s="1029"/>
      <c r="F187" s="1029"/>
      <c r="G187" s="1029"/>
      <c r="H187" s="1029"/>
      <c r="I187" s="1029"/>
      <c r="J187" s="1029"/>
      <c r="K187" s="1029"/>
      <c r="L187" s="1029"/>
      <c r="M187" s="1029"/>
      <c r="N187" s="1029"/>
      <c r="O187" s="1029"/>
      <c r="P187" s="1030"/>
    </row>
    <row r="190" spans="1:16" ht="25.5" customHeight="1" x14ac:dyDescent="0.25">
      <c r="A190" s="9" t="s">
        <v>9</v>
      </c>
      <c r="B190" s="1117" t="s">
        <v>1974</v>
      </c>
      <c r="C190" s="792"/>
      <c r="D190" s="792"/>
      <c r="E190" s="792"/>
      <c r="F190" s="792"/>
      <c r="G190" s="792"/>
      <c r="H190" s="792"/>
      <c r="I190" s="792"/>
      <c r="J190" s="792"/>
      <c r="K190" s="793"/>
      <c r="L190" s="794" t="s">
        <v>11</v>
      </c>
      <c r="M190" s="794"/>
      <c r="N190" s="794"/>
      <c r="O190" s="794"/>
      <c r="P190" s="10"/>
    </row>
    <row r="193" spans="1:17" ht="15.75" x14ac:dyDescent="0.25">
      <c r="A193" s="631" t="s">
        <v>1975</v>
      </c>
      <c r="B193" s="1118" t="s">
        <v>1233</v>
      </c>
      <c r="C193" s="1119"/>
      <c r="D193" s="1119"/>
      <c r="E193" s="1119"/>
      <c r="F193" s="1119"/>
      <c r="G193" s="1119"/>
      <c r="H193" s="1119"/>
      <c r="I193" s="1119"/>
      <c r="J193" s="1119"/>
      <c r="K193" s="1120"/>
      <c r="L193" s="1118" t="s">
        <v>11</v>
      </c>
      <c r="M193" s="1119"/>
      <c r="N193" s="1119"/>
      <c r="O193" s="1120"/>
      <c r="P193" s="12" t="s">
        <v>1234</v>
      </c>
    </row>
    <row r="194" spans="1:17" x14ac:dyDescent="0.25">
      <c r="A194" s="1121"/>
      <c r="B194" s="1121"/>
      <c r="C194" s="1121"/>
      <c r="D194" s="1121"/>
      <c r="E194" s="1121"/>
      <c r="F194" s="1121"/>
      <c r="G194" s="1121"/>
      <c r="H194" s="1121"/>
      <c r="I194" s="1121"/>
      <c r="J194" s="1121"/>
      <c r="K194" s="1121"/>
      <c r="L194" s="1121"/>
      <c r="M194" s="1121"/>
      <c r="N194" s="1121"/>
      <c r="O194" s="1121"/>
      <c r="P194" s="1122"/>
    </row>
    <row r="195" spans="1:17" ht="15.75" x14ac:dyDescent="0.25">
      <c r="A195" s="13" t="s">
        <v>15</v>
      </c>
      <c r="B195" s="1033" t="s">
        <v>1178</v>
      </c>
      <c r="C195" s="1034"/>
      <c r="D195" s="1034"/>
      <c r="E195" s="1034"/>
      <c r="F195" s="1035"/>
      <c r="G195" s="436" t="s">
        <v>17</v>
      </c>
      <c r="H195" s="1033" t="s">
        <v>1179</v>
      </c>
      <c r="I195" s="1034"/>
      <c r="J195" s="1034"/>
      <c r="K195" s="1034"/>
      <c r="L195" s="1034"/>
      <c r="M195" s="1034"/>
      <c r="N195" s="1034"/>
      <c r="O195" s="1034"/>
      <c r="P195" s="1035"/>
    </row>
    <row r="196" spans="1:17" ht="15.75" x14ac:dyDescent="0.25">
      <c r="A196" s="13" t="s">
        <v>15</v>
      </c>
      <c r="B196" s="1033" t="s">
        <v>1180</v>
      </c>
      <c r="C196" s="1034"/>
      <c r="D196" s="1034"/>
      <c r="E196" s="1034"/>
      <c r="F196" s="1035"/>
      <c r="G196" s="436" t="s">
        <v>17</v>
      </c>
      <c r="H196" s="1033" t="s">
        <v>1181</v>
      </c>
      <c r="I196" s="1034"/>
      <c r="J196" s="1034"/>
      <c r="K196" s="1034"/>
      <c r="L196" s="1034"/>
      <c r="M196" s="1034"/>
      <c r="N196" s="1034"/>
      <c r="O196" s="1034"/>
      <c r="P196" s="1035"/>
    </row>
    <row r="197" spans="1:17" ht="15.75" x14ac:dyDescent="0.25">
      <c r="A197" s="660"/>
      <c r="B197" s="615"/>
      <c r="C197" s="615"/>
      <c r="D197" s="615"/>
      <c r="E197" s="615"/>
      <c r="F197" s="615"/>
      <c r="G197" s="615"/>
      <c r="H197" s="615"/>
      <c r="I197" s="615"/>
      <c r="J197" s="615"/>
      <c r="K197" s="615"/>
      <c r="L197" s="615"/>
      <c r="M197" s="615"/>
      <c r="N197" s="615"/>
      <c r="O197" s="615"/>
      <c r="P197" s="615"/>
      <c r="Q197" s="21"/>
    </row>
    <row r="198" spans="1:17" ht="15.75" x14ac:dyDescent="0.25">
      <c r="A198" s="631" t="s">
        <v>20</v>
      </c>
      <c r="B198" s="1031" t="s">
        <v>1235</v>
      </c>
      <c r="C198" s="1031"/>
      <c r="D198" s="1031"/>
      <c r="E198" s="1031"/>
      <c r="F198" s="1031"/>
      <c r="G198" s="1031"/>
      <c r="H198" s="1031"/>
      <c r="I198" s="1031"/>
      <c r="J198" s="1031"/>
      <c r="K198" s="1031"/>
      <c r="L198" s="1031"/>
      <c r="M198" s="1031"/>
      <c r="N198" s="1031"/>
      <c r="O198" s="1031"/>
      <c r="P198" s="1031"/>
    </row>
    <row r="199" spans="1:17" ht="15.75" x14ac:dyDescent="0.25">
      <c r="A199" s="20" t="s">
        <v>22</v>
      </c>
      <c r="B199" s="21"/>
      <c r="C199" s="21"/>
      <c r="D199" s="21"/>
      <c r="E199" s="21"/>
      <c r="F199" s="21"/>
      <c r="G199" s="21"/>
      <c r="H199" s="21"/>
      <c r="I199" s="21"/>
      <c r="J199" s="21"/>
      <c r="K199" s="21"/>
      <c r="L199" s="21"/>
      <c r="M199" s="21"/>
      <c r="N199" s="21"/>
      <c r="O199" s="21"/>
    </row>
    <row r="200" spans="1:17" ht="15.75" x14ac:dyDescent="0.25">
      <c r="A200" s="20"/>
      <c r="B200" s="21"/>
      <c r="C200" s="21"/>
      <c r="D200" s="21"/>
      <c r="E200" s="21"/>
      <c r="F200" s="21"/>
      <c r="G200" s="21"/>
      <c r="H200" s="21"/>
      <c r="I200" s="21"/>
      <c r="J200" s="21"/>
      <c r="K200" s="21"/>
      <c r="L200" s="21"/>
      <c r="M200" s="21"/>
      <c r="N200" s="21"/>
      <c r="O200" s="21"/>
    </row>
    <row r="201" spans="1:17" ht="15.75" x14ac:dyDescent="0.25">
      <c r="A201" s="1123" t="s">
        <v>23</v>
      </c>
      <c r="B201" s="881"/>
      <c r="C201" s="881"/>
      <c r="D201" s="881"/>
      <c r="E201" s="624"/>
      <c r="F201" s="768" t="s">
        <v>24</v>
      </c>
      <c r="G201" s="768"/>
      <c r="H201" s="768"/>
      <c r="I201" s="768"/>
      <c r="J201" s="768" t="s">
        <v>25</v>
      </c>
      <c r="K201" s="769" t="s">
        <v>26</v>
      </c>
      <c r="L201" s="761"/>
      <c r="M201" s="768" t="s">
        <v>27</v>
      </c>
      <c r="N201" s="768"/>
      <c r="O201" s="768"/>
      <c r="P201" s="772" t="s">
        <v>25</v>
      </c>
    </row>
    <row r="202" spans="1:17" ht="15.75" x14ac:dyDescent="0.25">
      <c r="A202" s="1123"/>
      <c r="B202" s="881"/>
      <c r="C202" s="881"/>
      <c r="D202" s="881"/>
      <c r="E202" s="624"/>
      <c r="F202" s="768"/>
      <c r="G202" s="768"/>
      <c r="H202" s="768"/>
      <c r="I202" s="768"/>
      <c r="J202" s="768"/>
      <c r="K202" s="770"/>
      <c r="L202" s="764"/>
      <c r="M202" s="768"/>
      <c r="N202" s="768"/>
      <c r="O202" s="768"/>
      <c r="P202" s="772"/>
    </row>
    <row r="203" spans="1:17" ht="15.75" x14ac:dyDescent="0.25">
      <c r="A203" s="1123"/>
      <c r="B203" s="881"/>
      <c r="C203" s="881"/>
      <c r="D203" s="881"/>
      <c r="E203" s="624"/>
      <c r="F203" s="853" t="s">
        <v>1183</v>
      </c>
      <c r="G203" s="871"/>
      <c r="H203" s="871"/>
      <c r="I203" s="872"/>
      <c r="J203" s="613">
        <v>30</v>
      </c>
      <c r="K203" s="770"/>
      <c r="L203" s="764"/>
      <c r="M203" s="1017" t="s">
        <v>1184</v>
      </c>
      <c r="N203" s="1018"/>
      <c r="O203" s="1019"/>
      <c r="P203" s="437">
        <v>90</v>
      </c>
    </row>
    <row r="204" spans="1:17" ht="15.75" x14ac:dyDescent="0.25">
      <c r="A204" s="1123"/>
      <c r="B204" s="881"/>
      <c r="C204" s="881"/>
      <c r="D204" s="881"/>
      <c r="E204" s="624"/>
      <c r="F204" s="853" t="s">
        <v>1185</v>
      </c>
      <c r="G204" s="871"/>
      <c r="H204" s="871"/>
      <c r="I204" s="872"/>
      <c r="J204" s="613">
        <v>30</v>
      </c>
      <c r="K204" s="770"/>
      <c r="L204" s="764"/>
      <c r="M204" s="1017" t="s">
        <v>1186</v>
      </c>
      <c r="N204" s="1018"/>
      <c r="O204" s="1019"/>
      <c r="P204" s="437">
        <v>90</v>
      </c>
    </row>
    <row r="205" spans="1:17" ht="15.75" x14ac:dyDescent="0.25">
      <c r="A205" s="1123"/>
      <c r="B205" s="881"/>
      <c r="C205" s="881"/>
      <c r="D205" s="881"/>
      <c r="E205" s="624"/>
      <c r="F205" s="853" t="s">
        <v>1187</v>
      </c>
      <c r="G205" s="871"/>
      <c r="H205" s="871"/>
      <c r="I205" s="872"/>
      <c r="J205" s="613">
        <v>80</v>
      </c>
      <c r="K205" s="770"/>
      <c r="L205" s="764"/>
      <c r="M205" s="1017" t="s">
        <v>1188</v>
      </c>
      <c r="N205" s="1018"/>
      <c r="O205" s="1019"/>
      <c r="P205" s="437">
        <v>100</v>
      </c>
    </row>
    <row r="206" spans="1:17" ht="15.75" x14ac:dyDescent="0.25">
      <c r="A206" s="1123"/>
      <c r="B206" s="881"/>
      <c r="C206" s="881"/>
      <c r="D206" s="881"/>
      <c r="E206" s="624"/>
      <c r="F206" s="853" t="s">
        <v>1189</v>
      </c>
      <c r="G206" s="871"/>
      <c r="H206" s="871"/>
      <c r="I206" s="872"/>
      <c r="J206" s="613">
        <v>90</v>
      </c>
      <c r="K206" s="770"/>
      <c r="L206" s="764"/>
      <c r="M206" s="1017" t="s">
        <v>1190</v>
      </c>
      <c r="N206" s="1018"/>
      <c r="O206" s="1019"/>
      <c r="P206" s="437">
        <v>100</v>
      </c>
    </row>
    <row r="207" spans="1:17" ht="15.75" x14ac:dyDescent="0.25">
      <c r="A207" s="1123"/>
      <c r="B207" s="881"/>
      <c r="C207" s="881"/>
      <c r="D207" s="881"/>
      <c r="E207" s="624"/>
      <c r="F207" s="853" t="s">
        <v>1191</v>
      </c>
      <c r="G207" s="871"/>
      <c r="H207" s="871"/>
      <c r="I207" s="872"/>
      <c r="J207" s="613">
        <v>90</v>
      </c>
      <c r="K207" s="770"/>
      <c r="L207" s="764"/>
      <c r="M207" s="1017" t="s">
        <v>1192</v>
      </c>
      <c r="N207" s="1018"/>
      <c r="O207" s="1019"/>
      <c r="P207" s="437">
        <v>100</v>
      </c>
    </row>
    <row r="208" spans="1:17" ht="15.75" x14ac:dyDescent="0.25">
      <c r="A208" s="1123"/>
      <c r="B208" s="881"/>
      <c r="C208" s="881"/>
      <c r="D208" s="881"/>
      <c r="E208" s="624"/>
      <c r="F208" s="853" t="s">
        <v>1193</v>
      </c>
      <c r="G208" s="871"/>
      <c r="H208" s="871"/>
      <c r="I208" s="872"/>
      <c r="J208" s="613">
        <v>90</v>
      </c>
      <c r="K208" s="770"/>
      <c r="L208" s="764"/>
      <c r="M208" s="1017" t="s">
        <v>1194</v>
      </c>
      <c r="N208" s="1018"/>
      <c r="O208" s="1019"/>
      <c r="P208" s="437">
        <v>20</v>
      </c>
    </row>
    <row r="209" spans="1:16" ht="15.75" x14ac:dyDescent="0.25">
      <c r="A209" s="1123"/>
      <c r="B209" s="881"/>
      <c r="C209" s="881"/>
      <c r="D209" s="881"/>
      <c r="E209" s="624"/>
      <c r="F209" s="853" t="s">
        <v>1195</v>
      </c>
      <c r="G209" s="871"/>
      <c r="H209" s="871"/>
      <c r="I209" s="872"/>
      <c r="J209" s="613">
        <v>80</v>
      </c>
      <c r="K209" s="770"/>
      <c r="L209" s="764"/>
      <c r="M209" s="1017" t="s">
        <v>1196</v>
      </c>
      <c r="N209" s="1018"/>
      <c r="O209" s="1019"/>
      <c r="P209" s="437">
        <v>20</v>
      </c>
    </row>
    <row r="210" spans="1:16" ht="15.75" x14ac:dyDescent="0.25">
      <c r="A210" s="1123"/>
      <c r="B210" s="881"/>
      <c r="C210" s="881"/>
      <c r="D210" s="881"/>
      <c r="E210" s="624"/>
      <c r="F210" s="853" t="s">
        <v>1197</v>
      </c>
      <c r="G210" s="871"/>
      <c r="H210" s="871"/>
      <c r="I210" s="872"/>
      <c r="J210" s="613">
        <v>90</v>
      </c>
      <c r="K210" s="770"/>
      <c r="L210" s="764"/>
      <c r="M210" s="1017" t="s">
        <v>1198</v>
      </c>
      <c r="N210" s="1018"/>
      <c r="O210" s="1019"/>
      <c r="P210" s="437">
        <v>90</v>
      </c>
    </row>
    <row r="211" spans="1:16" ht="15.75" x14ac:dyDescent="0.25">
      <c r="A211" s="1123"/>
      <c r="B211" s="881"/>
      <c r="C211" s="881"/>
      <c r="D211" s="881"/>
      <c r="E211" s="624"/>
      <c r="F211" s="853" t="s">
        <v>1199</v>
      </c>
      <c r="G211" s="871"/>
      <c r="H211" s="871"/>
      <c r="I211" s="872"/>
      <c r="J211" s="613">
        <v>80</v>
      </c>
      <c r="K211" s="770"/>
      <c r="L211" s="764"/>
      <c r="M211" s="1017" t="s">
        <v>1200</v>
      </c>
      <c r="N211" s="1018"/>
      <c r="O211" s="1019"/>
      <c r="P211" s="437">
        <v>100</v>
      </c>
    </row>
    <row r="212" spans="1:16" ht="15.75" x14ac:dyDescent="0.25">
      <c r="A212" s="1123"/>
      <c r="B212" s="881"/>
      <c r="C212" s="881"/>
      <c r="D212" s="881"/>
      <c r="E212" s="624"/>
      <c r="F212" s="853" t="s">
        <v>1201</v>
      </c>
      <c r="G212" s="871"/>
      <c r="H212" s="871"/>
      <c r="I212" s="872"/>
      <c r="J212" s="613">
        <v>80</v>
      </c>
      <c r="K212" s="770"/>
      <c r="L212" s="764"/>
      <c r="M212" s="1017" t="s">
        <v>1202</v>
      </c>
      <c r="N212" s="1018"/>
      <c r="O212" s="1019"/>
      <c r="P212" s="437">
        <v>20</v>
      </c>
    </row>
    <row r="213" spans="1:16" ht="15.75" x14ac:dyDescent="0.25">
      <c r="A213" s="1123"/>
      <c r="B213" s="881"/>
      <c r="C213" s="881"/>
      <c r="D213" s="881"/>
      <c r="E213" s="624"/>
      <c r="F213" s="853" t="s">
        <v>1203</v>
      </c>
      <c r="G213" s="871"/>
      <c r="H213" s="871"/>
      <c r="I213" s="872"/>
      <c r="J213" s="613">
        <v>90</v>
      </c>
      <c r="K213" s="770"/>
      <c r="L213" s="764"/>
      <c r="M213" s="1017" t="s">
        <v>1204</v>
      </c>
      <c r="N213" s="1018"/>
      <c r="O213" s="1019"/>
      <c r="P213" s="437">
        <v>20</v>
      </c>
    </row>
    <row r="214" spans="1:16" ht="15.75" x14ac:dyDescent="0.25">
      <c r="A214" s="1123"/>
      <c r="B214" s="881"/>
      <c r="C214" s="881"/>
      <c r="D214" s="881"/>
      <c r="E214" s="624"/>
      <c r="F214" s="853" t="s">
        <v>1205</v>
      </c>
      <c r="G214" s="871"/>
      <c r="H214" s="871"/>
      <c r="I214" s="872"/>
      <c r="J214" s="438">
        <v>80</v>
      </c>
      <c r="K214" s="770"/>
      <c r="L214" s="764"/>
      <c r="M214" s="1017" t="s">
        <v>1206</v>
      </c>
      <c r="N214" s="1018"/>
      <c r="O214" s="1019"/>
      <c r="P214" s="437">
        <v>20</v>
      </c>
    </row>
    <row r="215" spans="1:16" ht="15.75" x14ac:dyDescent="0.25">
      <c r="A215" s="1123"/>
      <c r="B215" s="881"/>
      <c r="C215" s="881"/>
      <c r="D215" s="881"/>
      <c r="E215" s="624"/>
      <c r="F215" s="853" t="s">
        <v>1207</v>
      </c>
      <c r="G215" s="871"/>
      <c r="H215" s="871"/>
      <c r="I215" s="872"/>
      <c r="J215" s="613">
        <v>90</v>
      </c>
      <c r="K215" s="770"/>
      <c r="L215" s="764"/>
      <c r="M215" s="1017" t="s">
        <v>1208</v>
      </c>
      <c r="N215" s="1018" t="s">
        <v>1208</v>
      </c>
      <c r="O215" s="1019"/>
      <c r="P215" s="437">
        <v>90</v>
      </c>
    </row>
    <row r="216" spans="1:16" ht="15.75" x14ac:dyDescent="0.25">
      <c r="A216" s="1123"/>
      <c r="B216" s="881"/>
      <c r="C216" s="881"/>
      <c r="D216" s="881"/>
      <c r="E216" s="624"/>
      <c r="F216" s="853"/>
      <c r="G216" s="871"/>
      <c r="H216" s="871"/>
      <c r="I216" s="872"/>
      <c r="J216" s="634"/>
      <c r="K216" s="770"/>
      <c r="L216" s="764"/>
      <c r="M216" s="1017" t="s">
        <v>1209</v>
      </c>
      <c r="N216" s="1018" t="s">
        <v>1209</v>
      </c>
      <c r="O216" s="1019"/>
      <c r="P216" s="437">
        <v>20</v>
      </c>
    </row>
    <row r="217" spans="1:16" ht="15.75" x14ac:dyDescent="0.25">
      <c r="A217" s="1123"/>
      <c r="B217" s="881"/>
      <c r="C217" s="881"/>
      <c r="D217" s="881"/>
      <c r="E217" s="624"/>
      <c r="F217" s="853"/>
      <c r="G217" s="871"/>
      <c r="H217" s="871"/>
      <c r="I217" s="872"/>
      <c r="J217" s="634"/>
      <c r="K217" s="770"/>
      <c r="L217" s="764"/>
      <c r="M217" s="1017" t="s">
        <v>1210</v>
      </c>
      <c r="N217" s="1018" t="s">
        <v>1210</v>
      </c>
      <c r="O217" s="1019"/>
      <c r="P217" s="437">
        <v>90</v>
      </c>
    </row>
    <row r="218" spans="1:16" ht="15.75" x14ac:dyDescent="0.25">
      <c r="A218" s="1123"/>
      <c r="B218" s="881"/>
      <c r="C218" s="881"/>
      <c r="D218" s="881"/>
      <c r="E218" s="624"/>
      <c r="F218" s="853"/>
      <c r="G218" s="871"/>
      <c r="H218" s="871"/>
      <c r="I218" s="872"/>
      <c r="J218" s="634"/>
      <c r="K218" s="770"/>
      <c r="L218" s="764"/>
      <c r="M218" s="1017" t="s">
        <v>1211</v>
      </c>
      <c r="N218" s="1018" t="s">
        <v>1211</v>
      </c>
      <c r="O218" s="1019"/>
      <c r="P218" s="437">
        <v>20</v>
      </c>
    </row>
    <row r="219" spans="1:16" ht="15.75" x14ac:dyDescent="0.25">
      <c r="A219" s="1123"/>
      <c r="B219" s="881"/>
      <c r="C219" s="881"/>
      <c r="D219" s="881"/>
      <c r="E219" s="624"/>
      <c r="F219" s="853"/>
      <c r="G219" s="871"/>
      <c r="H219" s="871"/>
      <c r="I219" s="872"/>
      <c r="J219" s="634"/>
      <c r="K219" s="770"/>
      <c r="L219" s="764"/>
      <c r="M219" s="1017" t="s">
        <v>1212</v>
      </c>
      <c r="N219" s="1018" t="s">
        <v>1212</v>
      </c>
      <c r="O219" s="1019"/>
      <c r="P219" s="437">
        <v>90</v>
      </c>
    </row>
    <row r="220" spans="1:16" ht="15.75" x14ac:dyDescent="0.25">
      <c r="A220" s="1123"/>
      <c r="B220" s="881"/>
      <c r="C220" s="881"/>
      <c r="D220" s="881"/>
      <c r="E220" s="624"/>
      <c r="F220" s="853"/>
      <c r="G220" s="871"/>
      <c r="H220" s="871"/>
      <c r="I220" s="872"/>
      <c r="J220" s="634"/>
      <c r="K220" s="770"/>
      <c r="L220" s="764"/>
      <c r="M220" s="1017" t="s">
        <v>1213</v>
      </c>
      <c r="N220" s="1018" t="s">
        <v>1213</v>
      </c>
      <c r="O220" s="1019"/>
      <c r="P220" s="437">
        <v>90</v>
      </c>
    </row>
    <row r="221" spans="1:16" ht="15.75" x14ac:dyDescent="0.25">
      <c r="A221" s="1123"/>
      <c r="B221" s="881"/>
      <c r="C221" s="881"/>
      <c r="D221" s="881"/>
      <c r="E221" s="624"/>
      <c r="F221" s="853"/>
      <c r="G221" s="871"/>
      <c r="H221" s="871"/>
      <c r="I221" s="872"/>
      <c r="J221" s="634"/>
      <c r="K221" s="770"/>
      <c r="L221" s="764"/>
      <c r="M221" s="1017" t="s">
        <v>1214</v>
      </c>
      <c r="N221" s="1018" t="s">
        <v>1214</v>
      </c>
      <c r="O221" s="1019"/>
      <c r="P221" s="437">
        <v>100</v>
      </c>
    </row>
    <row r="222" spans="1:16" ht="15.75" x14ac:dyDescent="0.25">
      <c r="A222" s="1123"/>
      <c r="B222" s="881"/>
      <c r="C222" s="881"/>
      <c r="D222" s="881"/>
      <c r="E222" s="624"/>
      <c r="F222" s="853"/>
      <c r="G222" s="871"/>
      <c r="H222" s="871"/>
      <c r="I222" s="872"/>
      <c r="J222" s="634"/>
      <c r="K222" s="770"/>
      <c r="L222" s="764"/>
      <c r="M222" s="1017" t="s">
        <v>1215</v>
      </c>
      <c r="N222" s="1018" t="s">
        <v>1215</v>
      </c>
      <c r="O222" s="1019"/>
      <c r="P222" s="437">
        <v>10</v>
      </c>
    </row>
    <row r="223" spans="1:16" ht="15.75" x14ac:dyDescent="0.25">
      <c r="A223" s="1123"/>
      <c r="B223" s="881"/>
      <c r="C223" s="881"/>
      <c r="D223" s="881"/>
      <c r="E223" s="624"/>
      <c r="F223" s="853"/>
      <c r="G223" s="871"/>
      <c r="H223" s="871"/>
      <c r="I223" s="872"/>
      <c r="J223" s="634"/>
      <c r="K223" s="770"/>
      <c r="L223" s="764"/>
      <c r="M223" s="1017" t="s">
        <v>1216</v>
      </c>
      <c r="N223" s="1018" t="s">
        <v>1216</v>
      </c>
      <c r="O223" s="1019"/>
      <c r="P223" s="437">
        <v>0</v>
      </c>
    </row>
    <row r="224" spans="1:16" ht="15.75" x14ac:dyDescent="0.25">
      <c r="A224" s="1123"/>
      <c r="B224" s="881"/>
      <c r="C224" s="881"/>
      <c r="D224" s="881"/>
      <c r="E224" s="624"/>
      <c r="F224" s="853"/>
      <c r="G224" s="871"/>
      <c r="H224" s="871"/>
      <c r="I224" s="872"/>
      <c r="J224" s="634"/>
      <c r="K224" s="770"/>
      <c r="L224" s="764"/>
      <c r="M224" s="1017" t="s">
        <v>1217</v>
      </c>
      <c r="N224" s="1018" t="s">
        <v>1217</v>
      </c>
      <c r="O224" s="1019"/>
      <c r="P224" s="437">
        <v>90</v>
      </c>
    </row>
    <row r="225" spans="1:16" ht="15.75" x14ac:dyDescent="0.25">
      <c r="A225" s="1123"/>
      <c r="B225" s="881"/>
      <c r="C225" s="881"/>
      <c r="D225" s="881"/>
      <c r="E225" s="624"/>
      <c r="F225" s="853"/>
      <c r="G225" s="871"/>
      <c r="H225" s="871"/>
      <c r="I225" s="872"/>
      <c r="J225" s="634"/>
      <c r="K225" s="770"/>
      <c r="L225" s="764"/>
      <c r="M225" s="1017" t="s">
        <v>1218</v>
      </c>
      <c r="N225" s="1018" t="s">
        <v>1218</v>
      </c>
      <c r="O225" s="1019"/>
      <c r="P225" s="437">
        <v>90</v>
      </c>
    </row>
    <row r="226" spans="1:16" ht="15.75" x14ac:dyDescent="0.25">
      <c r="A226" s="1123"/>
      <c r="B226" s="881"/>
      <c r="C226" s="881"/>
      <c r="D226" s="881"/>
      <c r="E226" s="624"/>
      <c r="F226" s="853"/>
      <c r="G226" s="871"/>
      <c r="H226" s="871"/>
      <c r="I226" s="872"/>
      <c r="J226" s="634"/>
      <c r="K226" s="770"/>
      <c r="L226" s="764"/>
      <c r="M226" s="1017" t="s">
        <v>1219</v>
      </c>
      <c r="N226" s="1018" t="s">
        <v>1219</v>
      </c>
      <c r="O226" s="1019"/>
      <c r="P226" s="437">
        <v>90</v>
      </c>
    </row>
    <row r="227" spans="1:16" ht="15.75" x14ac:dyDescent="0.25">
      <c r="A227" s="1123"/>
      <c r="B227" s="881"/>
      <c r="C227" s="881"/>
      <c r="D227" s="881"/>
      <c r="E227" s="624"/>
      <c r="F227" s="853"/>
      <c r="G227" s="871"/>
      <c r="H227" s="871"/>
      <c r="I227" s="872"/>
      <c r="J227" s="634"/>
      <c r="K227" s="770"/>
      <c r="L227" s="764"/>
      <c r="M227" s="1017" t="s">
        <v>1220</v>
      </c>
      <c r="N227" s="1018" t="s">
        <v>1220</v>
      </c>
      <c r="O227" s="1019"/>
      <c r="P227" s="437">
        <v>20</v>
      </c>
    </row>
    <row r="228" spans="1:16" ht="15.75" x14ac:dyDescent="0.25">
      <c r="A228" s="1123"/>
      <c r="B228" s="881"/>
      <c r="C228" s="881"/>
      <c r="D228" s="881"/>
      <c r="E228" s="624"/>
      <c r="F228" s="853"/>
      <c r="G228" s="871"/>
      <c r="H228" s="871"/>
      <c r="I228" s="872"/>
      <c r="J228" s="634"/>
      <c r="K228" s="770"/>
      <c r="L228" s="764"/>
      <c r="M228" s="1017" t="s">
        <v>1221</v>
      </c>
      <c r="N228" s="1018" t="s">
        <v>1221</v>
      </c>
      <c r="O228" s="1019"/>
      <c r="P228" s="437">
        <v>100</v>
      </c>
    </row>
    <row r="229" spans="1:16" ht="15.75" x14ac:dyDescent="0.25">
      <c r="A229" s="1123"/>
      <c r="B229" s="881"/>
      <c r="C229" s="881"/>
      <c r="D229" s="881"/>
      <c r="E229" s="624"/>
      <c r="F229" s="853"/>
      <c r="G229" s="871"/>
      <c r="H229" s="871"/>
      <c r="I229" s="872"/>
      <c r="J229" s="634"/>
      <c r="K229" s="770"/>
      <c r="L229" s="764"/>
      <c r="M229" s="1017" t="s">
        <v>1222</v>
      </c>
      <c r="N229" s="1018" t="s">
        <v>1222</v>
      </c>
      <c r="O229" s="1019"/>
      <c r="P229" s="437">
        <v>20</v>
      </c>
    </row>
    <row r="230" spans="1:16" ht="15.75" x14ac:dyDescent="0.25">
      <c r="A230" s="1123"/>
      <c r="B230" s="881"/>
      <c r="C230" s="881"/>
      <c r="D230" s="881"/>
      <c r="E230" s="624"/>
      <c r="F230" s="853"/>
      <c r="G230" s="871"/>
      <c r="H230" s="871"/>
      <c r="I230" s="872"/>
      <c r="J230" s="634"/>
      <c r="K230" s="770"/>
      <c r="L230" s="764"/>
      <c r="M230" s="1017" t="s">
        <v>1223</v>
      </c>
      <c r="N230" s="1018" t="s">
        <v>1223</v>
      </c>
      <c r="O230" s="1019"/>
      <c r="P230" s="437">
        <v>100</v>
      </c>
    </row>
    <row r="231" spans="1:16" ht="15.75" x14ac:dyDescent="0.25">
      <c r="A231" s="1123"/>
      <c r="B231" s="881"/>
      <c r="C231" s="881"/>
      <c r="D231" s="881"/>
      <c r="E231" s="624"/>
      <c r="F231" s="853"/>
      <c r="G231" s="871"/>
      <c r="H231" s="871"/>
      <c r="I231" s="872"/>
      <c r="J231" s="634"/>
      <c r="K231" s="770"/>
      <c r="L231" s="764"/>
      <c r="M231" s="1017" t="s">
        <v>1224</v>
      </c>
      <c r="N231" s="1018" t="s">
        <v>1224</v>
      </c>
      <c r="O231" s="1019"/>
      <c r="P231" s="437">
        <v>0</v>
      </c>
    </row>
    <row r="232" spans="1:16" ht="15.75" x14ac:dyDescent="0.25">
      <c r="A232" s="1123"/>
      <c r="B232" s="881"/>
      <c r="C232" s="881"/>
      <c r="D232" s="881"/>
      <c r="E232" s="624"/>
      <c r="F232" s="853"/>
      <c r="G232" s="871"/>
      <c r="H232" s="871"/>
      <c r="I232" s="872"/>
      <c r="J232" s="634"/>
      <c r="K232" s="770"/>
      <c r="L232" s="764"/>
      <c r="M232" s="1017" t="s">
        <v>1225</v>
      </c>
      <c r="N232" s="1018"/>
      <c r="O232" s="1019"/>
      <c r="P232" s="437">
        <v>60</v>
      </c>
    </row>
    <row r="233" spans="1:16" ht="15.75" x14ac:dyDescent="0.25">
      <c r="A233" s="23"/>
      <c r="B233" s="24"/>
      <c r="C233" s="18"/>
      <c r="D233" s="18"/>
      <c r="E233" s="18"/>
      <c r="F233" s="18"/>
      <c r="G233" s="18"/>
      <c r="H233" s="18"/>
      <c r="I233" s="18"/>
      <c r="J233" s="18"/>
      <c r="K233" s="18"/>
      <c r="L233" s="18"/>
      <c r="M233" s="18"/>
      <c r="N233" s="18"/>
      <c r="O233" s="18"/>
    </row>
    <row r="234" spans="1:16" ht="47.25" x14ac:dyDescent="0.25">
      <c r="A234" s="25" t="s">
        <v>32</v>
      </c>
      <c r="B234" s="614" t="s">
        <v>33</v>
      </c>
      <c r="C234" s="614" t="s">
        <v>34</v>
      </c>
      <c r="D234" s="614" t="s">
        <v>35</v>
      </c>
      <c r="E234" s="614" t="s">
        <v>36</v>
      </c>
      <c r="F234" s="614" t="s">
        <v>37</v>
      </c>
      <c r="G234" s="746" t="s">
        <v>38</v>
      </c>
      <c r="H234" s="746"/>
      <c r="I234" s="733" t="s">
        <v>39</v>
      </c>
      <c r="J234" s="741"/>
      <c r="K234" s="614" t="s">
        <v>40</v>
      </c>
      <c r="L234" s="614" t="s">
        <v>41</v>
      </c>
      <c r="M234" s="747" t="s">
        <v>42</v>
      </c>
      <c r="N234" s="748"/>
      <c r="O234" s="748"/>
      <c r="P234" s="1104"/>
    </row>
    <row r="235" spans="1:16" ht="114" x14ac:dyDescent="0.25">
      <c r="A235" s="661" t="s">
        <v>219</v>
      </c>
      <c r="B235" s="144">
        <v>1</v>
      </c>
      <c r="C235" s="283" t="s">
        <v>1236</v>
      </c>
      <c r="D235" s="616" t="s">
        <v>104</v>
      </c>
      <c r="E235" s="625" t="s">
        <v>47</v>
      </c>
      <c r="F235" s="632" t="s">
        <v>423</v>
      </c>
      <c r="G235" s="1105" t="s">
        <v>1237</v>
      </c>
      <c r="H235" s="1106"/>
      <c r="I235" s="1105" t="s">
        <v>1238</v>
      </c>
      <c r="J235" s="1106"/>
      <c r="K235" s="616">
        <v>447</v>
      </c>
      <c r="L235" s="618" t="s">
        <v>228</v>
      </c>
      <c r="M235" s="1105" t="s">
        <v>1229</v>
      </c>
      <c r="N235" s="1107"/>
      <c r="O235" s="1107"/>
      <c r="P235" s="1108"/>
    </row>
    <row r="236" spans="1:16" ht="15.75" x14ac:dyDescent="0.25">
      <c r="A236" s="733" t="s">
        <v>51</v>
      </c>
      <c r="B236" s="741"/>
      <c r="C236" s="1022" t="s">
        <v>1239</v>
      </c>
      <c r="D236" s="1023"/>
      <c r="E236" s="1023"/>
      <c r="F236" s="1023"/>
      <c r="G236" s="1023"/>
      <c r="H236" s="1023"/>
      <c r="I236" s="1023"/>
      <c r="J236" s="1023"/>
      <c r="K236" s="1023"/>
      <c r="L236" s="1023"/>
      <c r="M236" s="1023"/>
      <c r="N236" s="1023"/>
      <c r="O236" s="1023"/>
      <c r="P236" s="1024"/>
    </row>
    <row r="237" spans="1:16" ht="15.75" x14ac:dyDescent="0.25">
      <c r="A237" s="718" t="s">
        <v>53</v>
      </c>
      <c r="B237" s="719"/>
      <c r="C237" s="719"/>
      <c r="D237" s="719"/>
      <c r="E237" s="719"/>
      <c r="F237" s="719"/>
      <c r="G237" s="720"/>
      <c r="H237" s="721" t="s">
        <v>54</v>
      </c>
      <c r="I237" s="719"/>
      <c r="J237" s="719"/>
      <c r="K237" s="719"/>
      <c r="L237" s="719"/>
      <c r="M237" s="719"/>
      <c r="N237" s="719"/>
      <c r="O237" s="719"/>
      <c r="P237" s="722"/>
    </row>
    <row r="238" spans="1:16" ht="15.75" x14ac:dyDescent="0.25">
      <c r="A238" s="1113" t="s">
        <v>1240</v>
      </c>
      <c r="B238" s="1114"/>
      <c r="C238" s="1114"/>
      <c r="D238" s="1114"/>
      <c r="E238" s="1114"/>
      <c r="F238" s="1114"/>
      <c r="G238" s="1115"/>
      <c r="H238" s="1113" t="s">
        <v>1229</v>
      </c>
      <c r="I238" s="1114"/>
      <c r="J238" s="1114"/>
      <c r="K238" s="1114"/>
      <c r="L238" s="1114"/>
      <c r="M238" s="1114"/>
      <c r="N238" s="1114"/>
      <c r="O238" s="1114"/>
      <c r="P238" s="1115"/>
    </row>
    <row r="239" spans="1:16" ht="15.75" x14ac:dyDescent="0.25">
      <c r="A239" s="609"/>
      <c r="B239" s="610"/>
      <c r="C239" s="610"/>
      <c r="D239" s="610"/>
      <c r="E239" s="610"/>
      <c r="F239" s="24"/>
      <c r="G239" s="24"/>
      <c r="H239" s="24"/>
      <c r="I239" s="24"/>
      <c r="J239" s="24"/>
      <c r="K239" s="617"/>
      <c r="L239" s="617"/>
      <c r="M239" s="24"/>
      <c r="N239" s="24"/>
      <c r="O239" s="24"/>
      <c r="P239" s="31"/>
    </row>
    <row r="240" spans="1:16" ht="15.75" x14ac:dyDescent="0.25">
      <c r="A240" s="23"/>
      <c r="B240" s="24"/>
      <c r="C240" s="24"/>
      <c r="D240" s="733" t="s">
        <v>57</v>
      </c>
      <c r="E240" s="734"/>
      <c r="F240" s="734"/>
      <c r="G240" s="734"/>
      <c r="H240" s="734"/>
      <c r="I240" s="734"/>
      <c r="J240" s="734"/>
      <c r="K240" s="734"/>
      <c r="L240" s="734"/>
      <c r="M240" s="734"/>
      <c r="N240" s="734"/>
      <c r="O240" s="734"/>
      <c r="P240" s="735"/>
    </row>
    <row r="241" spans="1:16" ht="15.75" x14ac:dyDescent="0.25">
      <c r="A241" s="32"/>
      <c r="B241" s="24"/>
      <c r="C241" s="19"/>
      <c r="D241" s="733" t="s">
        <v>58</v>
      </c>
      <c r="E241" s="741"/>
      <c r="F241" s="614" t="s">
        <v>59</v>
      </c>
      <c r="G241" s="614" t="s">
        <v>60</v>
      </c>
      <c r="H241" s="614" t="s">
        <v>61</v>
      </c>
      <c r="I241" s="614" t="s">
        <v>62</v>
      </c>
      <c r="J241" s="614" t="s">
        <v>63</v>
      </c>
      <c r="K241" s="614" t="s">
        <v>64</v>
      </c>
      <c r="L241" s="614" t="s">
        <v>65</v>
      </c>
      <c r="M241" s="614" t="s">
        <v>66</v>
      </c>
      <c r="N241" s="614" t="s">
        <v>67</v>
      </c>
      <c r="O241" s="614" t="s">
        <v>68</v>
      </c>
      <c r="P241" s="65" t="s">
        <v>69</v>
      </c>
    </row>
    <row r="242" spans="1:16" ht="15.75" x14ac:dyDescent="0.25">
      <c r="A242" s="56" t="s">
        <v>70</v>
      </c>
      <c r="B242" s="52"/>
      <c r="C242" s="52"/>
      <c r="D242" s="899">
        <v>37</v>
      </c>
      <c r="E242" s="1116"/>
      <c r="F242" s="53">
        <f>D242+37</f>
        <v>74</v>
      </c>
      <c r="G242" s="53">
        <f t="shared" ref="G242:O242" si="1">F242+37</f>
        <v>111</v>
      </c>
      <c r="H242" s="53">
        <f t="shared" si="1"/>
        <v>148</v>
      </c>
      <c r="I242" s="53">
        <f t="shared" si="1"/>
        <v>185</v>
      </c>
      <c r="J242" s="53">
        <f t="shared" si="1"/>
        <v>222</v>
      </c>
      <c r="K242" s="53">
        <f t="shared" si="1"/>
        <v>259</v>
      </c>
      <c r="L242" s="53">
        <f t="shared" si="1"/>
        <v>296</v>
      </c>
      <c r="M242" s="53">
        <f t="shared" si="1"/>
        <v>333</v>
      </c>
      <c r="N242" s="53">
        <f t="shared" si="1"/>
        <v>370</v>
      </c>
      <c r="O242" s="53">
        <f t="shared" si="1"/>
        <v>407</v>
      </c>
      <c r="P242" s="64">
        <f>O242+40</f>
        <v>447</v>
      </c>
    </row>
    <row r="243" spans="1:16" ht="15.75" x14ac:dyDescent="0.25">
      <c r="A243" s="56" t="s">
        <v>71</v>
      </c>
      <c r="B243" s="52"/>
      <c r="C243" s="52"/>
      <c r="D243" s="1009"/>
      <c r="E243" s="1010"/>
      <c r="F243" s="440"/>
      <c r="G243" s="440"/>
      <c r="H243" s="440"/>
      <c r="I243" s="440"/>
      <c r="J243" s="440"/>
      <c r="K243" s="440"/>
      <c r="L243" s="440"/>
      <c r="M243" s="440"/>
      <c r="N243" s="440"/>
      <c r="O243" s="440"/>
      <c r="P243" s="442"/>
    </row>
    <row r="246" spans="1:16" x14ac:dyDescent="0.25">
      <c r="A246" s="78" t="s">
        <v>9</v>
      </c>
      <c r="B246" s="1087" t="s">
        <v>1241</v>
      </c>
      <c r="C246" s="1088"/>
      <c r="D246" s="1088"/>
      <c r="E246" s="1088"/>
      <c r="F246" s="1088"/>
      <c r="G246" s="1088"/>
      <c r="H246" s="1088"/>
      <c r="I246" s="1088"/>
      <c r="J246" s="1088"/>
      <c r="K246" s="1089"/>
      <c r="L246" s="1090" t="s">
        <v>11</v>
      </c>
      <c r="M246" s="1090"/>
      <c r="N246" s="1090"/>
      <c r="O246" s="1090"/>
      <c r="P246" s="79">
        <v>1</v>
      </c>
    </row>
    <row r="247" spans="1:16" x14ac:dyDescent="0.25">
      <c r="A247" s="71"/>
      <c r="B247" s="71"/>
      <c r="C247" s="71"/>
      <c r="D247" s="71"/>
      <c r="E247" s="71"/>
      <c r="F247" s="71"/>
      <c r="G247" s="71"/>
      <c r="H247" s="71"/>
      <c r="I247" s="71"/>
      <c r="J247" s="71"/>
      <c r="K247" s="71"/>
      <c r="L247" s="71"/>
      <c r="M247" s="71"/>
      <c r="N247" s="71"/>
      <c r="O247" s="71"/>
      <c r="P247" s="71"/>
    </row>
    <row r="248" spans="1:16" x14ac:dyDescent="0.25">
      <c r="A248" s="80" t="s">
        <v>12</v>
      </c>
      <c r="B248" s="1078" t="s">
        <v>1242</v>
      </c>
      <c r="C248" s="1091"/>
      <c r="D248" s="1091"/>
      <c r="E248" s="1091"/>
      <c r="F248" s="1091"/>
      <c r="G248" s="1091"/>
      <c r="H248" s="1091"/>
      <c r="I248" s="1091"/>
      <c r="J248" s="1091"/>
      <c r="K248" s="1091"/>
      <c r="L248" s="1092" t="s">
        <v>14</v>
      </c>
      <c r="M248" s="1092"/>
      <c r="N248" s="1092"/>
      <c r="O248" s="1092"/>
      <c r="P248" s="81">
        <v>0.2</v>
      </c>
    </row>
    <row r="249" spans="1:16" x14ac:dyDescent="0.25">
      <c r="A249" s="71"/>
      <c r="B249" s="71"/>
      <c r="C249" s="71"/>
      <c r="D249" s="71"/>
      <c r="E249" s="71"/>
      <c r="F249" s="71"/>
      <c r="G249" s="71"/>
      <c r="H249" s="71"/>
      <c r="I249" s="71"/>
      <c r="J249" s="71"/>
      <c r="K249" s="71"/>
      <c r="L249" s="71"/>
      <c r="M249" s="71"/>
      <c r="N249" s="71"/>
      <c r="O249" s="71"/>
      <c r="P249" s="71"/>
    </row>
    <row r="250" spans="1:16" x14ac:dyDescent="0.25">
      <c r="A250" s="82" t="s">
        <v>15</v>
      </c>
      <c r="B250" s="1093"/>
      <c r="C250" s="1094"/>
      <c r="D250" s="1094"/>
      <c r="E250" s="1094"/>
      <c r="F250" s="1095"/>
      <c r="G250" s="83" t="s">
        <v>17</v>
      </c>
      <c r="H250" s="1093" t="s">
        <v>1243</v>
      </c>
      <c r="I250" s="1094"/>
      <c r="J250" s="1094"/>
      <c r="K250" s="1094"/>
      <c r="L250" s="1094"/>
      <c r="M250" s="1094"/>
      <c r="N250" s="1094"/>
      <c r="O250" s="1094"/>
      <c r="P250" s="1095"/>
    </row>
    <row r="251" spans="1:16" x14ac:dyDescent="0.25">
      <c r="A251" s="82" t="s">
        <v>15</v>
      </c>
      <c r="B251" s="1093"/>
      <c r="C251" s="1094"/>
      <c r="D251" s="1094"/>
      <c r="E251" s="1094"/>
      <c r="F251" s="1095"/>
      <c r="G251" s="83" t="s">
        <v>17</v>
      </c>
      <c r="H251" s="1093"/>
      <c r="I251" s="1094"/>
      <c r="J251" s="1094"/>
      <c r="K251" s="1094"/>
      <c r="L251" s="1094"/>
      <c r="M251" s="1094"/>
      <c r="N251" s="1094"/>
      <c r="O251" s="1094"/>
      <c r="P251" s="1095"/>
    </row>
    <row r="252" spans="1:16" x14ac:dyDescent="0.25">
      <c r="A252" s="1075" t="s">
        <v>1244</v>
      </c>
      <c r="B252" s="1076"/>
      <c r="C252" s="1076"/>
      <c r="D252" s="1076"/>
      <c r="E252" s="1076"/>
      <c r="F252" s="1076"/>
      <c r="G252" s="1076"/>
      <c r="H252" s="1076"/>
      <c r="I252" s="1076"/>
      <c r="J252" s="1076"/>
      <c r="K252" s="1076"/>
      <c r="L252" s="1076"/>
      <c r="M252" s="1076"/>
      <c r="N252" s="1076"/>
      <c r="O252" s="1076"/>
      <c r="P252" s="1076"/>
    </row>
    <row r="253" spans="1:16" x14ac:dyDescent="0.25">
      <c r="A253" s="1077" t="s">
        <v>1245</v>
      </c>
      <c r="B253" s="1077"/>
      <c r="C253" s="1077"/>
      <c r="D253" s="1077"/>
      <c r="E253" s="1077"/>
      <c r="F253" s="1077"/>
      <c r="G253" s="1077"/>
      <c r="H253" s="1077"/>
      <c r="I253" s="1077"/>
      <c r="J253" s="1077"/>
      <c r="K253" s="1077"/>
      <c r="L253" s="1077"/>
      <c r="M253" s="1077"/>
      <c r="N253" s="1077"/>
      <c r="O253" s="1077"/>
      <c r="P253" s="1077"/>
    </row>
    <row r="254" spans="1:16" ht="23.25" customHeight="1" x14ac:dyDescent="0.25">
      <c r="A254" s="80" t="s">
        <v>1246</v>
      </c>
      <c r="B254" s="1078" t="s">
        <v>1247</v>
      </c>
      <c r="C254" s="1078"/>
      <c r="D254" s="1078"/>
      <c r="E254" s="1078"/>
      <c r="F254" s="1078"/>
      <c r="G254" s="1078"/>
      <c r="H254" s="1078"/>
      <c r="I254" s="1078"/>
      <c r="J254" s="1078"/>
      <c r="K254" s="1078"/>
      <c r="L254" s="1078"/>
      <c r="M254" s="1078"/>
      <c r="N254" s="1078"/>
      <c r="O254" s="1078"/>
      <c r="P254" s="1078"/>
    </row>
    <row r="255" spans="1:16" x14ac:dyDescent="0.25">
      <c r="A255" s="71"/>
      <c r="B255" s="71"/>
      <c r="C255" s="71"/>
      <c r="D255" s="71"/>
      <c r="E255" s="71"/>
      <c r="F255" s="71"/>
      <c r="G255" s="71"/>
      <c r="H255" s="71"/>
      <c r="I255" s="71"/>
      <c r="J255" s="71"/>
      <c r="K255" s="71"/>
      <c r="L255" s="71"/>
      <c r="M255" s="71"/>
      <c r="N255" s="71"/>
      <c r="O255" s="71"/>
      <c r="P255" s="71"/>
    </row>
    <row r="256" spans="1:16" x14ac:dyDescent="0.25">
      <c r="A256" s="89" t="s">
        <v>22</v>
      </c>
      <c r="B256" s="90"/>
      <c r="C256" s="90"/>
      <c r="D256" s="90"/>
      <c r="E256" s="90"/>
      <c r="F256" s="90"/>
      <c r="G256" s="90"/>
      <c r="H256" s="90"/>
      <c r="I256" s="90"/>
      <c r="J256" s="90"/>
      <c r="K256" s="90"/>
      <c r="L256" s="90"/>
      <c r="M256" s="90"/>
      <c r="N256" s="90"/>
      <c r="O256" s="90"/>
      <c r="P256" s="71"/>
    </row>
    <row r="257" spans="1:16" x14ac:dyDescent="0.25">
      <c r="A257" s="89"/>
      <c r="B257" s="90"/>
      <c r="C257" s="90"/>
      <c r="D257" s="90"/>
      <c r="E257" s="90"/>
      <c r="F257" s="90"/>
      <c r="G257" s="90"/>
      <c r="H257" s="90"/>
      <c r="I257" s="90"/>
      <c r="J257" s="90"/>
      <c r="K257" s="90"/>
      <c r="L257" s="90"/>
      <c r="M257" s="90"/>
      <c r="N257" s="90"/>
      <c r="O257" s="90"/>
      <c r="P257" s="71"/>
    </row>
    <row r="258" spans="1:16" x14ac:dyDescent="0.25">
      <c r="A258" s="1079" t="s">
        <v>23</v>
      </c>
      <c r="B258" s="1080"/>
      <c r="C258" s="1080"/>
      <c r="D258" s="1080"/>
      <c r="E258" s="1054"/>
      <c r="F258" s="964" t="s">
        <v>24</v>
      </c>
      <c r="G258" s="964"/>
      <c r="H258" s="964"/>
      <c r="I258" s="964"/>
      <c r="J258" s="964" t="s">
        <v>25</v>
      </c>
      <c r="K258" s="1053" t="s">
        <v>26</v>
      </c>
      <c r="L258" s="1054"/>
      <c r="M258" s="964" t="s">
        <v>27</v>
      </c>
      <c r="N258" s="964"/>
      <c r="O258" s="964"/>
      <c r="P258" s="1083" t="s">
        <v>25</v>
      </c>
    </row>
    <row r="259" spans="1:16" x14ac:dyDescent="0.25">
      <c r="A259" s="1081"/>
      <c r="B259" s="1082"/>
      <c r="C259" s="1082"/>
      <c r="D259" s="1082"/>
      <c r="E259" s="1056"/>
      <c r="F259" s="964"/>
      <c r="G259" s="964"/>
      <c r="H259" s="964"/>
      <c r="I259" s="964"/>
      <c r="J259" s="964"/>
      <c r="K259" s="1055"/>
      <c r="L259" s="1056"/>
      <c r="M259" s="964"/>
      <c r="N259" s="964"/>
      <c r="O259" s="964"/>
      <c r="P259" s="1083"/>
    </row>
    <row r="260" spans="1:16" x14ac:dyDescent="0.25">
      <c r="A260" s="1081"/>
      <c r="B260" s="1082"/>
      <c r="C260" s="1082"/>
      <c r="D260" s="1082"/>
      <c r="E260" s="1056"/>
      <c r="F260" s="1084" t="s">
        <v>1248</v>
      </c>
      <c r="G260" s="1085"/>
      <c r="H260" s="1085"/>
      <c r="I260" s="1086"/>
      <c r="J260" s="662">
        <v>0.25</v>
      </c>
      <c r="K260" s="1055"/>
      <c r="L260" s="1056"/>
      <c r="M260" s="1050" t="s">
        <v>1249</v>
      </c>
      <c r="N260" s="1099"/>
      <c r="O260" s="1100"/>
      <c r="P260" s="663">
        <v>0.5</v>
      </c>
    </row>
    <row r="261" spans="1:16" x14ac:dyDescent="0.25">
      <c r="A261" s="1081"/>
      <c r="B261" s="1082"/>
      <c r="C261" s="1082"/>
      <c r="D261" s="1082"/>
      <c r="E261" s="1056"/>
      <c r="F261" s="1084" t="s">
        <v>1250</v>
      </c>
      <c r="G261" s="1085"/>
      <c r="H261" s="1085"/>
      <c r="I261" s="1086"/>
      <c r="J261" s="663">
        <v>0.5</v>
      </c>
      <c r="K261" s="1055"/>
      <c r="L261" s="1056"/>
      <c r="M261" s="1050" t="s">
        <v>1251</v>
      </c>
      <c r="N261" s="1051"/>
      <c r="O261" s="1052"/>
      <c r="P261" s="663">
        <v>0.25</v>
      </c>
    </row>
    <row r="262" spans="1:16" x14ac:dyDescent="0.25">
      <c r="A262" s="1081"/>
      <c r="B262" s="1082"/>
      <c r="C262" s="1082"/>
      <c r="D262" s="1082"/>
      <c r="E262" s="1056"/>
      <c r="F262" s="1084" t="s">
        <v>1252</v>
      </c>
      <c r="G262" s="1085"/>
      <c r="H262" s="1085"/>
      <c r="I262" s="1086"/>
      <c r="J262" s="663">
        <v>0.15</v>
      </c>
      <c r="K262" s="1055"/>
      <c r="L262" s="1056"/>
      <c r="M262" s="1109" t="s">
        <v>1253</v>
      </c>
      <c r="N262" s="1109"/>
      <c r="O262" s="1109"/>
      <c r="P262" s="663">
        <v>0.8</v>
      </c>
    </row>
    <row r="263" spans="1:16" x14ac:dyDescent="0.25">
      <c r="A263" s="1081"/>
      <c r="B263" s="1082"/>
      <c r="C263" s="1082"/>
      <c r="D263" s="1082"/>
      <c r="E263" s="1056"/>
      <c r="F263" s="1110" t="s">
        <v>1254</v>
      </c>
      <c r="G263" s="1111"/>
      <c r="H263" s="1111"/>
      <c r="I263" s="1112"/>
      <c r="J263" s="664">
        <v>0.8</v>
      </c>
      <c r="K263" s="1055"/>
      <c r="L263" s="1056"/>
      <c r="M263" s="1109" t="s">
        <v>1255</v>
      </c>
      <c r="N263" s="1109"/>
      <c r="O263" s="1109"/>
      <c r="P263" s="663">
        <v>0.6</v>
      </c>
    </row>
    <row r="264" spans="1:16" x14ac:dyDescent="0.25">
      <c r="A264" s="1081"/>
      <c r="B264" s="1082"/>
      <c r="C264" s="1082"/>
      <c r="D264" s="1082"/>
      <c r="E264" s="1056"/>
      <c r="F264" s="1084" t="s">
        <v>1256</v>
      </c>
      <c r="G264" s="1085"/>
      <c r="H264" s="1085"/>
      <c r="I264" s="1086"/>
      <c r="J264" s="663">
        <v>0.2</v>
      </c>
      <c r="K264" s="1055"/>
      <c r="L264" s="1056"/>
      <c r="M264" s="1050" t="s">
        <v>1257</v>
      </c>
      <c r="N264" s="1051"/>
      <c r="O264" s="1052"/>
      <c r="P264" s="663">
        <v>0.2</v>
      </c>
    </row>
    <row r="265" spans="1:16" x14ac:dyDescent="0.25">
      <c r="A265" s="1081"/>
      <c r="B265" s="1082"/>
      <c r="C265" s="1082"/>
      <c r="D265" s="1082"/>
      <c r="E265" s="1056"/>
      <c r="F265" s="1084" t="s">
        <v>1258</v>
      </c>
      <c r="G265" s="1085"/>
      <c r="H265" s="1085"/>
      <c r="I265" s="1086"/>
      <c r="J265" s="663">
        <v>0.2</v>
      </c>
      <c r="K265" s="1055"/>
      <c r="L265" s="1056"/>
      <c r="M265" s="1050" t="s">
        <v>1259</v>
      </c>
      <c r="N265" s="1051"/>
      <c r="O265" s="1052"/>
      <c r="P265" s="663">
        <v>0.4</v>
      </c>
    </row>
    <row r="266" spans="1:16" x14ac:dyDescent="0.25">
      <c r="A266" s="1081"/>
      <c r="B266" s="1082"/>
      <c r="C266" s="1082"/>
      <c r="D266" s="1082"/>
      <c r="E266" s="1056"/>
      <c r="F266" s="1050" t="s">
        <v>1260</v>
      </c>
      <c r="G266" s="1051"/>
      <c r="H266" s="1051"/>
      <c r="I266" s="1052"/>
      <c r="J266" s="663">
        <v>0.5</v>
      </c>
      <c r="K266" s="1055"/>
      <c r="L266" s="1056"/>
      <c r="M266" s="1050" t="s">
        <v>1261</v>
      </c>
      <c r="N266" s="1051"/>
      <c r="O266" s="1052"/>
      <c r="P266" s="663">
        <v>0.2</v>
      </c>
    </row>
    <row r="267" spans="1:16" x14ac:dyDescent="0.25">
      <c r="A267" s="1081"/>
      <c r="B267" s="1082"/>
      <c r="C267" s="1082"/>
      <c r="D267" s="1082"/>
      <c r="E267" s="1056"/>
      <c r="F267" s="1096" t="s">
        <v>1262</v>
      </c>
      <c r="G267" s="1097"/>
      <c r="H267" s="1097"/>
      <c r="I267" s="1098"/>
      <c r="J267" s="663">
        <v>0.4</v>
      </c>
      <c r="K267" s="1055"/>
      <c r="L267" s="1056"/>
      <c r="M267" s="1050"/>
      <c r="N267" s="1051"/>
      <c r="O267" s="1052"/>
      <c r="P267" s="663"/>
    </row>
    <row r="268" spans="1:16" x14ac:dyDescent="0.25">
      <c r="A268" s="1081"/>
      <c r="B268" s="1082"/>
      <c r="C268" s="1082"/>
      <c r="D268" s="1082"/>
      <c r="E268" s="1056"/>
      <c r="F268" s="1084" t="s">
        <v>1263</v>
      </c>
      <c r="G268" s="1085"/>
      <c r="H268" s="1085"/>
      <c r="I268" s="1086"/>
      <c r="J268" s="663">
        <v>0.2</v>
      </c>
      <c r="K268" s="1055"/>
      <c r="L268" s="1056"/>
      <c r="M268" s="1050"/>
      <c r="N268" s="1099"/>
      <c r="O268" s="1100"/>
      <c r="P268" s="663"/>
    </row>
    <row r="269" spans="1:16" x14ac:dyDescent="0.25">
      <c r="A269" s="1081"/>
      <c r="B269" s="1082"/>
      <c r="C269" s="1082"/>
      <c r="D269" s="1082"/>
      <c r="E269" s="1056"/>
      <c r="F269" s="1101" t="s">
        <v>1264</v>
      </c>
      <c r="G269" s="1102"/>
      <c r="H269" s="1102"/>
      <c r="I269" s="1103"/>
      <c r="J269" s="663">
        <v>0.2</v>
      </c>
      <c r="K269" s="1055"/>
      <c r="L269" s="1056"/>
      <c r="M269" s="1050"/>
      <c r="N269" s="1099"/>
      <c r="O269" s="1100"/>
      <c r="P269" s="663"/>
    </row>
    <row r="270" spans="1:16" x14ac:dyDescent="0.25">
      <c r="A270" s="95"/>
      <c r="B270" s="96"/>
      <c r="C270" s="87"/>
      <c r="D270" s="87"/>
      <c r="E270" s="87"/>
      <c r="F270" s="87"/>
      <c r="G270" s="87"/>
      <c r="H270" s="87"/>
      <c r="I270" s="87"/>
      <c r="J270" s="87"/>
      <c r="K270" s="87"/>
      <c r="L270" s="87"/>
      <c r="M270" s="87"/>
      <c r="N270" s="87"/>
      <c r="O270" s="87"/>
      <c r="P270" s="71"/>
    </row>
    <row r="271" spans="1:16" ht="30" x14ac:dyDescent="0.25">
      <c r="A271" s="97" t="s">
        <v>32</v>
      </c>
      <c r="B271" s="636" t="s">
        <v>33</v>
      </c>
      <c r="C271" s="636" t="s">
        <v>34</v>
      </c>
      <c r="D271" s="636" t="s">
        <v>35</v>
      </c>
      <c r="E271" s="636" t="s">
        <v>36</v>
      </c>
      <c r="F271" s="636" t="s">
        <v>37</v>
      </c>
      <c r="G271" s="956" t="s">
        <v>38</v>
      </c>
      <c r="H271" s="956"/>
      <c r="I271" s="932" t="s">
        <v>39</v>
      </c>
      <c r="J271" s="933"/>
      <c r="K271" s="636" t="s">
        <v>40</v>
      </c>
      <c r="L271" s="956" t="s">
        <v>41</v>
      </c>
      <c r="M271" s="956"/>
      <c r="N271" s="982" t="s">
        <v>42</v>
      </c>
      <c r="O271" s="983"/>
      <c r="P271" s="984"/>
    </row>
    <row r="272" spans="1:16" ht="30" x14ac:dyDescent="0.25">
      <c r="A272" s="100" t="s">
        <v>568</v>
      </c>
      <c r="B272" s="101">
        <v>0.25</v>
      </c>
      <c r="C272" s="155" t="s">
        <v>1265</v>
      </c>
      <c r="D272" s="155" t="s">
        <v>104</v>
      </c>
      <c r="E272" s="155" t="s">
        <v>47</v>
      </c>
      <c r="F272" s="155" t="s">
        <v>105</v>
      </c>
      <c r="G272" s="1172" t="s">
        <v>1266</v>
      </c>
      <c r="H272" s="1172"/>
      <c r="I272" s="985" t="s">
        <v>461</v>
      </c>
      <c r="J272" s="986"/>
      <c r="K272" s="665">
        <v>1</v>
      </c>
      <c r="L272" s="987" t="s">
        <v>228</v>
      </c>
      <c r="M272" s="987"/>
      <c r="N272" s="988" t="s">
        <v>1267</v>
      </c>
      <c r="O272" s="988"/>
      <c r="P272" s="989"/>
    </row>
    <row r="273" spans="1:16" x14ac:dyDescent="0.25">
      <c r="A273" s="990" t="s">
        <v>51</v>
      </c>
      <c r="B273" s="933"/>
      <c r="C273" s="1067" t="s">
        <v>1268</v>
      </c>
      <c r="D273" s="1068"/>
      <c r="E273" s="1068"/>
      <c r="F273" s="1068"/>
      <c r="G273" s="1068"/>
      <c r="H273" s="1068"/>
      <c r="I273" s="1068"/>
      <c r="J273" s="1068"/>
      <c r="K273" s="1068"/>
      <c r="L273" s="1068"/>
      <c r="M273" s="1068"/>
      <c r="N273" s="1068"/>
      <c r="O273" s="1068"/>
      <c r="P273" s="1069"/>
    </row>
    <row r="274" spans="1:16" x14ac:dyDescent="0.25">
      <c r="A274" s="993" t="s">
        <v>53</v>
      </c>
      <c r="B274" s="938"/>
      <c r="C274" s="938"/>
      <c r="D274" s="938"/>
      <c r="E274" s="938"/>
      <c r="F274" s="938"/>
      <c r="G274" s="939"/>
      <c r="H274" s="937" t="s">
        <v>54</v>
      </c>
      <c r="I274" s="938"/>
      <c r="J274" s="938"/>
      <c r="K274" s="938"/>
      <c r="L274" s="938"/>
      <c r="M274" s="938"/>
      <c r="N274" s="938"/>
      <c r="O274" s="938"/>
      <c r="P274" s="994"/>
    </row>
    <row r="275" spans="1:16" x14ac:dyDescent="0.25">
      <c r="A275" s="995" t="s">
        <v>1269</v>
      </c>
      <c r="B275" s="996"/>
      <c r="C275" s="996"/>
      <c r="D275" s="996"/>
      <c r="E275" s="996"/>
      <c r="F275" s="996"/>
      <c r="G275" s="996"/>
      <c r="H275" s="999" t="s">
        <v>1267</v>
      </c>
      <c r="I275" s="1000"/>
      <c r="J275" s="1000"/>
      <c r="K275" s="1000"/>
      <c r="L275" s="1000"/>
      <c r="M275" s="1000"/>
      <c r="N275" s="1000"/>
      <c r="O275" s="1000"/>
      <c r="P275" s="1001"/>
    </row>
    <row r="276" spans="1:16" x14ac:dyDescent="0.25">
      <c r="A276" s="997"/>
      <c r="B276" s="998"/>
      <c r="C276" s="998"/>
      <c r="D276" s="998"/>
      <c r="E276" s="998"/>
      <c r="F276" s="998"/>
      <c r="G276" s="998"/>
      <c r="H276" s="1002"/>
      <c r="I276" s="1003"/>
      <c r="J276" s="1003"/>
      <c r="K276" s="1003"/>
      <c r="L276" s="1003"/>
      <c r="M276" s="1003"/>
      <c r="N276" s="1003"/>
      <c r="O276" s="1003"/>
      <c r="P276" s="1004"/>
    </row>
    <row r="277" spans="1:16" x14ac:dyDescent="0.25">
      <c r="A277" s="95"/>
      <c r="B277" s="96"/>
      <c r="C277" s="96"/>
      <c r="D277" s="96"/>
      <c r="E277" s="96"/>
      <c r="F277" s="96"/>
      <c r="G277" s="96"/>
      <c r="H277" s="96"/>
      <c r="I277" s="96"/>
      <c r="J277" s="96"/>
      <c r="K277" s="96"/>
      <c r="L277" s="96"/>
      <c r="M277" s="96"/>
      <c r="N277" s="96"/>
      <c r="O277" s="96"/>
      <c r="P277" s="103"/>
    </row>
    <row r="278" spans="1:16" x14ac:dyDescent="0.25">
      <c r="A278" s="104"/>
      <c r="B278" s="96"/>
      <c r="C278" s="88"/>
      <c r="D278" s="932" t="s">
        <v>57</v>
      </c>
      <c r="E278" s="950"/>
      <c r="F278" s="950"/>
      <c r="G278" s="950"/>
      <c r="H278" s="950"/>
      <c r="I278" s="950"/>
      <c r="J278" s="950"/>
      <c r="K278" s="950"/>
      <c r="L278" s="950"/>
      <c r="M278" s="950"/>
      <c r="N278" s="950"/>
      <c r="O278" s="950"/>
      <c r="P278" s="965"/>
    </row>
    <row r="279" spans="1:16" x14ac:dyDescent="0.25">
      <c r="A279" s="95"/>
      <c r="B279" s="96"/>
      <c r="C279" s="96"/>
      <c r="D279" s="636" t="s">
        <v>58</v>
      </c>
      <c r="E279" s="636" t="s">
        <v>59</v>
      </c>
      <c r="F279" s="636" t="s">
        <v>60</v>
      </c>
      <c r="G279" s="636" t="s">
        <v>61</v>
      </c>
      <c r="H279" s="636" t="s">
        <v>62</v>
      </c>
      <c r="I279" s="636" t="s">
        <v>63</v>
      </c>
      <c r="J279" s="636" t="s">
        <v>64</v>
      </c>
      <c r="K279" s="636" t="s">
        <v>65</v>
      </c>
      <c r="L279" s="636" t="s">
        <v>66</v>
      </c>
      <c r="M279" s="636" t="s">
        <v>67</v>
      </c>
      <c r="N279" s="636" t="s">
        <v>68</v>
      </c>
      <c r="O279" s="932" t="s">
        <v>69</v>
      </c>
      <c r="P279" s="965"/>
    </row>
    <row r="280" spans="1:16" x14ac:dyDescent="0.25">
      <c r="A280" s="966" t="s">
        <v>70</v>
      </c>
      <c r="B280" s="967"/>
      <c r="C280" s="968"/>
      <c r="D280" s="666" t="e">
        <f>(D284*$B$53+D286*$B$55+D288*$B$57+D290*$B$59)</f>
        <v>#VALUE!</v>
      </c>
      <c r="E280" s="666" t="e">
        <f>(E284*$B$53+E286*$B$55+E288*$B$57+E290*$B$59)+D280</f>
        <v>#VALUE!</v>
      </c>
      <c r="F280" s="666" t="e">
        <f t="shared" ref="F280:L281" si="2">(F284*$B$53+F286*$B$55+F288*$B$57+F290*$B$59)+E280</f>
        <v>#VALUE!</v>
      </c>
      <c r="G280" s="666" t="e">
        <f t="shared" si="2"/>
        <v>#VALUE!</v>
      </c>
      <c r="H280" s="666" t="e">
        <f t="shared" si="2"/>
        <v>#VALUE!</v>
      </c>
      <c r="I280" s="666" t="e">
        <f t="shared" si="2"/>
        <v>#VALUE!</v>
      </c>
      <c r="J280" s="666" t="e">
        <f t="shared" si="2"/>
        <v>#VALUE!</v>
      </c>
      <c r="K280" s="666" t="e">
        <f t="shared" si="2"/>
        <v>#VALUE!</v>
      </c>
      <c r="L280" s="666" t="e">
        <f t="shared" si="2"/>
        <v>#VALUE!</v>
      </c>
      <c r="M280" s="105"/>
      <c r="N280" s="105"/>
      <c r="O280" s="969"/>
      <c r="P280" s="970"/>
    </row>
    <row r="281" spans="1:16" x14ac:dyDescent="0.25">
      <c r="A281" s="966" t="s">
        <v>71</v>
      </c>
      <c r="B281" s="967"/>
      <c r="C281" s="968"/>
      <c r="D281" s="666" t="e">
        <f>(D285*$B$53+D287*$B$55+D289*$B$57+D291*$B$59)</f>
        <v>#VALUE!</v>
      </c>
      <c r="E281" s="666" t="e">
        <f>(E285*$B$53+E287*$B$55+E289*$B$57+E291*$B$59)+D281</f>
        <v>#VALUE!</v>
      </c>
      <c r="F281" s="666" t="e">
        <f t="shared" si="2"/>
        <v>#VALUE!</v>
      </c>
      <c r="G281" s="666" t="e">
        <f t="shared" si="2"/>
        <v>#VALUE!</v>
      </c>
      <c r="H281" s="666" t="e">
        <f t="shared" si="2"/>
        <v>#VALUE!</v>
      </c>
      <c r="I281" s="666" t="e">
        <f t="shared" si="2"/>
        <v>#VALUE!</v>
      </c>
      <c r="J281" s="666" t="e">
        <f t="shared" si="2"/>
        <v>#VALUE!</v>
      </c>
      <c r="K281" s="666" t="e">
        <f t="shared" si="2"/>
        <v>#VALUE!</v>
      </c>
      <c r="L281" s="666" t="e">
        <f t="shared" si="2"/>
        <v>#VALUE!</v>
      </c>
      <c r="M281" s="106"/>
      <c r="N281" s="106"/>
      <c r="O281" s="971"/>
      <c r="P281" s="972"/>
    </row>
    <row r="282" spans="1:16" x14ac:dyDescent="0.25">
      <c r="A282" s="95"/>
      <c r="B282" s="96"/>
      <c r="C282" s="96"/>
      <c r="D282" s="96"/>
      <c r="E282" s="96"/>
      <c r="F282" s="96"/>
      <c r="G282" s="96"/>
      <c r="H282" s="96"/>
      <c r="I282" s="96"/>
      <c r="J282" s="96"/>
      <c r="K282" s="96"/>
      <c r="L282" s="96"/>
      <c r="M282" s="96"/>
      <c r="N282" s="96"/>
      <c r="O282" s="96"/>
      <c r="P282" s="103"/>
    </row>
    <row r="283" spans="1:16" x14ac:dyDescent="0.25">
      <c r="A283" s="107" t="s">
        <v>72</v>
      </c>
      <c r="B283" s="107" t="s">
        <v>33</v>
      </c>
      <c r="C283" s="108"/>
      <c r="D283" s="109" t="s">
        <v>58</v>
      </c>
      <c r="E283" s="109" t="s">
        <v>59</v>
      </c>
      <c r="F283" s="109" t="s">
        <v>60</v>
      </c>
      <c r="G283" s="109" t="s">
        <v>61</v>
      </c>
      <c r="H283" s="109" t="s">
        <v>62</v>
      </c>
      <c r="I283" s="109" t="s">
        <v>63</v>
      </c>
      <c r="J283" s="109" t="s">
        <v>64</v>
      </c>
      <c r="K283" s="109" t="s">
        <v>65</v>
      </c>
      <c r="L283" s="109" t="s">
        <v>66</v>
      </c>
      <c r="M283" s="109" t="s">
        <v>67</v>
      </c>
      <c r="N283" s="109" t="s">
        <v>68</v>
      </c>
      <c r="O283" s="973" t="s">
        <v>69</v>
      </c>
      <c r="P283" s="974"/>
    </row>
    <row r="284" spans="1:16" x14ac:dyDescent="0.25">
      <c r="A284" s="1070" t="s">
        <v>1270</v>
      </c>
      <c r="B284" s="1072">
        <v>0.1</v>
      </c>
      <c r="C284" s="110" t="s">
        <v>70</v>
      </c>
      <c r="D284" s="667">
        <v>0.2</v>
      </c>
      <c r="E284" s="667">
        <v>0.1</v>
      </c>
      <c r="F284" s="667">
        <v>0.1</v>
      </c>
      <c r="G284" s="667">
        <v>0.1</v>
      </c>
      <c r="H284" s="667">
        <v>0.1</v>
      </c>
      <c r="I284" s="667">
        <v>0.1</v>
      </c>
      <c r="J284" s="667">
        <v>0.1</v>
      </c>
      <c r="K284" s="667">
        <v>0.1</v>
      </c>
      <c r="L284" s="667">
        <v>0.1</v>
      </c>
      <c r="M284" s="110"/>
      <c r="N284" s="110"/>
      <c r="O284" s="978"/>
      <c r="P284" s="979"/>
    </row>
    <row r="285" spans="1:16" x14ac:dyDescent="0.25">
      <c r="A285" s="1071"/>
      <c r="B285" s="1072"/>
      <c r="C285" s="111" t="s">
        <v>71</v>
      </c>
      <c r="D285" s="668"/>
      <c r="E285" s="668"/>
      <c r="F285" s="668"/>
      <c r="G285" s="668"/>
      <c r="H285" s="668"/>
      <c r="I285" s="668"/>
      <c r="J285" s="669"/>
      <c r="K285" s="669"/>
      <c r="L285" s="669"/>
      <c r="M285" s="112"/>
      <c r="N285" s="111"/>
      <c r="O285" s="980"/>
      <c r="P285" s="981"/>
    </row>
    <row r="286" spans="1:16" x14ac:dyDescent="0.25">
      <c r="A286" s="1070" t="s">
        <v>1271</v>
      </c>
      <c r="B286" s="1072">
        <v>0.2</v>
      </c>
      <c r="C286" s="110" t="s">
        <v>70</v>
      </c>
      <c r="D286" s="667">
        <v>0.75</v>
      </c>
      <c r="E286" s="667">
        <v>0.05</v>
      </c>
      <c r="F286" s="667">
        <v>0.05</v>
      </c>
      <c r="G286" s="667">
        <v>0.05</v>
      </c>
      <c r="H286" s="667">
        <v>0.05</v>
      </c>
      <c r="I286" s="667">
        <v>0.05</v>
      </c>
      <c r="J286" s="128"/>
      <c r="K286" s="128"/>
      <c r="L286" s="128"/>
      <c r="M286" s="110"/>
      <c r="N286" s="110"/>
      <c r="O286" s="978"/>
      <c r="P286" s="979"/>
    </row>
    <row r="287" spans="1:16" x14ac:dyDescent="0.25">
      <c r="A287" s="1071"/>
      <c r="B287" s="1072"/>
      <c r="C287" s="111" t="s">
        <v>71</v>
      </c>
      <c r="D287" s="668"/>
      <c r="E287" s="668"/>
      <c r="F287" s="668"/>
      <c r="G287" s="668"/>
      <c r="H287" s="668"/>
      <c r="I287" s="668"/>
      <c r="J287" s="669"/>
      <c r="K287" s="669"/>
      <c r="L287" s="669"/>
      <c r="M287" s="112"/>
      <c r="N287" s="111"/>
      <c r="O287" s="980"/>
      <c r="P287" s="981"/>
    </row>
    <row r="288" spans="1:16" x14ac:dyDescent="0.25">
      <c r="A288" s="1070" t="s">
        <v>1272</v>
      </c>
      <c r="B288" s="1073">
        <v>0.5</v>
      </c>
      <c r="C288" s="110" t="s">
        <v>70</v>
      </c>
      <c r="D288" s="667">
        <v>0.75</v>
      </c>
      <c r="E288" s="667">
        <v>0.05</v>
      </c>
      <c r="F288" s="667">
        <v>0.05</v>
      </c>
      <c r="G288" s="667">
        <v>0.05</v>
      </c>
      <c r="H288" s="667">
        <v>0.1</v>
      </c>
      <c r="I288" s="128"/>
      <c r="J288" s="128"/>
      <c r="K288" s="128"/>
      <c r="L288" s="128"/>
      <c r="M288" s="110"/>
      <c r="N288" s="110"/>
      <c r="O288" s="978"/>
      <c r="P288" s="979"/>
    </row>
    <row r="289" spans="1:16" x14ac:dyDescent="0.25">
      <c r="A289" s="1071"/>
      <c r="B289" s="1074"/>
      <c r="C289" s="111" t="s">
        <v>71</v>
      </c>
      <c r="D289" s="668"/>
      <c r="E289" s="668"/>
      <c r="F289" s="668"/>
      <c r="G289" s="668"/>
      <c r="H289" s="668"/>
      <c r="I289" s="668"/>
      <c r="J289" s="669"/>
      <c r="K289" s="669"/>
      <c r="L289" s="669"/>
      <c r="M289" s="112"/>
      <c r="N289" s="111"/>
      <c r="O289" s="980"/>
      <c r="P289" s="981"/>
    </row>
    <row r="290" spans="1:16" x14ac:dyDescent="0.25">
      <c r="A290" s="1070" t="s">
        <v>1273</v>
      </c>
      <c r="B290" s="1073">
        <v>0.2</v>
      </c>
      <c r="C290" s="110" t="s">
        <v>70</v>
      </c>
      <c r="D290" s="667">
        <v>0.6</v>
      </c>
      <c r="E290" s="667">
        <v>0.05</v>
      </c>
      <c r="F290" s="667">
        <v>0.05</v>
      </c>
      <c r="G290" s="667">
        <v>0.05</v>
      </c>
      <c r="H290" s="667">
        <v>0.05</v>
      </c>
      <c r="I290" s="667">
        <v>0.05</v>
      </c>
      <c r="J290" s="667">
        <v>0.05</v>
      </c>
      <c r="K290" s="667">
        <v>0.05</v>
      </c>
      <c r="L290" s="667">
        <v>0.05</v>
      </c>
      <c r="M290" s="110"/>
      <c r="N290" s="110"/>
      <c r="O290" s="978"/>
      <c r="P290" s="979"/>
    </row>
    <row r="291" spans="1:16" x14ac:dyDescent="0.25">
      <c r="A291" s="1071"/>
      <c r="B291" s="1074"/>
      <c r="C291" s="111" t="s">
        <v>71</v>
      </c>
      <c r="D291" s="668"/>
      <c r="E291" s="668"/>
      <c r="F291" s="668"/>
      <c r="G291" s="668"/>
      <c r="H291" s="668"/>
      <c r="I291" s="668"/>
      <c r="J291" s="669"/>
      <c r="K291" s="669"/>
      <c r="L291" s="669"/>
      <c r="M291" s="112"/>
      <c r="N291" s="111"/>
      <c r="O291" s="980"/>
      <c r="P291" s="981"/>
    </row>
    <row r="294" spans="1:16" ht="28.5" customHeight="1" x14ac:dyDescent="0.25">
      <c r="A294" s="78" t="s">
        <v>9</v>
      </c>
      <c r="B294" s="1087" t="s">
        <v>1334</v>
      </c>
      <c r="C294" s="1088"/>
      <c r="D294" s="1088"/>
      <c r="E294" s="1088"/>
      <c r="F294" s="1088"/>
      <c r="G294" s="1088"/>
      <c r="H294" s="1088"/>
      <c r="I294" s="1088"/>
      <c r="J294" s="1088"/>
      <c r="K294" s="1089"/>
      <c r="L294" s="1090" t="s">
        <v>11</v>
      </c>
      <c r="M294" s="1090"/>
      <c r="N294" s="1090"/>
      <c r="O294" s="1090"/>
      <c r="P294" s="79">
        <v>0.33333000000000002</v>
      </c>
    </row>
    <row r="295" spans="1:16" x14ac:dyDescent="0.25">
      <c r="A295" s="71"/>
      <c r="B295" s="71"/>
      <c r="C295" s="71"/>
      <c r="D295" s="71"/>
      <c r="E295" s="71"/>
      <c r="F295" s="71"/>
      <c r="G295" s="71"/>
      <c r="H295" s="71"/>
      <c r="I295" s="71"/>
      <c r="J295" s="71"/>
      <c r="K295" s="71"/>
      <c r="L295" s="71"/>
      <c r="M295" s="71"/>
      <c r="N295" s="71"/>
      <c r="O295" s="71"/>
      <c r="P295" s="71"/>
    </row>
    <row r="296" spans="1:16" ht="32.25" customHeight="1" x14ac:dyDescent="0.25">
      <c r="A296" s="80" t="s">
        <v>12</v>
      </c>
      <c r="B296" s="1078" t="s">
        <v>1275</v>
      </c>
      <c r="C296" s="1091"/>
      <c r="D296" s="1091"/>
      <c r="E296" s="1091"/>
      <c r="F296" s="1091"/>
      <c r="G296" s="1091"/>
      <c r="H296" s="1091"/>
      <c r="I296" s="1091"/>
      <c r="J296" s="1091"/>
      <c r="K296" s="1091"/>
      <c r="L296" s="1092" t="s">
        <v>14</v>
      </c>
      <c r="M296" s="1092"/>
      <c r="N296" s="1092"/>
      <c r="O296" s="1092"/>
      <c r="P296" s="81">
        <v>1</v>
      </c>
    </row>
    <row r="297" spans="1:16" x14ac:dyDescent="0.25">
      <c r="A297" s="71"/>
      <c r="B297" s="71"/>
      <c r="C297" s="71"/>
      <c r="D297" s="71"/>
      <c r="E297" s="71"/>
      <c r="F297" s="71"/>
      <c r="G297" s="71"/>
      <c r="H297" s="71"/>
      <c r="I297" s="71"/>
      <c r="J297" s="71"/>
      <c r="K297" s="71"/>
      <c r="L297" s="71"/>
      <c r="M297" s="71"/>
      <c r="N297" s="71"/>
      <c r="O297" s="71"/>
      <c r="P297" s="71"/>
    </row>
    <row r="298" spans="1:16" x14ac:dyDescent="0.25">
      <c r="A298" s="82" t="s">
        <v>15</v>
      </c>
      <c r="B298" s="1093"/>
      <c r="C298" s="1094"/>
      <c r="D298" s="1094"/>
      <c r="E298" s="1094"/>
      <c r="F298" s="1095"/>
      <c r="G298" s="83" t="s">
        <v>17</v>
      </c>
      <c r="H298" s="1093"/>
      <c r="I298" s="1094"/>
      <c r="J298" s="1094"/>
      <c r="K298" s="1094"/>
      <c r="L298" s="1094"/>
      <c r="M298" s="1094"/>
      <c r="N298" s="1094"/>
      <c r="O298" s="1094"/>
      <c r="P298" s="1095"/>
    </row>
    <row r="299" spans="1:16" x14ac:dyDescent="0.25">
      <c r="A299" s="82" t="s">
        <v>15</v>
      </c>
      <c r="B299" s="1093"/>
      <c r="C299" s="1094"/>
      <c r="D299" s="1094"/>
      <c r="E299" s="1094"/>
      <c r="F299" s="1095"/>
      <c r="G299" s="83" t="s">
        <v>17</v>
      </c>
      <c r="H299" s="1093"/>
      <c r="I299" s="1094"/>
      <c r="J299" s="1094"/>
      <c r="K299" s="1094"/>
      <c r="L299" s="1094"/>
      <c r="M299" s="1094"/>
      <c r="N299" s="1094"/>
      <c r="O299" s="1094"/>
      <c r="P299" s="1095"/>
    </row>
    <row r="300" spans="1:16" x14ac:dyDescent="0.25">
      <c r="A300" s="84"/>
      <c r="B300" s="85"/>
      <c r="C300" s="85"/>
      <c r="D300" s="86"/>
      <c r="E300" s="86"/>
      <c r="F300" s="86"/>
      <c r="G300" s="86"/>
      <c r="H300" s="86"/>
      <c r="I300" s="86"/>
      <c r="J300" s="86"/>
      <c r="K300" s="86"/>
      <c r="L300" s="87"/>
      <c r="M300" s="87"/>
      <c r="N300" s="87"/>
      <c r="O300" s="87"/>
      <c r="P300" s="88"/>
    </row>
    <row r="301" spans="1:16" x14ac:dyDescent="0.25">
      <c r="A301" s="80" t="s">
        <v>20</v>
      </c>
      <c r="B301" s="1078"/>
      <c r="C301" s="1078"/>
      <c r="D301" s="1078"/>
      <c r="E301" s="1078"/>
      <c r="F301" s="1078"/>
      <c r="G301" s="1078"/>
      <c r="H301" s="1078"/>
      <c r="I301" s="1078"/>
      <c r="J301" s="1078"/>
      <c r="K301" s="1078"/>
      <c r="L301" s="1078"/>
      <c r="M301" s="1078"/>
      <c r="N301" s="1078"/>
      <c r="O301" s="1078"/>
      <c r="P301" s="1078"/>
    </row>
    <row r="302" spans="1:16" x14ac:dyDescent="0.25">
      <c r="A302" s="71"/>
      <c r="B302" s="71"/>
      <c r="C302" s="71"/>
      <c r="D302" s="71"/>
      <c r="E302" s="71"/>
      <c r="F302" s="71"/>
      <c r="G302" s="71"/>
      <c r="H302" s="71"/>
      <c r="I302" s="71"/>
      <c r="J302" s="71"/>
      <c r="K302" s="71"/>
      <c r="L302" s="71"/>
      <c r="M302" s="71"/>
      <c r="N302" s="71"/>
      <c r="O302" s="71"/>
      <c r="P302" s="71"/>
    </row>
    <row r="303" spans="1:16" x14ac:dyDescent="0.25">
      <c r="A303" s="89" t="s">
        <v>22</v>
      </c>
      <c r="B303" s="90"/>
      <c r="C303" s="90"/>
      <c r="D303" s="90"/>
      <c r="E303" s="90"/>
      <c r="F303" s="90"/>
      <c r="G303" s="90"/>
      <c r="H303" s="90"/>
      <c r="I303" s="90"/>
      <c r="J303" s="90"/>
      <c r="K303" s="90"/>
      <c r="L303" s="90"/>
      <c r="M303" s="90"/>
      <c r="N303" s="90"/>
      <c r="O303" s="90"/>
      <c r="P303" s="71"/>
    </row>
    <row r="304" spans="1:16" x14ac:dyDescent="0.25">
      <c r="A304" s="89"/>
      <c r="B304" s="90"/>
      <c r="C304" s="90"/>
      <c r="D304" s="90"/>
      <c r="E304" s="90"/>
      <c r="F304" s="90"/>
      <c r="G304" s="90"/>
      <c r="H304" s="90"/>
      <c r="I304" s="90"/>
      <c r="J304" s="90"/>
      <c r="K304" s="90"/>
      <c r="L304" s="90"/>
      <c r="M304" s="90"/>
      <c r="N304" s="90"/>
      <c r="O304" s="90"/>
      <c r="P304" s="71"/>
    </row>
    <row r="305" spans="1:16" x14ac:dyDescent="0.25">
      <c r="A305" s="1079" t="s">
        <v>23</v>
      </c>
      <c r="B305" s="1080"/>
      <c r="C305" s="1080"/>
      <c r="D305" s="1080"/>
      <c r="E305" s="1054"/>
      <c r="F305" s="964" t="s">
        <v>24</v>
      </c>
      <c r="G305" s="964"/>
      <c r="H305" s="964"/>
      <c r="I305" s="964"/>
      <c r="J305" s="964" t="s">
        <v>25</v>
      </c>
      <c r="K305" s="1053" t="s">
        <v>26</v>
      </c>
      <c r="L305" s="1054"/>
      <c r="M305" s="964" t="s">
        <v>27</v>
      </c>
      <c r="N305" s="964"/>
      <c r="O305" s="964"/>
      <c r="P305" s="1083" t="s">
        <v>25</v>
      </c>
    </row>
    <row r="306" spans="1:16" x14ac:dyDescent="0.25">
      <c r="A306" s="1081"/>
      <c r="B306" s="1082"/>
      <c r="C306" s="1082"/>
      <c r="D306" s="1082"/>
      <c r="E306" s="1056"/>
      <c r="F306" s="964"/>
      <c r="G306" s="964"/>
      <c r="H306" s="964"/>
      <c r="I306" s="964"/>
      <c r="J306" s="964"/>
      <c r="K306" s="1055"/>
      <c r="L306" s="1056"/>
      <c r="M306" s="964"/>
      <c r="N306" s="964"/>
      <c r="O306" s="964"/>
      <c r="P306" s="1083"/>
    </row>
    <row r="307" spans="1:16" x14ac:dyDescent="0.25">
      <c r="A307" s="1081"/>
      <c r="B307" s="1082"/>
      <c r="C307" s="1082"/>
      <c r="D307" s="1082"/>
      <c r="E307" s="1056"/>
      <c r="F307" s="1168" t="s">
        <v>1276</v>
      </c>
      <c r="G307" s="1168"/>
      <c r="H307" s="1168"/>
      <c r="I307" s="1168"/>
      <c r="J307" s="647">
        <v>2</v>
      </c>
      <c r="K307" s="1055"/>
      <c r="L307" s="1056"/>
      <c r="M307" s="1059" t="s">
        <v>1277</v>
      </c>
      <c r="N307" s="1060"/>
      <c r="O307" s="1061"/>
      <c r="P307" s="647">
        <v>10</v>
      </c>
    </row>
    <row r="308" spans="1:16" x14ac:dyDescent="0.25">
      <c r="A308" s="1081"/>
      <c r="B308" s="1082"/>
      <c r="C308" s="1082"/>
      <c r="D308" s="1082"/>
      <c r="E308" s="1056"/>
      <c r="F308" s="1169" t="s">
        <v>1278</v>
      </c>
      <c r="G308" s="1170"/>
      <c r="H308" s="1170"/>
      <c r="I308" s="1170"/>
      <c r="J308" s="647">
        <v>10</v>
      </c>
      <c r="K308" s="1055"/>
      <c r="L308" s="1056"/>
      <c r="M308" s="1059" t="s">
        <v>1279</v>
      </c>
      <c r="N308" s="1060"/>
      <c r="O308" s="1061"/>
      <c r="P308" s="647">
        <v>10</v>
      </c>
    </row>
    <row r="309" spans="1:16" x14ac:dyDescent="0.25">
      <c r="A309" s="1081"/>
      <c r="B309" s="1082"/>
      <c r="C309" s="1082"/>
      <c r="D309" s="1082"/>
      <c r="E309" s="1056"/>
      <c r="F309" s="1171" t="s">
        <v>1280</v>
      </c>
      <c r="G309" s="1171"/>
      <c r="H309" s="1171"/>
      <c r="I309" s="1171"/>
      <c r="J309" s="648">
        <v>5</v>
      </c>
      <c r="K309" s="1055"/>
      <c r="L309" s="1056"/>
      <c r="M309" s="1059" t="s">
        <v>1281</v>
      </c>
      <c r="N309" s="1060"/>
      <c r="O309" s="1061"/>
      <c r="P309" s="647">
        <v>10</v>
      </c>
    </row>
    <row r="310" spans="1:16" x14ac:dyDescent="0.25">
      <c r="A310" s="1081"/>
      <c r="B310" s="1082"/>
      <c r="C310" s="1082"/>
      <c r="D310" s="1082"/>
      <c r="E310" s="1056"/>
      <c r="F310" s="1057" t="s">
        <v>1282</v>
      </c>
      <c r="G310" s="1058"/>
      <c r="H310" s="1058"/>
      <c r="I310" s="1058"/>
      <c r="J310" s="648">
        <v>5</v>
      </c>
      <c r="K310" s="1055"/>
      <c r="L310" s="1056"/>
      <c r="M310" s="1059" t="s">
        <v>1283</v>
      </c>
      <c r="N310" s="1060"/>
      <c r="O310" s="1061"/>
      <c r="P310" s="647">
        <v>10</v>
      </c>
    </row>
    <row r="311" spans="1:16" x14ac:dyDescent="0.25">
      <c r="A311" s="1081"/>
      <c r="B311" s="1082"/>
      <c r="C311" s="1082"/>
      <c r="D311" s="1082"/>
      <c r="E311" s="1056"/>
      <c r="F311" s="1057" t="s">
        <v>1284</v>
      </c>
      <c r="G311" s="1058"/>
      <c r="H311" s="1058"/>
      <c r="I311" s="1058"/>
      <c r="J311" s="648">
        <v>5</v>
      </c>
      <c r="K311" s="1055"/>
      <c r="L311" s="1056"/>
      <c r="M311" s="1059" t="s">
        <v>1285</v>
      </c>
      <c r="N311" s="1060"/>
      <c r="O311" s="1061"/>
      <c r="P311" s="647">
        <v>10</v>
      </c>
    </row>
    <row r="312" spans="1:16" x14ac:dyDescent="0.25">
      <c r="A312" s="1081"/>
      <c r="B312" s="1082"/>
      <c r="C312" s="1082"/>
      <c r="D312" s="1082"/>
      <c r="E312" s="1056"/>
      <c r="F312" s="1062" t="s">
        <v>1286</v>
      </c>
      <c r="G312" s="1063"/>
      <c r="H312" s="1063"/>
      <c r="I312" s="1063"/>
      <c r="J312" s="649">
        <v>5</v>
      </c>
      <c r="K312" s="1055"/>
      <c r="L312" s="1056"/>
      <c r="M312" s="1059" t="s">
        <v>1287</v>
      </c>
      <c r="N312" s="1060"/>
      <c r="O312" s="1061"/>
      <c r="P312" s="647">
        <v>10</v>
      </c>
    </row>
    <row r="313" spans="1:16" x14ac:dyDescent="0.25">
      <c r="A313" s="1081"/>
      <c r="B313" s="1082"/>
      <c r="C313" s="1082"/>
      <c r="D313" s="1082"/>
      <c r="E313" s="1056"/>
      <c r="F313" s="1062" t="s">
        <v>1288</v>
      </c>
      <c r="G313" s="1063"/>
      <c r="H313" s="1063"/>
      <c r="I313" s="1063"/>
      <c r="J313" s="649">
        <v>5</v>
      </c>
      <c r="K313" s="1055"/>
      <c r="L313" s="1056"/>
      <c r="M313" s="1059" t="s">
        <v>1289</v>
      </c>
      <c r="N313" s="1060"/>
      <c r="O313" s="1061"/>
      <c r="P313" s="647">
        <v>10</v>
      </c>
    </row>
    <row r="314" spans="1:16" x14ac:dyDescent="0.25">
      <c r="A314" s="1081"/>
      <c r="B314" s="1082"/>
      <c r="C314" s="1082"/>
      <c r="D314" s="1082"/>
      <c r="E314" s="1056"/>
      <c r="F314" s="1039" t="s">
        <v>1290</v>
      </c>
      <c r="G314" s="1040"/>
      <c r="H314" s="1040"/>
      <c r="I314" s="1040"/>
      <c r="J314" s="638">
        <v>20</v>
      </c>
      <c r="K314" s="1055"/>
      <c r="L314" s="1056"/>
      <c r="M314" s="1036" t="s">
        <v>1291</v>
      </c>
      <c r="N314" s="1037"/>
      <c r="O314" s="1038"/>
      <c r="P314" s="650">
        <v>10</v>
      </c>
    </row>
    <row r="315" spans="1:16" x14ac:dyDescent="0.25">
      <c r="A315" s="1081"/>
      <c r="B315" s="1082"/>
      <c r="C315" s="1082"/>
      <c r="D315" s="1082"/>
      <c r="E315" s="1056"/>
      <c r="F315" s="951"/>
      <c r="G315" s="951"/>
      <c r="H315" s="951"/>
      <c r="I315" s="951"/>
      <c r="J315" s="638"/>
      <c r="K315" s="1055"/>
      <c r="L315" s="1056"/>
      <c r="M315" s="1036" t="s">
        <v>1292</v>
      </c>
      <c r="N315" s="1037"/>
      <c r="O315" s="1038"/>
      <c r="P315" s="650">
        <v>10</v>
      </c>
    </row>
    <row r="316" spans="1:16" x14ac:dyDescent="0.25">
      <c r="A316" s="1081"/>
      <c r="B316" s="1082"/>
      <c r="C316" s="1082"/>
      <c r="D316" s="1082"/>
      <c r="E316" s="1056"/>
      <c r="F316" s="1039"/>
      <c r="G316" s="1040"/>
      <c r="H316" s="1040"/>
      <c r="I316" s="1040"/>
      <c r="J316" s="638"/>
      <c r="K316" s="1055"/>
      <c r="L316" s="1056"/>
      <c r="M316" s="1036" t="s">
        <v>1293</v>
      </c>
      <c r="N316" s="1037"/>
      <c r="O316" s="1038"/>
      <c r="P316" s="650">
        <v>10</v>
      </c>
    </row>
    <row r="317" spans="1:16" x14ac:dyDescent="0.25">
      <c r="A317" s="1081"/>
      <c r="B317" s="1082"/>
      <c r="C317" s="1082"/>
      <c r="D317" s="1082"/>
      <c r="E317" s="1056"/>
      <c r="F317" s="71"/>
      <c r="G317" s="71"/>
      <c r="H317" s="71"/>
      <c r="I317" s="71"/>
      <c r="J317" s="638"/>
      <c r="K317" s="1055"/>
      <c r="L317" s="1056"/>
      <c r="M317" s="1036" t="s">
        <v>1294</v>
      </c>
      <c r="N317" s="1037"/>
      <c r="O317" s="1038"/>
      <c r="P317" s="650">
        <v>10</v>
      </c>
    </row>
    <row r="318" spans="1:16" x14ac:dyDescent="0.25">
      <c r="A318" s="1081"/>
      <c r="B318" s="1082"/>
      <c r="C318" s="1082"/>
      <c r="D318" s="1082"/>
      <c r="E318" s="1056"/>
      <c r="F318" s="1039"/>
      <c r="G318" s="1040"/>
      <c r="H318" s="1040"/>
      <c r="I318" s="1040"/>
      <c r="J318" s="638"/>
      <c r="K318" s="1055"/>
      <c r="L318" s="1056"/>
      <c r="M318" s="1041" t="s">
        <v>1295</v>
      </c>
      <c r="N318" s="1042"/>
      <c r="O318" s="1043"/>
      <c r="P318" s="651">
        <v>15</v>
      </c>
    </row>
    <row r="319" spans="1:16" x14ac:dyDescent="0.25">
      <c r="A319" s="1081"/>
      <c r="B319" s="1082"/>
      <c r="C319" s="1082"/>
      <c r="D319" s="1082"/>
      <c r="E319" s="1056"/>
      <c r="F319" s="1039"/>
      <c r="G319" s="1040"/>
      <c r="H319" s="1040"/>
      <c r="I319" s="1040"/>
      <c r="J319" s="638"/>
      <c r="K319" s="1055"/>
      <c r="L319" s="1056"/>
      <c r="M319" s="1134" t="s">
        <v>1296</v>
      </c>
      <c r="N319" s="1135"/>
      <c r="O319" s="1136"/>
      <c r="P319" s="648">
        <v>5</v>
      </c>
    </row>
    <row r="320" spans="1:16" x14ac:dyDescent="0.25">
      <c r="A320" s="1081"/>
      <c r="B320" s="1082"/>
      <c r="C320" s="1082"/>
      <c r="D320" s="1082"/>
      <c r="E320" s="1056"/>
      <c r="F320" s="1039"/>
      <c r="G320" s="1040"/>
      <c r="H320" s="1040"/>
      <c r="I320" s="1040"/>
      <c r="J320" s="638"/>
      <c r="K320" s="1055"/>
      <c r="L320" s="1056"/>
      <c r="M320" s="1134" t="s">
        <v>1297</v>
      </c>
      <c r="N320" s="1135"/>
      <c r="O320" s="1136"/>
      <c r="P320" s="648">
        <v>5</v>
      </c>
    </row>
    <row r="321" spans="1:16" x14ac:dyDescent="0.25">
      <c r="A321" s="1081"/>
      <c r="B321" s="1082"/>
      <c r="C321" s="1082"/>
      <c r="D321" s="1082"/>
      <c r="E321" s="1056"/>
      <c r="F321" s="1039"/>
      <c r="G321" s="1040"/>
      <c r="H321" s="1040"/>
      <c r="I321" s="1040"/>
      <c r="J321" s="638"/>
      <c r="K321" s="1055"/>
      <c r="L321" s="1056"/>
      <c r="M321" s="1134" t="s">
        <v>1298</v>
      </c>
      <c r="N321" s="1135"/>
      <c r="O321" s="1136"/>
      <c r="P321" s="648">
        <v>5</v>
      </c>
    </row>
    <row r="322" spans="1:16" x14ac:dyDescent="0.25">
      <c r="A322" s="1081"/>
      <c r="B322" s="1082"/>
      <c r="C322" s="1082"/>
      <c r="D322" s="1082"/>
      <c r="E322" s="1056"/>
      <c r="F322" s="951"/>
      <c r="G322" s="951"/>
      <c r="H322" s="951"/>
      <c r="I322" s="951"/>
      <c r="J322" s="94"/>
      <c r="K322" s="1055"/>
      <c r="L322" s="1056"/>
      <c r="M322" s="1134" t="s">
        <v>1299</v>
      </c>
      <c r="N322" s="1135"/>
      <c r="O322" s="1136"/>
      <c r="P322" s="648">
        <v>5</v>
      </c>
    </row>
    <row r="323" spans="1:16" x14ac:dyDescent="0.25">
      <c r="A323" s="1081"/>
      <c r="B323" s="1082"/>
      <c r="C323" s="1082"/>
      <c r="D323" s="1082"/>
      <c r="E323" s="1056"/>
      <c r="F323" s="951"/>
      <c r="G323" s="951"/>
      <c r="H323" s="951"/>
      <c r="I323" s="951"/>
      <c r="J323" s="638"/>
      <c r="K323" s="1055"/>
      <c r="L323" s="1056"/>
      <c r="M323" s="1044" t="s">
        <v>1300</v>
      </c>
      <c r="N323" s="1045"/>
      <c r="O323" s="1046"/>
      <c r="P323" s="652">
        <v>5</v>
      </c>
    </row>
    <row r="324" spans="1:16" x14ac:dyDescent="0.25">
      <c r="A324" s="1081"/>
      <c r="B324" s="1082"/>
      <c r="C324" s="1082"/>
      <c r="D324" s="1082"/>
      <c r="E324" s="1056"/>
      <c r="F324" s="1039"/>
      <c r="G324" s="1040"/>
      <c r="H324" s="1040"/>
      <c r="I324" s="1040"/>
      <c r="J324" s="638"/>
      <c r="K324" s="1055"/>
      <c r="L324" s="1056"/>
      <c r="M324" s="1044" t="s">
        <v>1301</v>
      </c>
      <c r="N324" s="1045"/>
      <c r="O324" s="1046"/>
      <c r="P324" s="652">
        <v>5</v>
      </c>
    </row>
    <row r="325" spans="1:16" x14ac:dyDescent="0.25">
      <c r="A325" s="1081"/>
      <c r="B325" s="1082"/>
      <c r="C325" s="1082"/>
      <c r="D325" s="1082"/>
      <c r="E325" s="1056"/>
      <c r="F325" s="1039"/>
      <c r="G325" s="1040"/>
      <c r="H325" s="1040"/>
      <c r="I325" s="1040"/>
      <c r="J325" s="638"/>
      <c r="K325" s="1055"/>
      <c r="L325" s="1056"/>
      <c r="M325" s="1044" t="s">
        <v>1302</v>
      </c>
      <c r="N325" s="1045"/>
      <c r="O325" s="1046"/>
      <c r="P325" s="652">
        <v>5</v>
      </c>
    </row>
    <row r="326" spans="1:16" x14ac:dyDescent="0.25">
      <c r="A326" s="1081"/>
      <c r="B326" s="1082"/>
      <c r="C326" s="1082"/>
      <c r="D326" s="1082"/>
      <c r="E326" s="1056"/>
      <c r="F326" s="1039"/>
      <c r="G326" s="1040"/>
      <c r="H326" s="1040"/>
      <c r="I326" s="1040"/>
      <c r="J326" s="638"/>
      <c r="K326" s="1055"/>
      <c r="L326" s="1056"/>
      <c r="M326" s="1044" t="s">
        <v>1303</v>
      </c>
      <c r="N326" s="1045"/>
      <c r="O326" s="1046"/>
      <c r="P326" s="652">
        <v>5</v>
      </c>
    </row>
    <row r="327" spans="1:16" x14ac:dyDescent="0.25">
      <c r="A327" s="1081"/>
      <c r="B327" s="1082"/>
      <c r="C327" s="1082"/>
      <c r="D327" s="1082"/>
      <c r="E327" s="1056"/>
      <c r="F327" s="1039"/>
      <c r="G327" s="1040"/>
      <c r="H327" s="1040"/>
      <c r="I327" s="1040"/>
      <c r="J327" s="638"/>
      <c r="K327" s="1055"/>
      <c r="L327" s="1056"/>
      <c r="M327" s="1044" t="s">
        <v>1304</v>
      </c>
      <c r="N327" s="1045"/>
      <c r="O327" s="1046"/>
      <c r="P327" s="652">
        <v>5</v>
      </c>
    </row>
    <row r="328" spans="1:16" x14ac:dyDescent="0.25">
      <c r="A328" s="1081"/>
      <c r="B328" s="1082"/>
      <c r="C328" s="1082"/>
      <c r="D328" s="1082"/>
      <c r="E328" s="1056"/>
      <c r="F328" s="1039"/>
      <c r="G328" s="1040"/>
      <c r="H328" s="1040"/>
      <c r="I328" s="1040"/>
      <c r="J328" s="638"/>
      <c r="K328" s="1055"/>
      <c r="L328" s="1056"/>
      <c r="M328" s="1044" t="s">
        <v>1305</v>
      </c>
      <c r="N328" s="1045"/>
      <c r="O328" s="1046"/>
      <c r="P328" s="652">
        <v>5</v>
      </c>
    </row>
    <row r="329" spans="1:16" x14ac:dyDescent="0.25">
      <c r="A329" s="1081"/>
      <c r="B329" s="1082"/>
      <c r="C329" s="1082"/>
      <c r="D329" s="1082"/>
      <c r="E329" s="1056"/>
      <c r="F329" s="1039"/>
      <c r="G329" s="1040"/>
      <c r="H329" s="1040"/>
      <c r="I329" s="1040"/>
      <c r="J329" s="638"/>
      <c r="K329" s="1055"/>
      <c r="L329" s="1056"/>
      <c r="M329" s="1047" t="s">
        <v>1306</v>
      </c>
      <c r="N329" s="1048"/>
      <c r="O329" s="1049"/>
      <c r="P329" s="649">
        <v>5</v>
      </c>
    </row>
    <row r="330" spans="1:16" x14ac:dyDescent="0.25">
      <c r="A330" s="1081"/>
      <c r="B330" s="1082"/>
      <c r="C330" s="1082"/>
      <c r="D330" s="1082"/>
      <c r="E330" s="1056"/>
      <c r="F330" s="951"/>
      <c r="G330" s="951"/>
      <c r="H330" s="951"/>
      <c r="I330" s="951"/>
      <c r="J330" s="94"/>
      <c r="K330" s="1055"/>
      <c r="L330" s="1056"/>
      <c r="M330" s="1047" t="s">
        <v>1307</v>
      </c>
      <c r="N330" s="1048"/>
      <c r="O330" s="1049"/>
      <c r="P330" s="649">
        <v>5</v>
      </c>
    </row>
    <row r="331" spans="1:16" x14ac:dyDescent="0.25">
      <c r="A331" s="1081"/>
      <c r="B331" s="1082"/>
      <c r="C331" s="1082"/>
      <c r="D331" s="1082"/>
      <c r="E331" s="1056"/>
      <c r="F331" s="951"/>
      <c r="G331" s="951"/>
      <c r="H331" s="951"/>
      <c r="I331" s="951"/>
      <c r="J331" s="638"/>
      <c r="K331" s="1055"/>
      <c r="L331" s="1056"/>
      <c r="M331" s="1050" t="s">
        <v>1308</v>
      </c>
      <c r="N331" s="1051"/>
      <c r="O331" s="1052"/>
      <c r="P331" s="639">
        <v>50</v>
      </c>
    </row>
    <row r="332" spans="1:16" x14ac:dyDescent="0.25">
      <c r="A332" s="1081"/>
      <c r="B332" s="1082"/>
      <c r="C332" s="1082"/>
      <c r="D332" s="1082"/>
      <c r="E332" s="1056"/>
      <c r="F332" s="1039"/>
      <c r="G332" s="1040"/>
      <c r="H332" s="1040"/>
      <c r="I332" s="1040"/>
      <c r="J332" s="638"/>
      <c r="K332" s="1055"/>
      <c r="L332" s="1056"/>
      <c r="M332" s="1050" t="s">
        <v>1309</v>
      </c>
      <c r="N332" s="1051"/>
      <c r="O332" s="1052"/>
      <c r="P332" s="639">
        <v>5</v>
      </c>
    </row>
    <row r="333" spans="1:16" x14ac:dyDescent="0.25">
      <c r="A333" s="1081"/>
      <c r="B333" s="1082"/>
      <c r="C333" s="1082"/>
      <c r="D333" s="1082"/>
      <c r="E333" s="1056"/>
      <c r="F333" s="1039"/>
      <c r="G333" s="1040"/>
      <c r="H333" s="1040"/>
      <c r="I333" s="1040"/>
      <c r="J333" s="638"/>
      <c r="K333" s="1055"/>
      <c r="L333" s="1056"/>
      <c r="M333" s="1064" t="s">
        <v>1310</v>
      </c>
      <c r="N333" s="1065"/>
      <c r="O333" s="1066"/>
      <c r="P333" s="670">
        <v>5</v>
      </c>
    </row>
    <row r="334" spans="1:16" x14ac:dyDescent="0.25">
      <c r="A334" s="1081"/>
      <c r="B334" s="1082"/>
      <c r="C334" s="1082"/>
      <c r="D334" s="1082"/>
      <c r="E334" s="1056"/>
      <c r="F334" s="1039"/>
      <c r="G334" s="1040"/>
      <c r="H334" s="1040"/>
      <c r="I334" s="1040"/>
      <c r="J334" s="638"/>
      <c r="K334" s="1055"/>
      <c r="L334" s="1056"/>
      <c r="M334" s="1064" t="s">
        <v>1311</v>
      </c>
      <c r="N334" s="1065"/>
      <c r="O334" s="1066"/>
      <c r="P334" s="670">
        <v>5</v>
      </c>
    </row>
    <row r="335" spans="1:16" x14ac:dyDescent="0.25">
      <c r="A335" s="95"/>
      <c r="B335" s="96"/>
      <c r="C335" s="87"/>
      <c r="D335" s="87"/>
      <c r="E335" s="87"/>
      <c r="F335" s="87"/>
      <c r="G335" s="87"/>
      <c r="H335" s="87"/>
      <c r="I335" s="87"/>
      <c r="J335" s="87"/>
      <c r="K335" s="87"/>
      <c r="L335" s="87"/>
      <c r="M335" s="87"/>
      <c r="N335" s="87"/>
      <c r="O335" s="87"/>
      <c r="P335" s="71"/>
    </row>
    <row r="336" spans="1:16" ht="30" x14ac:dyDescent="0.25">
      <c r="A336" s="97" t="s">
        <v>32</v>
      </c>
      <c r="B336" s="636" t="s">
        <v>33</v>
      </c>
      <c r="C336" s="636" t="s">
        <v>34</v>
      </c>
      <c r="D336" s="636" t="s">
        <v>35</v>
      </c>
      <c r="E336" s="636" t="s">
        <v>36</v>
      </c>
      <c r="F336" s="636" t="s">
        <v>37</v>
      </c>
      <c r="G336" s="956" t="s">
        <v>38</v>
      </c>
      <c r="H336" s="956"/>
      <c r="I336" s="932" t="s">
        <v>39</v>
      </c>
      <c r="J336" s="933"/>
      <c r="K336" s="636" t="s">
        <v>40</v>
      </c>
      <c r="L336" s="956" t="s">
        <v>41</v>
      </c>
      <c r="M336" s="956"/>
      <c r="N336" s="982" t="s">
        <v>42</v>
      </c>
      <c r="O336" s="983"/>
      <c r="P336" s="984"/>
    </row>
    <row r="337" spans="1:16" ht="60" x14ac:dyDescent="0.25">
      <c r="A337" s="94" t="s">
        <v>219</v>
      </c>
      <c r="B337" s="654">
        <v>1</v>
      </c>
      <c r="C337" s="637" t="s">
        <v>1312</v>
      </c>
      <c r="D337" s="637" t="s">
        <v>104</v>
      </c>
      <c r="E337" s="155" t="s">
        <v>47</v>
      </c>
      <c r="F337" s="637" t="s">
        <v>423</v>
      </c>
      <c r="G337" s="960" t="s">
        <v>1313</v>
      </c>
      <c r="H337" s="961"/>
      <c r="I337" s="960" t="s">
        <v>1314</v>
      </c>
      <c r="J337" s="961"/>
      <c r="K337" s="638">
        <v>4</v>
      </c>
      <c r="L337" s="1138" t="s">
        <v>634</v>
      </c>
      <c r="M337" s="1139"/>
      <c r="N337" s="960" t="s">
        <v>1315</v>
      </c>
      <c r="O337" s="1137"/>
      <c r="P337" s="961"/>
    </row>
    <row r="338" spans="1:16" x14ac:dyDescent="0.25">
      <c r="A338" s="990" t="s">
        <v>51</v>
      </c>
      <c r="B338" s="933"/>
      <c r="C338" s="985"/>
      <c r="D338" s="991"/>
      <c r="E338" s="991"/>
      <c r="F338" s="991"/>
      <c r="G338" s="991"/>
      <c r="H338" s="991"/>
      <c r="I338" s="991"/>
      <c r="J338" s="991"/>
      <c r="K338" s="991"/>
      <c r="L338" s="991"/>
      <c r="M338" s="991"/>
      <c r="N338" s="991"/>
      <c r="O338" s="991"/>
      <c r="P338" s="992"/>
    </row>
    <row r="339" spans="1:16" x14ac:dyDescent="0.25">
      <c r="A339" s="993" t="s">
        <v>53</v>
      </c>
      <c r="B339" s="938"/>
      <c r="C339" s="938"/>
      <c r="D339" s="938"/>
      <c r="E339" s="938"/>
      <c r="F339" s="938"/>
      <c r="G339" s="939"/>
      <c r="H339" s="937" t="s">
        <v>54</v>
      </c>
      <c r="I339" s="938"/>
      <c r="J339" s="938"/>
      <c r="K339" s="938"/>
      <c r="L339" s="938"/>
      <c r="M339" s="938"/>
      <c r="N339" s="938"/>
      <c r="O339" s="938"/>
      <c r="P339" s="994"/>
    </row>
    <row r="340" spans="1:16" x14ac:dyDescent="0.25">
      <c r="A340" s="1140" t="s">
        <v>1316</v>
      </c>
      <c r="B340" s="945"/>
      <c r="C340" s="945"/>
      <c r="D340" s="945"/>
      <c r="E340" s="945"/>
      <c r="F340" s="945"/>
      <c r="G340" s="946"/>
      <c r="H340" s="1142" t="s">
        <v>1317</v>
      </c>
      <c r="I340" s="1143"/>
      <c r="J340" s="1143"/>
      <c r="K340" s="1143"/>
      <c r="L340" s="1143"/>
      <c r="M340" s="1143"/>
      <c r="N340" s="1143"/>
      <c r="O340" s="1143"/>
      <c r="P340" s="1144"/>
    </row>
    <row r="341" spans="1:16" x14ac:dyDescent="0.25">
      <c r="A341" s="1141"/>
      <c r="B341" s="948"/>
      <c r="C341" s="948"/>
      <c r="D341" s="948"/>
      <c r="E341" s="948"/>
      <c r="F341" s="948"/>
      <c r="G341" s="949"/>
      <c r="H341" s="1145"/>
      <c r="I341" s="1146"/>
      <c r="J341" s="1146"/>
      <c r="K341" s="1146"/>
      <c r="L341" s="1146"/>
      <c r="M341" s="1146"/>
      <c r="N341" s="1146"/>
      <c r="O341" s="1146"/>
      <c r="P341" s="1147"/>
    </row>
    <row r="342" spans="1:16" x14ac:dyDescent="0.25">
      <c r="A342" s="95"/>
      <c r="B342" s="96"/>
      <c r="C342" s="96"/>
      <c r="D342" s="96"/>
      <c r="E342" s="96"/>
      <c r="F342" s="96"/>
      <c r="G342" s="96"/>
      <c r="H342" s="96"/>
      <c r="I342" s="96"/>
      <c r="J342" s="96"/>
      <c r="K342" s="96"/>
      <c r="L342" s="96"/>
      <c r="M342" s="96"/>
      <c r="N342" s="96"/>
      <c r="O342" s="96"/>
      <c r="P342" s="103"/>
    </row>
    <row r="343" spans="1:16" x14ac:dyDescent="0.25">
      <c r="A343" s="104"/>
      <c r="B343" s="96"/>
      <c r="C343" s="88"/>
      <c r="D343" s="932" t="s">
        <v>57</v>
      </c>
      <c r="E343" s="950"/>
      <c r="F343" s="950"/>
      <c r="G343" s="950"/>
      <c r="H343" s="950"/>
      <c r="I343" s="950"/>
      <c r="J343" s="950"/>
      <c r="K343" s="950"/>
      <c r="L343" s="950"/>
      <c r="M343" s="950"/>
      <c r="N343" s="950"/>
      <c r="O343" s="950"/>
      <c r="P343" s="965"/>
    </row>
    <row r="344" spans="1:16" x14ac:dyDescent="0.25">
      <c r="A344" s="95"/>
      <c r="B344" s="96"/>
      <c r="C344" s="96"/>
      <c r="D344" s="636" t="s">
        <v>58</v>
      </c>
      <c r="E344" s="636" t="s">
        <v>59</v>
      </c>
      <c r="F344" s="636" t="s">
        <v>60</v>
      </c>
      <c r="G344" s="636" t="s">
        <v>61</v>
      </c>
      <c r="H344" s="636" t="s">
        <v>62</v>
      </c>
      <c r="I344" s="636" t="s">
        <v>63</v>
      </c>
      <c r="J344" s="636" t="s">
        <v>64</v>
      </c>
      <c r="K344" s="636" t="s">
        <v>65</v>
      </c>
      <c r="L344" s="636" t="s">
        <v>66</v>
      </c>
      <c r="M344" s="636" t="s">
        <v>67</v>
      </c>
      <c r="N344" s="636" t="s">
        <v>68</v>
      </c>
      <c r="O344" s="932" t="s">
        <v>69</v>
      </c>
      <c r="P344" s="965"/>
    </row>
    <row r="345" spans="1:16" x14ac:dyDescent="0.25">
      <c r="A345" s="966" t="s">
        <v>70</v>
      </c>
      <c r="B345" s="967"/>
      <c r="C345" s="968"/>
      <c r="D345" s="105">
        <v>0</v>
      </c>
      <c r="E345" s="105">
        <v>0</v>
      </c>
      <c r="F345" s="105">
        <v>0</v>
      </c>
      <c r="G345" s="105">
        <v>0</v>
      </c>
      <c r="H345" s="105">
        <v>1</v>
      </c>
      <c r="I345" s="105">
        <v>1</v>
      </c>
      <c r="J345" s="105">
        <v>2</v>
      </c>
      <c r="K345" s="105">
        <v>2</v>
      </c>
      <c r="L345" s="105">
        <v>3</v>
      </c>
      <c r="M345" s="105">
        <v>3</v>
      </c>
      <c r="N345" s="105">
        <v>4</v>
      </c>
      <c r="O345" s="969">
        <v>4</v>
      </c>
      <c r="P345" s="970"/>
    </row>
    <row r="346" spans="1:16" x14ac:dyDescent="0.25">
      <c r="A346" s="966" t="s">
        <v>71</v>
      </c>
      <c r="B346" s="967"/>
      <c r="C346" s="968"/>
      <c r="D346" s="106"/>
      <c r="E346" s="106"/>
      <c r="F346" s="106"/>
      <c r="G346" s="106"/>
      <c r="H346" s="106"/>
      <c r="I346" s="106"/>
      <c r="J346" s="106"/>
      <c r="K346" s="106"/>
      <c r="L346" s="106"/>
      <c r="M346" s="106"/>
      <c r="N346" s="106"/>
      <c r="O346" s="971"/>
      <c r="P346" s="972"/>
    </row>
    <row r="347" spans="1:16" x14ac:dyDescent="0.25">
      <c r="A347" s="95"/>
      <c r="B347" s="96"/>
      <c r="C347" s="96"/>
      <c r="D347" s="96"/>
      <c r="E347" s="96"/>
      <c r="F347" s="96"/>
      <c r="G347" s="96"/>
      <c r="H347" s="96"/>
      <c r="I347" s="96"/>
      <c r="J347" s="96"/>
      <c r="K347" s="96"/>
      <c r="L347" s="96"/>
      <c r="M347" s="96"/>
      <c r="N347" s="96"/>
      <c r="O347" s="96"/>
      <c r="P347" s="103"/>
    </row>
    <row r="348" spans="1:16" ht="15.75" thickBot="1" x14ac:dyDescent="0.3">
      <c r="A348" s="113"/>
      <c r="B348" s="90"/>
      <c r="C348" s="90"/>
      <c r="D348" s="90"/>
      <c r="E348" s="90"/>
      <c r="F348" s="90"/>
      <c r="G348" s="90"/>
      <c r="H348" s="90"/>
      <c r="I348" s="90"/>
      <c r="J348" s="90"/>
      <c r="K348" s="90"/>
      <c r="L348" s="90"/>
      <c r="M348" s="90"/>
      <c r="N348" s="90"/>
      <c r="O348" s="90"/>
      <c r="P348" s="114"/>
    </row>
    <row r="349" spans="1:16" x14ac:dyDescent="0.25">
      <c r="A349" s="1025" t="s">
        <v>82</v>
      </c>
      <c r="B349" s="1026"/>
      <c r="C349" s="1026"/>
      <c r="D349" s="1026"/>
      <c r="E349" s="1026"/>
      <c r="F349" s="1026"/>
      <c r="G349" s="1026"/>
      <c r="H349" s="1026"/>
      <c r="I349" s="1026"/>
      <c r="J349" s="1026"/>
      <c r="K349" s="1026"/>
      <c r="L349" s="1026"/>
      <c r="M349" s="1026"/>
      <c r="N349" s="1026"/>
      <c r="O349" s="1026"/>
      <c r="P349" s="1027"/>
    </row>
    <row r="350" spans="1:16" x14ac:dyDescent="0.25">
      <c r="A350" s="115" t="s">
        <v>83</v>
      </c>
      <c r="B350" s="955"/>
      <c r="C350" s="953"/>
      <c r="D350" s="953"/>
      <c r="E350" s="953"/>
      <c r="F350" s="953"/>
      <c r="G350" s="953"/>
      <c r="H350" s="953"/>
      <c r="I350" s="953"/>
      <c r="J350" s="953"/>
      <c r="K350" s="953"/>
      <c r="L350" s="953"/>
      <c r="M350" s="953"/>
      <c r="N350" s="953"/>
      <c r="O350" s="953"/>
      <c r="P350" s="963"/>
    </row>
    <row r="351" spans="1:16" x14ac:dyDescent="0.25">
      <c r="A351" s="115" t="s">
        <v>84</v>
      </c>
      <c r="B351" s="955"/>
      <c r="C351" s="953"/>
      <c r="D351" s="953"/>
      <c r="E351" s="953"/>
      <c r="F351" s="953"/>
      <c r="G351" s="953"/>
      <c r="H351" s="953"/>
      <c r="I351" s="953"/>
      <c r="J351" s="953"/>
      <c r="K351" s="953"/>
      <c r="L351" s="953"/>
      <c r="M351" s="953"/>
      <c r="N351" s="953"/>
      <c r="O351" s="953"/>
      <c r="P351" s="963"/>
    </row>
    <row r="352" spans="1:16" x14ac:dyDescent="0.25">
      <c r="A352" s="115" t="s">
        <v>85</v>
      </c>
      <c r="B352" s="955"/>
      <c r="C352" s="953"/>
      <c r="D352" s="953"/>
      <c r="E352" s="953"/>
      <c r="F352" s="953"/>
      <c r="G352" s="953"/>
      <c r="H352" s="953"/>
      <c r="I352" s="953"/>
      <c r="J352" s="953"/>
      <c r="K352" s="953"/>
      <c r="L352" s="953"/>
      <c r="M352" s="953"/>
      <c r="N352" s="953"/>
      <c r="O352" s="953"/>
      <c r="P352" s="963"/>
    </row>
    <row r="353" spans="1:16" x14ac:dyDescent="0.25">
      <c r="A353" s="115" t="s">
        <v>86</v>
      </c>
      <c r="B353" s="955"/>
      <c r="C353" s="953"/>
      <c r="D353" s="953"/>
      <c r="E353" s="953"/>
      <c r="F353" s="953"/>
      <c r="G353" s="953"/>
      <c r="H353" s="953"/>
      <c r="I353" s="953"/>
      <c r="J353" s="953"/>
      <c r="K353" s="953"/>
      <c r="L353" s="953"/>
      <c r="M353" s="953"/>
      <c r="N353" s="953"/>
      <c r="O353" s="953"/>
      <c r="P353" s="963"/>
    </row>
    <row r="354" spans="1:16" x14ac:dyDescent="0.25">
      <c r="A354" s="115" t="s">
        <v>87</v>
      </c>
      <c r="B354" s="955"/>
      <c r="C354" s="953"/>
      <c r="D354" s="953"/>
      <c r="E354" s="953"/>
      <c r="F354" s="953"/>
      <c r="G354" s="953"/>
      <c r="H354" s="953"/>
      <c r="I354" s="953"/>
      <c r="J354" s="953"/>
      <c r="K354" s="953"/>
      <c r="L354" s="953"/>
      <c r="M354" s="953"/>
      <c r="N354" s="953"/>
      <c r="O354" s="953"/>
      <c r="P354" s="963"/>
    </row>
    <row r="355" spans="1:16" x14ac:dyDescent="0.25">
      <c r="A355" s="115" t="s">
        <v>88</v>
      </c>
      <c r="B355" s="955"/>
      <c r="C355" s="953"/>
      <c r="D355" s="953"/>
      <c r="E355" s="953"/>
      <c r="F355" s="953"/>
      <c r="G355" s="953"/>
      <c r="H355" s="953"/>
      <c r="I355" s="953"/>
      <c r="J355" s="953"/>
      <c r="K355" s="953"/>
      <c r="L355" s="953"/>
      <c r="M355" s="953"/>
      <c r="N355" s="953"/>
      <c r="O355" s="953"/>
      <c r="P355" s="963"/>
    </row>
    <row r="356" spans="1:16" x14ac:dyDescent="0.25">
      <c r="A356" s="115" t="s">
        <v>89</v>
      </c>
      <c r="B356" s="955"/>
      <c r="C356" s="953"/>
      <c r="D356" s="953"/>
      <c r="E356" s="953"/>
      <c r="F356" s="953"/>
      <c r="G356" s="953"/>
      <c r="H356" s="953"/>
      <c r="I356" s="953"/>
      <c r="J356" s="953"/>
      <c r="K356" s="953"/>
      <c r="L356" s="953"/>
      <c r="M356" s="953"/>
      <c r="N356" s="953"/>
      <c r="O356" s="953"/>
      <c r="P356" s="963"/>
    </row>
    <row r="357" spans="1:16" x14ac:dyDescent="0.25">
      <c r="A357" s="115" t="s">
        <v>90</v>
      </c>
      <c r="B357" s="955"/>
      <c r="C357" s="953"/>
      <c r="D357" s="953"/>
      <c r="E357" s="953"/>
      <c r="F357" s="953"/>
      <c r="G357" s="953"/>
      <c r="H357" s="953"/>
      <c r="I357" s="953"/>
      <c r="J357" s="953"/>
      <c r="K357" s="953"/>
      <c r="L357" s="953"/>
      <c r="M357" s="953"/>
      <c r="N357" s="953"/>
      <c r="O357" s="953"/>
      <c r="P357" s="963"/>
    </row>
    <row r="358" spans="1:16" x14ac:dyDescent="0.25">
      <c r="A358" s="115" t="s">
        <v>91</v>
      </c>
      <c r="B358" s="955"/>
      <c r="C358" s="953"/>
      <c r="D358" s="953"/>
      <c r="E358" s="953"/>
      <c r="F358" s="953"/>
      <c r="G358" s="953"/>
      <c r="H358" s="953"/>
      <c r="I358" s="953"/>
      <c r="J358" s="953"/>
      <c r="K358" s="953"/>
      <c r="L358" s="953"/>
      <c r="M358" s="953"/>
      <c r="N358" s="953"/>
      <c r="O358" s="953"/>
      <c r="P358" s="963"/>
    </row>
    <row r="359" spans="1:16" ht="15.75" thickBot="1" x14ac:dyDescent="0.3">
      <c r="A359" s="116" t="s">
        <v>92</v>
      </c>
      <c r="B359" s="1028"/>
      <c r="C359" s="1029"/>
      <c r="D359" s="1029"/>
      <c r="E359" s="1029"/>
      <c r="F359" s="1029"/>
      <c r="G359" s="1029"/>
      <c r="H359" s="1029"/>
      <c r="I359" s="1029"/>
      <c r="J359" s="1029"/>
      <c r="K359" s="1029"/>
      <c r="L359" s="1029"/>
      <c r="M359" s="1029"/>
      <c r="N359" s="1029"/>
      <c r="O359" s="1029"/>
      <c r="P359" s="1030"/>
    </row>
    <row r="361" spans="1:16" ht="15.75" x14ac:dyDescent="0.25">
      <c r="A361" s="631" t="s">
        <v>94</v>
      </c>
      <c r="B361" s="1031" t="s">
        <v>1177</v>
      </c>
      <c r="C361" s="1032"/>
      <c r="D361" s="1032"/>
      <c r="E361" s="1032"/>
      <c r="F361" s="1032"/>
      <c r="G361" s="1032"/>
      <c r="H361" s="1032"/>
      <c r="I361" s="1032"/>
      <c r="J361" s="1032"/>
      <c r="K361" s="1032"/>
      <c r="L361" s="774" t="s">
        <v>14</v>
      </c>
      <c r="M361" s="774"/>
      <c r="N361" s="774"/>
      <c r="O361" s="774"/>
      <c r="P361" s="435">
        <v>0.125</v>
      </c>
    </row>
    <row r="363" spans="1:16" ht="15.75" x14ac:dyDescent="0.25">
      <c r="A363" s="13" t="s">
        <v>15</v>
      </c>
      <c r="B363" s="1033" t="s">
        <v>1178</v>
      </c>
      <c r="C363" s="1034"/>
      <c r="D363" s="1034"/>
      <c r="E363" s="1034"/>
      <c r="F363" s="1035"/>
      <c r="G363" s="436" t="s">
        <v>17</v>
      </c>
      <c r="H363" s="1033" t="s">
        <v>1179</v>
      </c>
      <c r="I363" s="1034"/>
      <c r="J363" s="1034"/>
      <c r="K363" s="1034"/>
      <c r="L363" s="1034"/>
      <c r="M363" s="1034"/>
      <c r="N363" s="1034"/>
      <c r="O363" s="1034"/>
      <c r="P363" s="1035"/>
    </row>
    <row r="364" spans="1:16" ht="15.75" x14ac:dyDescent="0.25">
      <c r="A364" s="13" t="s">
        <v>15</v>
      </c>
      <c r="B364" s="1033" t="s">
        <v>1180</v>
      </c>
      <c r="C364" s="1034"/>
      <c r="D364" s="1034"/>
      <c r="E364" s="1034"/>
      <c r="F364" s="1035"/>
      <c r="G364" s="436" t="s">
        <v>17</v>
      </c>
      <c r="H364" s="1033" t="s">
        <v>1181</v>
      </c>
      <c r="I364" s="1034"/>
      <c r="J364" s="1034"/>
      <c r="K364" s="1034"/>
      <c r="L364" s="1034"/>
      <c r="M364" s="1034"/>
      <c r="N364" s="1034"/>
      <c r="O364" s="1034"/>
      <c r="P364" s="1035"/>
    </row>
    <row r="365" spans="1:16" ht="15.75" x14ac:dyDescent="0.25">
      <c r="A365" s="15"/>
      <c r="B365" s="635"/>
      <c r="C365" s="635"/>
      <c r="D365" s="17"/>
      <c r="E365" s="17"/>
      <c r="F365" s="17"/>
      <c r="G365" s="17"/>
      <c r="H365" s="17"/>
      <c r="I365" s="17"/>
      <c r="J365" s="17"/>
      <c r="K365" s="17"/>
      <c r="L365" s="18"/>
      <c r="M365" s="18"/>
      <c r="N365" s="18"/>
      <c r="O365" s="18"/>
      <c r="P365" s="19"/>
    </row>
    <row r="366" spans="1:16" ht="15.75" x14ac:dyDescent="0.25">
      <c r="A366" s="631" t="s">
        <v>20</v>
      </c>
      <c r="B366" s="1031" t="s">
        <v>1182</v>
      </c>
      <c r="C366" s="1031"/>
      <c r="D366" s="1031"/>
      <c r="E366" s="1031"/>
      <c r="F366" s="1031"/>
      <c r="G366" s="1031"/>
      <c r="H366" s="1031"/>
      <c r="I366" s="1031"/>
      <c r="J366" s="1031"/>
      <c r="K366" s="1031"/>
      <c r="L366" s="1031"/>
      <c r="M366" s="1031"/>
      <c r="N366" s="1031"/>
      <c r="O366" s="1031"/>
      <c r="P366" s="1031"/>
    </row>
    <row r="368" spans="1:16" ht="15.75" x14ac:dyDescent="0.25">
      <c r="A368" s="20" t="s">
        <v>22</v>
      </c>
      <c r="B368" s="21"/>
      <c r="C368" s="21"/>
      <c r="D368" s="21"/>
      <c r="E368" s="21"/>
      <c r="F368" s="21"/>
      <c r="G368" s="21"/>
      <c r="H368" s="21"/>
      <c r="I368" s="21"/>
      <c r="J368" s="21"/>
      <c r="K368" s="21"/>
      <c r="L368" s="21"/>
      <c r="M368" s="21"/>
      <c r="N368" s="21"/>
      <c r="O368" s="21"/>
    </row>
    <row r="369" spans="1:16" ht="15.75" x14ac:dyDescent="0.25">
      <c r="A369" s="20"/>
      <c r="B369" s="21"/>
      <c r="C369" s="21"/>
      <c r="D369" s="21"/>
      <c r="E369" s="21"/>
      <c r="F369" s="21"/>
      <c r="G369" s="21"/>
      <c r="H369" s="21"/>
      <c r="I369" s="21"/>
      <c r="J369" s="21"/>
      <c r="K369" s="21"/>
      <c r="L369" s="21"/>
      <c r="M369" s="21"/>
      <c r="N369" s="21"/>
      <c r="O369" s="21"/>
    </row>
    <row r="370" spans="1:16" x14ac:dyDescent="0.25">
      <c r="A370" s="759" t="s">
        <v>23</v>
      </c>
      <c r="B370" s="760"/>
      <c r="C370" s="760"/>
      <c r="D370" s="760"/>
      <c r="E370" s="761"/>
      <c r="F370" s="768" t="s">
        <v>24</v>
      </c>
      <c r="G370" s="768"/>
      <c r="H370" s="768"/>
      <c r="I370" s="768"/>
      <c r="J370" s="768" t="s">
        <v>25</v>
      </c>
      <c r="K370" s="769" t="s">
        <v>26</v>
      </c>
      <c r="L370" s="761"/>
      <c r="M370" s="768" t="s">
        <v>27</v>
      </c>
      <c r="N370" s="768"/>
      <c r="O370" s="768"/>
      <c r="P370" s="772" t="s">
        <v>25</v>
      </c>
    </row>
    <row r="371" spans="1:16" x14ac:dyDescent="0.25">
      <c r="A371" s="762"/>
      <c r="B371" s="763"/>
      <c r="C371" s="763"/>
      <c r="D371" s="763"/>
      <c r="E371" s="764"/>
      <c r="F371" s="768"/>
      <c r="G371" s="768"/>
      <c r="H371" s="768"/>
      <c r="I371" s="768"/>
      <c r="J371" s="768"/>
      <c r="K371" s="770"/>
      <c r="L371" s="764"/>
      <c r="M371" s="768"/>
      <c r="N371" s="768"/>
      <c r="O371" s="768"/>
      <c r="P371" s="772"/>
    </row>
    <row r="372" spans="1:16" x14ac:dyDescent="0.25">
      <c r="A372" s="762"/>
      <c r="B372" s="763"/>
      <c r="C372" s="763"/>
      <c r="D372" s="763"/>
      <c r="E372" s="764"/>
      <c r="F372" s="853" t="s">
        <v>1183</v>
      </c>
      <c r="G372" s="871"/>
      <c r="H372" s="871"/>
      <c r="I372" s="872"/>
      <c r="J372" s="613">
        <v>70</v>
      </c>
      <c r="K372" s="770"/>
      <c r="L372" s="764"/>
      <c r="M372" s="1017" t="s">
        <v>1184</v>
      </c>
      <c r="N372" s="1018"/>
      <c r="O372" s="1019"/>
      <c r="P372" s="437">
        <v>10</v>
      </c>
    </row>
    <row r="373" spans="1:16" x14ac:dyDescent="0.25">
      <c r="A373" s="762"/>
      <c r="B373" s="763"/>
      <c r="C373" s="763"/>
      <c r="D373" s="763"/>
      <c r="E373" s="764"/>
      <c r="F373" s="853" t="s">
        <v>1185</v>
      </c>
      <c r="G373" s="871"/>
      <c r="H373" s="871"/>
      <c r="I373" s="872"/>
      <c r="J373" s="613">
        <v>70</v>
      </c>
      <c r="K373" s="770"/>
      <c r="L373" s="764"/>
      <c r="M373" s="1017" t="s">
        <v>1186</v>
      </c>
      <c r="N373" s="1018"/>
      <c r="O373" s="1019"/>
      <c r="P373" s="437">
        <v>10</v>
      </c>
    </row>
    <row r="374" spans="1:16" x14ac:dyDescent="0.25">
      <c r="A374" s="762"/>
      <c r="B374" s="763"/>
      <c r="C374" s="763"/>
      <c r="D374" s="763"/>
      <c r="E374" s="764"/>
      <c r="F374" s="853" t="s">
        <v>1187</v>
      </c>
      <c r="G374" s="871"/>
      <c r="H374" s="871"/>
      <c r="I374" s="872"/>
      <c r="J374" s="613">
        <v>20</v>
      </c>
      <c r="K374" s="770"/>
      <c r="L374" s="764"/>
      <c r="M374" s="1017" t="s">
        <v>1188</v>
      </c>
      <c r="N374" s="1018"/>
      <c r="O374" s="1019"/>
      <c r="P374" s="437">
        <v>0</v>
      </c>
    </row>
    <row r="375" spans="1:16" x14ac:dyDescent="0.25">
      <c r="A375" s="762"/>
      <c r="B375" s="763"/>
      <c r="C375" s="763"/>
      <c r="D375" s="763"/>
      <c r="E375" s="764"/>
      <c r="F375" s="853" t="s">
        <v>1189</v>
      </c>
      <c r="G375" s="871"/>
      <c r="H375" s="871"/>
      <c r="I375" s="872"/>
      <c r="J375" s="613">
        <v>10</v>
      </c>
      <c r="K375" s="770"/>
      <c r="L375" s="764"/>
      <c r="M375" s="1017" t="s">
        <v>1190</v>
      </c>
      <c r="N375" s="1018"/>
      <c r="O375" s="1019"/>
      <c r="P375" s="437">
        <v>0</v>
      </c>
    </row>
    <row r="376" spans="1:16" x14ac:dyDescent="0.25">
      <c r="A376" s="762"/>
      <c r="B376" s="763"/>
      <c r="C376" s="763"/>
      <c r="D376" s="763"/>
      <c r="E376" s="764"/>
      <c r="F376" s="853" t="s">
        <v>1191</v>
      </c>
      <c r="G376" s="871"/>
      <c r="H376" s="871"/>
      <c r="I376" s="872"/>
      <c r="J376" s="613">
        <v>10</v>
      </c>
      <c r="K376" s="770"/>
      <c r="L376" s="764"/>
      <c r="M376" s="1017" t="s">
        <v>1192</v>
      </c>
      <c r="N376" s="1018"/>
      <c r="O376" s="1019"/>
      <c r="P376" s="437">
        <v>0</v>
      </c>
    </row>
    <row r="377" spans="1:16" x14ac:dyDescent="0.25">
      <c r="A377" s="762"/>
      <c r="B377" s="763"/>
      <c r="C377" s="763"/>
      <c r="D377" s="763"/>
      <c r="E377" s="764"/>
      <c r="F377" s="853" t="s">
        <v>1193</v>
      </c>
      <c r="G377" s="871"/>
      <c r="H377" s="871"/>
      <c r="I377" s="872"/>
      <c r="J377" s="613">
        <v>10</v>
      </c>
      <c r="K377" s="770"/>
      <c r="L377" s="764"/>
      <c r="M377" s="1017" t="s">
        <v>1194</v>
      </c>
      <c r="N377" s="1018"/>
      <c r="O377" s="1019"/>
      <c r="P377" s="437">
        <v>80</v>
      </c>
    </row>
    <row r="378" spans="1:16" x14ac:dyDescent="0.25">
      <c r="A378" s="762"/>
      <c r="B378" s="763"/>
      <c r="C378" s="763"/>
      <c r="D378" s="763"/>
      <c r="E378" s="764"/>
      <c r="F378" s="853" t="s">
        <v>1195</v>
      </c>
      <c r="G378" s="871"/>
      <c r="H378" s="871"/>
      <c r="I378" s="872"/>
      <c r="J378" s="613">
        <v>10</v>
      </c>
      <c r="K378" s="770"/>
      <c r="L378" s="764"/>
      <c r="M378" s="1017" t="s">
        <v>1196</v>
      </c>
      <c r="N378" s="1018"/>
      <c r="O378" s="1019"/>
      <c r="P378" s="437">
        <v>80</v>
      </c>
    </row>
    <row r="379" spans="1:16" x14ac:dyDescent="0.25">
      <c r="A379" s="762"/>
      <c r="B379" s="763"/>
      <c r="C379" s="763"/>
      <c r="D379" s="763"/>
      <c r="E379" s="764"/>
      <c r="F379" s="853" t="s">
        <v>1197</v>
      </c>
      <c r="G379" s="871"/>
      <c r="H379" s="871"/>
      <c r="I379" s="872"/>
      <c r="J379" s="613">
        <v>10</v>
      </c>
      <c r="K379" s="770"/>
      <c r="L379" s="764"/>
      <c r="M379" s="1017" t="s">
        <v>1198</v>
      </c>
      <c r="N379" s="1018"/>
      <c r="O379" s="1019"/>
      <c r="P379" s="437">
        <v>10</v>
      </c>
    </row>
    <row r="380" spans="1:16" x14ac:dyDescent="0.25">
      <c r="A380" s="762"/>
      <c r="B380" s="763"/>
      <c r="C380" s="763"/>
      <c r="D380" s="763"/>
      <c r="E380" s="764"/>
      <c r="F380" s="853" t="s">
        <v>1199</v>
      </c>
      <c r="G380" s="871"/>
      <c r="H380" s="871"/>
      <c r="I380" s="872"/>
      <c r="J380" s="613">
        <v>10</v>
      </c>
      <c r="K380" s="770"/>
      <c r="L380" s="764"/>
      <c r="M380" s="1017" t="s">
        <v>1200</v>
      </c>
      <c r="N380" s="1018"/>
      <c r="O380" s="1019"/>
      <c r="P380" s="437">
        <v>0</v>
      </c>
    </row>
    <row r="381" spans="1:16" x14ac:dyDescent="0.25">
      <c r="A381" s="762"/>
      <c r="B381" s="763"/>
      <c r="C381" s="763"/>
      <c r="D381" s="763"/>
      <c r="E381" s="764"/>
      <c r="F381" s="853" t="s">
        <v>1201</v>
      </c>
      <c r="G381" s="871"/>
      <c r="H381" s="871"/>
      <c r="I381" s="872"/>
      <c r="J381" s="613">
        <v>10</v>
      </c>
      <c r="K381" s="770"/>
      <c r="L381" s="764"/>
      <c r="M381" s="1017" t="s">
        <v>1202</v>
      </c>
      <c r="N381" s="1018"/>
      <c r="O381" s="1019"/>
      <c r="P381" s="437">
        <v>80</v>
      </c>
    </row>
    <row r="382" spans="1:16" x14ac:dyDescent="0.25">
      <c r="A382" s="762"/>
      <c r="B382" s="763"/>
      <c r="C382" s="763"/>
      <c r="D382" s="763"/>
      <c r="E382" s="764"/>
      <c r="F382" s="853" t="s">
        <v>1203</v>
      </c>
      <c r="G382" s="871"/>
      <c r="H382" s="871"/>
      <c r="I382" s="872"/>
      <c r="J382" s="613">
        <v>10</v>
      </c>
      <c r="K382" s="770"/>
      <c r="L382" s="764"/>
      <c r="M382" s="1017" t="s">
        <v>1204</v>
      </c>
      <c r="N382" s="1018"/>
      <c r="O382" s="1019"/>
      <c r="P382" s="437">
        <v>80</v>
      </c>
    </row>
    <row r="383" spans="1:16" x14ac:dyDescent="0.25">
      <c r="A383" s="762"/>
      <c r="B383" s="763"/>
      <c r="C383" s="763"/>
      <c r="D383" s="763"/>
      <c r="E383" s="764"/>
      <c r="F383" s="853" t="s">
        <v>1205</v>
      </c>
      <c r="G383" s="871"/>
      <c r="H383" s="871"/>
      <c r="I383" s="872"/>
      <c r="J383" s="438">
        <v>20</v>
      </c>
      <c r="K383" s="770"/>
      <c r="L383" s="764"/>
      <c r="M383" s="1017" t="s">
        <v>1206</v>
      </c>
      <c r="N383" s="1018"/>
      <c r="O383" s="1019"/>
      <c r="P383" s="437">
        <v>80</v>
      </c>
    </row>
    <row r="384" spans="1:16" x14ac:dyDescent="0.25">
      <c r="A384" s="762"/>
      <c r="B384" s="763"/>
      <c r="C384" s="763"/>
      <c r="D384" s="763"/>
      <c r="E384" s="764"/>
      <c r="F384" s="853" t="s">
        <v>1207</v>
      </c>
      <c r="G384" s="871"/>
      <c r="H384" s="871"/>
      <c r="I384" s="872"/>
      <c r="J384" s="613">
        <v>10</v>
      </c>
      <c r="K384" s="770"/>
      <c r="L384" s="764"/>
      <c r="M384" s="1017" t="s">
        <v>1208</v>
      </c>
      <c r="N384" s="1018" t="s">
        <v>1208</v>
      </c>
      <c r="O384" s="1019"/>
      <c r="P384" s="437">
        <v>10</v>
      </c>
    </row>
    <row r="385" spans="1:16" x14ac:dyDescent="0.25">
      <c r="A385" s="762"/>
      <c r="B385" s="763"/>
      <c r="C385" s="763"/>
      <c r="D385" s="763"/>
      <c r="E385" s="764"/>
      <c r="F385" s="853"/>
      <c r="G385" s="871"/>
      <c r="H385" s="871"/>
      <c r="I385" s="872"/>
      <c r="J385" s="613"/>
      <c r="K385" s="770"/>
      <c r="L385" s="764"/>
      <c r="M385" s="1017" t="s">
        <v>1209</v>
      </c>
      <c r="N385" s="1018" t="s">
        <v>1209</v>
      </c>
      <c r="O385" s="1019"/>
      <c r="P385" s="437">
        <v>80</v>
      </c>
    </row>
    <row r="386" spans="1:16" x14ac:dyDescent="0.25">
      <c r="A386" s="762"/>
      <c r="B386" s="763"/>
      <c r="C386" s="763"/>
      <c r="D386" s="763"/>
      <c r="E386" s="764"/>
      <c r="F386" s="853"/>
      <c r="G386" s="871"/>
      <c r="H386" s="871"/>
      <c r="I386" s="872"/>
      <c r="J386" s="613"/>
      <c r="K386" s="770"/>
      <c r="L386" s="764"/>
      <c r="M386" s="1017" t="s">
        <v>1210</v>
      </c>
      <c r="N386" s="1018" t="s">
        <v>1210</v>
      </c>
      <c r="O386" s="1019"/>
      <c r="P386" s="437">
        <v>10</v>
      </c>
    </row>
    <row r="387" spans="1:16" x14ac:dyDescent="0.25">
      <c r="A387" s="762"/>
      <c r="B387" s="763"/>
      <c r="C387" s="763"/>
      <c r="D387" s="763"/>
      <c r="E387" s="764"/>
      <c r="F387" s="619"/>
      <c r="G387" s="620"/>
      <c r="H387" s="620"/>
      <c r="I387" s="621"/>
      <c r="J387" s="613"/>
      <c r="K387" s="770"/>
      <c r="L387" s="764"/>
      <c r="M387" s="1017" t="s">
        <v>1211</v>
      </c>
      <c r="N387" s="1018" t="s">
        <v>1211</v>
      </c>
      <c r="O387" s="1019"/>
      <c r="P387" s="437">
        <v>80</v>
      </c>
    </row>
    <row r="388" spans="1:16" x14ac:dyDescent="0.25">
      <c r="A388" s="762"/>
      <c r="B388" s="763"/>
      <c r="C388" s="763"/>
      <c r="D388" s="763"/>
      <c r="E388" s="764"/>
      <c r="F388" s="853"/>
      <c r="G388" s="871"/>
      <c r="H388" s="871"/>
      <c r="I388" s="872"/>
      <c r="J388" s="613"/>
      <c r="K388" s="770"/>
      <c r="L388" s="764"/>
      <c r="M388" s="1017" t="s">
        <v>1212</v>
      </c>
      <c r="N388" s="1018" t="s">
        <v>1212</v>
      </c>
      <c r="O388" s="1019"/>
      <c r="P388" s="437">
        <v>10</v>
      </c>
    </row>
    <row r="389" spans="1:16" x14ac:dyDescent="0.25">
      <c r="A389" s="762"/>
      <c r="B389" s="763"/>
      <c r="C389" s="763"/>
      <c r="D389" s="763"/>
      <c r="E389" s="764"/>
      <c r="F389" s="853"/>
      <c r="G389" s="871"/>
      <c r="H389" s="871"/>
      <c r="I389" s="872"/>
      <c r="J389" s="613"/>
      <c r="K389" s="770"/>
      <c r="L389" s="764"/>
      <c r="M389" s="1017" t="s">
        <v>1213</v>
      </c>
      <c r="N389" s="1018" t="s">
        <v>1213</v>
      </c>
      <c r="O389" s="1019"/>
      <c r="P389" s="437">
        <v>10</v>
      </c>
    </row>
    <row r="390" spans="1:16" x14ac:dyDescent="0.25">
      <c r="A390" s="762"/>
      <c r="B390" s="763"/>
      <c r="C390" s="763"/>
      <c r="D390" s="763"/>
      <c r="E390" s="764"/>
      <c r="F390" s="853"/>
      <c r="G390" s="871"/>
      <c r="H390" s="871"/>
      <c r="I390" s="872"/>
      <c r="J390" s="613"/>
      <c r="K390" s="770"/>
      <c r="L390" s="764"/>
      <c r="M390" s="1017" t="s">
        <v>1214</v>
      </c>
      <c r="N390" s="1018" t="s">
        <v>1214</v>
      </c>
      <c r="O390" s="1019"/>
      <c r="P390" s="437">
        <v>0</v>
      </c>
    </row>
    <row r="391" spans="1:16" x14ac:dyDescent="0.25">
      <c r="A391" s="762"/>
      <c r="B391" s="763"/>
      <c r="C391" s="763"/>
      <c r="D391" s="763"/>
      <c r="E391" s="764"/>
      <c r="F391" s="853"/>
      <c r="G391" s="871"/>
      <c r="H391" s="871"/>
      <c r="I391" s="872"/>
      <c r="J391" s="21"/>
      <c r="K391" s="770"/>
      <c r="L391" s="764"/>
      <c r="M391" s="1017" t="s">
        <v>1215</v>
      </c>
      <c r="N391" s="1018" t="s">
        <v>1215</v>
      </c>
      <c r="O391" s="1019"/>
      <c r="P391" s="437">
        <v>90</v>
      </c>
    </row>
    <row r="392" spans="1:16" x14ac:dyDescent="0.25">
      <c r="A392" s="762"/>
      <c r="B392" s="763"/>
      <c r="C392" s="763"/>
      <c r="D392" s="763"/>
      <c r="E392" s="764"/>
      <c r="F392" s="619"/>
      <c r="G392" s="620"/>
      <c r="H392" s="620"/>
      <c r="I392" s="621"/>
      <c r="J392" s="613"/>
      <c r="K392" s="770"/>
      <c r="L392" s="764"/>
      <c r="M392" s="1017" t="s">
        <v>1216</v>
      </c>
      <c r="N392" s="1018" t="s">
        <v>1216</v>
      </c>
      <c r="O392" s="1019"/>
      <c r="P392" s="437">
        <v>100</v>
      </c>
    </row>
    <row r="393" spans="1:16" x14ac:dyDescent="0.25">
      <c r="A393" s="762"/>
      <c r="B393" s="763"/>
      <c r="C393" s="763"/>
      <c r="D393" s="763"/>
      <c r="E393" s="764"/>
      <c r="F393" s="619"/>
      <c r="G393" s="620"/>
      <c r="H393" s="620"/>
      <c r="I393" s="621"/>
      <c r="J393" s="613"/>
      <c r="K393" s="770"/>
      <c r="L393" s="764"/>
      <c r="M393" s="1017" t="s">
        <v>1217</v>
      </c>
      <c r="N393" s="1018" t="s">
        <v>1217</v>
      </c>
      <c r="O393" s="1019"/>
      <c r="P393" s="437">
        <v>10</v>
      </c>
    </row>
    <row r="394" spans="1:16" x14ac:dyDescent="0.25">
      <c r="A394" s="762"/>
      <c r="B394" s="763"/>
      <c r="C394" s="763"/>
      <c r="D394" s="763"/>
      <c r="E394" s="764"/>
      <c r="F394" s="619"/>
      <c r="G394" s="620"/>
      <c r="H394" s="620"/>
      <c r="I394" s="621"/>
      <c r="J394" s="613"/>
      <c r="K394" s="770"/>
      <c r="L394" s="764"/>
      <c r="M394" s="1017" t="s">
        <v>1218</v>
      </c>
      <c r="N394" s="1018" t="s">
        <v>1218</v>
      </c>
      <c r="O394" s="1019"/>
      <c r="P394" s="437">
        <v>10</v>
      </c>
    </row>
    <row r="395" spans="1:16" x14ac:dyDescent="0.25">
      <c r="A395" s="762"/>
      <c r="B395" s="763"/>
      <c r="C395" s="763"/>
      <c r="D395" s="763"/>
      <c r="E395" s="764"/>
      <c r="F395" s="619"/>
      <c r="G395" s="620"/>
      <c r="H395" s="620"/>
      <c r="I395" s="621"/>
      <c r="J395" s="613"/>
      <c r="K395" s="770"/>
      <c r="L395" s="764"/>
      <c r="M395" s="1017" t="s">
        <v>1219</v>
      </c>
      <c r="N395" s="1018" t="s">
        <v>1219</v>
      </c>
      <c r="O395" s="1019"/>
      <c r="P395" s="437">
        <v>10</v>
      </c>
    </row>
    <row r="396" spans="1:16" x14ac:dyDescent="0.25">
      <c r="A396" s="762"/>
      <c r="B396" s="763"/>
      <c r="C396" s="763"/>
      <c r="D396" s="763"/>
      <c r="E396" s="764"/>
      <c r="F396" s="619"/>
      <c r="G396" s="620"/>
      <c r="H396" s="620"/>
      <c r="I396" s="621"/>
      <c r="J396" s="613"/>
      <c r="K396" s="770"/>
      <c r="L396" s="764"/>
      <c r="M396" s="1017" t="s">
        <v>1220</v>
      </c>
      <c r="N396" s="1018" t="s">
        <v>1220</v>
      </c>
      <c r="O396" s="1019"/>
      <c r="P396" s="437">
        <v>80</v>
      </c>
    </row>
    <row r="397" spans="1:16" x14ac:dyDescent="0.25">
      <c r="A397" s="762"/>
      <c r="B397" s="763"/>
      <c r="C397" s="763"/>
      <c r="D397" s="763"/>
      <c r="E397" s="764"/>
      <c r="F397" s="619"/>
      <c r="G397" s="620"/>
      <c r="H397" s="620"/>
      <c r="I397" s="621"/>
      <c r="J397" s="613"/>
      <c r="K397" s="770"/>
      <c r="L397" s="764"/>
      <c r="M397" s="1017" t="s">
        <v>1221</v>
      </c>
      <c r="N397" s="1018" t="s">
        <v>1221</v>
      </c>
      <c r="O397" s="1019"/>
      <c r="P397" s="437">
        <v>0</v>
      </c>
    </row>
    <row r="398" spans="1:16" x14ac:dyDescent="0.25">
      <c r="A398" s="762"/>
      <c r="B398" s="763"/>
      <c r="C398" s="763"/>
      <c r="D398" s="763"/>
      <c r="E398" s="764"/>
      <c r="F398" s="619"/>
      <c r="G398" s="620"/>
      <c r="H398" s="620"/>
      <c r="I398" s="621"/>
      <c r="J398" s="613"/>
      <c r="K398" s="770"/>
      <c r="L398" s="764"/>
      <c r="M398" s="1017" t="s">
        <v>1222</v>
      </c>
      <c r="N398" s="1018" t="s">
        <v>1222</v>
      </c>
      <c r="O398" s="1019"/>
      <c r="P398" s="437">
        <v>80</v>
      </c>
    </row>
    <row r="399" spans="1:16" x14ac:dyDescent="0.25">
      <c r="A399" s="762"/>
      <c r="B399" s="763"/>
      <c r="C399" s="763"/>
      <c r="D399" s="763"/>
      <c r="E399" s="764"/>
      <c r="F399" s="619"/>
      <c r="G399" s="620"/>
      <c r="H399" s="620"/>
      <c r="I399" s="621"/>
      <c r="J399" s="613"/>
      <c r="K399" s="770"/>
      <c r="L399" s="764"/>
      <c r="M399" s="1017" t="s">
        <v>1223</v>
      </c>
      <c r="N399" s="1018" t="s">
        <v>1223</v>
      </c>
      <c r="O399" s="1019"/>
      <c r="P399" s="437">
        <v>0</v>
      </c>
    </row>
    <row r="400" spans="1:16" x14ac:dyDescent="0.25">
      <c r="A400" s="762"/>
      <c r="B400" s="763"/>
      <c r="C400" s="763"/>
      <c r="D400" s="763"/>
      <c r="E400" s="764"/>
      <c r="F400" s="619"/>
      <c r="G400" s="620"/>
      <c r="H400" s="620"/>
      <c r="I400" s="621"/>
      <c r="J400" s="613"/>
      <c r="K400" s="770"/>
      <c r="L400" s="764"/>
      <c r="M400" s="1017" t="s">
        <v>1224</v>
      </c>
      <c r="N400" s="1018" t="s">
        <v>1224</v>
      </c>
      <c r="O400" s="1019"/>
      <c r="P400" s="437">
        <v>100</v>
      </c>
    </row>
    <row r="401" spans="1:16" x14ac:dyDescent="0.25">
      <c r="A401" s="765"/>
      <c r="B401" s="766"/>
      <c r="C401" s="766"/>
      <c r="D401" s="766"/>
      <c r="E401" s="767"/>
      <c r="F401" s="619"/>
      <c r="G401" s="620"/>
      <c r="H401" s="620"/>
      <c r="I401" s="621"/>
      <c r="J401" s="613"/>
      <c r="K401" s="771"/>
      <c r="L401" s="767"/>
      <c r="M401" s="1017" t="s">
        <v>1225</v>
      </c>
      <c r="N401" s="1018"/>
      <c r="O401" s="1019"/>
      <c r="P401" s="437">
        <v>0</v>
      </c>
    </row>
    <row r="402" spans="1:16" ht="15.75" x14ac:dyDescent="0.25">
      <c r="A402" s="23"/>
      <c r="B402" s="24"/>
      <c r="C402" s="18"/>
      <c r="D402" s="18"/>
      <c r="E402" s="18"/>
      <c r="K402" s="18"/>
      <c r="L402" s="18"/>
    </row>
    <row r="403" spans="1:16" ht="47.25" x14ac:dyDescent="0.25">
      <c r="A403" s="25" t="s">
        <v>32</v>
      </c>
      <c r="B403" s="614" t="s">
        <v>33</v>
      </c>
      <c r="C403" s="614" t="s">
        <v>34</v>
      </c>
      <c r="D403" s="614" t="s">
        <v>35</v>
      </c>
      <c r="E403" s="614" t="s">
        <v>36</v>
      </c>
      <c r="F403" s="614" t="s">
        <v>37</v>
      </c>
      <c r="G403" s="746" t="s">
        <v>38</v>
      </c>
      <c r="H403" s="746"/>
      <c r="I403" s="611" t="s">
        <v>39</v>
      </c>
      <c r="J403" s="612"/>
      <c r="K403" s="614" t="s">
        <v>40</v>
      </c>
      <c r="L403" s="614" t="s">
        <v>41</v>
      </c>
      <c r="M403" s="614"/>
      <c r="N403" s="747" t="s">
        <v>42</v>
      </c>
      <c r="O403" s="748"/>
      <c r="P403" s="749"/>
    </row>
    <row r="404" spans="1:16" ht="71.25" x14ac:dyDescent="0.25">
      <c r="A404" s="671" t="s">
        <v>893</v>
      </c>
      <c r="B404" s="144">
        <v>1</v>
      </c>
      <c r="C404" s="633" t="s">
        <v>1226</v>
      </c>
      <c r="D404" s="625" t="s">
        <v>104</v>
      </c>
      <c r="E404" s="625" t="s">
        <v>47</v>
      </c>
      <c r="F404" s="627" t="s">
        <v>423</v>
      </c>
      <c r="G404" s="1020" t="s">
        <v>1227</v>
      </c>
      <c r="H404" s="1020"/>
      <c r="I404" s="743" t="s">
        <v>1228</v>
      </c>
      <c r="J404" s="1021"/>
      <c r="K404" s="623">
        <v>12</v>
      </c>
      <c r="L404" s="622" t="s">
        <v>228</v>
      </c>
      <c r="M404" s="742" t="s">
        <v>1229</v>
      </c>
      <c r="N404" s="743"/>
      <c r="O404" s="743"/>
      <c r="P404" s="744"/>
    </row>
    <row r="405" spans="1:16" ht="15.75" x14ac:dyDescent="0.25">
      <c r="A405" s="740" t="s">
        <v>51</v>
      </c>
      <c r="B405" s="741"/>
      <c r="C405" s="1022" t="s">
        <v>1230</v>
      </c>
      <c r="D405" s="1023"/>
      <c r="E405" s="1023"/>
      <c r="F405" s="1023"/>
      <c r="G405" s="1023"/>
      <c r="H405" s="1023"/>
      <c r="I405" s="1023"/>
      <c r="J405" s="1023"/>
      <c r="K405" s="1023"/>
      <c r="L405" s="1023"/>
      <c r="M405" s="1023"/>
      <c r="N405" s="1023"/>
      <c r="O405" s="1023"/>
      <c r="P405" s="1024"/>
    </row>
    <row r="406" spans="1:16" ht="15.75" x14ac:dyDescent="0.25">
      <c r="A406" s="718" t="s">
        <v>53</v>
      </c>
      <c r="B406" s="719"/>
      <c r="C406" s="719"/>
      <c r="D406" s="719"/>
      <c r="E406" s="719"/>
      <c r="F406" s="719"/>
      <c r="G406" s="720"/>
      <c r="H406" s="721" t="s">
        <v>54</v>
      </c>
      <c r="I406" s="719"/>
      <c r="J406" s="719"/>
      <c r="K406" s="719"/>
      <c r="L406" s="719"/>
      <c r="M406" s="719"/>
      <c r="N406" s="719"/>
      <c r="O406" s="719"/>
      <c r="P406" s="722"/>
    </row>
    <row r="407" spans="1:16" x14ac:dyDescent="0.25">
      <c r="A407" s="1007" t="s">
        <v>1231</v>
      </c>
      <c r="B407" s="1007"/>
      <c r="C407" s="1007"/>
      <c r="D407" s="1007"/>
      <c r="E407" s="1007"/>
      <c r="F407" s="1007"/>
      <c r="G407" s="1007"/>
      <c r="H407" s="728" t="s">
        <v>1229</v>
      </c>
      <c r="I407" s="728"/>
      <c r="J407" s="728"/>
      <c r="K407" s="728"/>
      <c r="L407" s="728"/>
      <c r="M407" s="728"/>
      <c r="N407" s="728"/>
      <c r="O407" s="728"/>
      <c r="P407" s="729"/>
    </row>
    <row r="408" spans="1:16" x14ac:dyDescent="0.25">
      <c r="A408" s="1007"/>
      <c r="B408" s="1007"/>
      <c r="C408" s="1007"/>
      <c r="D408" s="1007"/>
      <c r="E408" s="1007"/>
      <c r="F408" s="1007"/>
      <c r="G408" s="1007"/>
      <c r="H408" s="731"/>
      <c r="I408" s="731"/>
      <c r="J408" s="731"/>
      <c r="K408" s="731"/>
      <c r="L408" s="731"/>
      <c r="M408" s="731"/>
      <c r="N408" s="731"/>
      <c r="O408" s="731"/>
      <c r="P408" s="732"/>
    </row>
    <row r="409" spans="1:16" ht="15.75" x14ac:dyDescent="0.25">
      <c r="A409" s="23"/>
      <c r="B409" s="24"/>
      <c r="C409" s="24"/>
      <c r="D409" s="24"/>
      <c r="E409" s="24"/>
      <c r="K409" s="24"/>
      <c r="L409" s="24"/>
    </row>
    <row r="410" spans="1:16" ht="15.75" x14ac:dyDescent="0.25">
      <c r="A410" s="32"/>
      <c r="B410" s="24"/>
      <c r="C410" s="19"/>
      <c r="D410" s="733" t="s">
        <v>57</v>
      </c>
      <c r="E410" s="734"/>
      <c r="F410" s="734"/>
      <c r="G410" s="734"/>
      <c r="H410" s="734"/>
      <c r="I410" s="734"/>
      <c r="J410" s="734"/>
      <c r="K410" s="734"/>
      <c r="L410" s="734"/>
      <c r="M410" s="734"/>
      <c r="N410" s="734"/>
      <c r="O410" s="734"/>
      <c r="P410" s="735"/>
    </row>
    <row r="411" spans="1:16" ht="15.75" x14ac:dyDescent="0.25">
      <c r="A411" s="23"/>
      <c r="B411" s="24"/>
      <c r="C411" s="24"/>
      <c r="D411" s="614" t="s">
        <v>58</v>
      </c>
      <c r="E411" s="614" t="s">
        <v>59</v>
      </c>
      <c r="F411" s="614" t="s">
        <v>60</v>
      </c>
      <c r="G411" s="614" t="s">
        <v>61</v>
      </c>
      <c r="H411" s="614" t="s">
        <v>62</v>
      </c>
      <c r="I411" s="614" t="s">
        <v>63</v>
      </c>
      <c r="J411" s="614" t="s">
        <v>64</v>
      </c>
      <c r="K411" s="614" t="s">
        <v>65</v>
      </c>
      <c r="L411" s="614" t="s">
        <v>66</v>
      </c>
      <c r="M411" s="614" t="s">
        <v>67</v>
      </c>
      <c r="N411" s="614" t="s">
        <v>68</v>
      </c>
      <c r="O411" s="733" t="s">
        <v>69</v>
      </c>
      <c r="P411" s="735"/>
    </row>
    <row r="412" spans="1:16" ht="15.75" x14ac:dyDescent="0.25">
      <c r="A412" s="709" t="s">
        <v>70</v>
      </c>
      <c r="B412" s="710"/>
      <c r="C412" s="711"/>
      <c r="D412" s="626">
        <f>0+0+0</f>
        <v>0</v>
      </c>
      <c r="E412" s="626">
        <f>0+0+0</f>
        <v>0</v>
      </c>
      <c r="F412" s="34">
        <f>1+2+2</f>
        <v>5</v>
      </c>
      <c r="G412" s="626">
        <f>0+0+0</f>
        <v>0</v>
      </c>
      <c r="H412" s="34">
        <f>2+1+1</f>
        <v>4</v>
      </c>
      <c r="I412" s="34">
        <f>0+1+0</f>
        <v>1</v>
      </c>
      <c r="J412" s="34">
        <f>1+0+1</f>
        <v>2</v>
      </c>
      <c r="K412" s="626">
        <f>0+0+0</f>
        <v>0</v>
      </c>
      <c r="L412" s="626">
        <f>0+0+0</f>
        <v>0</v>
      </c>
      <c r="M412" s="626">
        <f>0+0+0</f>
        <v>0</v>
      </c>
      <c r="N412" s="626">
        <f>0+0+0</f>
        <v>0</v>
      </c>
      <c r="O412" s="1008">
        <f>0+0+0</f>
        <v>0</v>
      </c>
      <c r="P412" s="1008"/>
    </row>
    <row r="413" spans="1:16" ht="15.75" x14ac:dyDescent="0.25">
      <c r="A413" s="709" t="s">
        <v>71</v>
      </c>
      <c r="B413" s="710"/>
      <c r="C413" s="711"/>
      <c r="D413" s="34">
        <v>0</v>
      </c>
      <c r="E413" s="34"/>
      <c r="F413" s="440"/>
      <c r="G413" s="440"/>
      <c r="H413" s="440"/>
      <c r="I413" s="440"/>
      <c r="J413" s="440"/>
      <c r="K413" s="34"/>
      <c r="L413" s="34"/>
      <c r="M413" s="440"/>
      <c r="N413" s="440"/>
      <c r="O413" s="1009"/>
      <c r="P413" s="1010"/>
    </row>
    <row r="414" spans="1:16" ht="15.75" x14ac:dyDescent="0.25">
      <c r="A414" s="23"/>
      <c r="B414" s="24"/>
      <c r="C414" s="24"/>
      <c r="D414" s="24"/>
      <c r="E414" s="24"/>
      <c r="K414" s="24"/>
      <c r="L414" s="24"/>
    </row>
    <row r="415" spans="1:16" x14ac:dyDescent="0.25">
      <c r="A415" s="44"/>
      <c r="B415" s="21"/>
      <c r="C415" s="21"/>
      <c r="D415" s="21"/>
      <c r="E415" s="21"/>
      <c r="K415" s="21"/>
      <c r="L415" s="21"/>
      <c r="P415" s="441"/>
    </row>
    <row r="416" spans="1:16" ht="15.75" x14ac:dyDescent="0.25">
      <c r="A416" s="1011" t="s">
        <v>82</v>
      </c>
      <c r="B416" s="1012"/>
      <c r="C416" s="1012"/>
      <c r="D416" s="1012"/>
      <c r="E416" s="1012"/>
      <c r="F416" s="1012"/>
      <c r="G416" s="1012"/>
      <c r="H416" s="1012"/>
      <c r="I416" s="1012"/>
      <c r="J416" s="1012"/>
      <c r="K416" s="1012"/>
      <c r="L416" s="1012"/>
      <c r="M416" s="1012"/>
      <c r="N416" s="1012"/>
      <c r="O416" s="1012"/>
      <c r="P416" s="1013"/>
    </row>
    <row r="417" spans="1:16" ht="18" x14ac:dyDescent="0.25">
      <c r="A417" s="46" t="s">
        <v>566</v>
      </c>
      <c r="B417" s="1014" t="s">
        <v>1232</v>
      </c>
      <c r="C417" s="1015"/>
      <c r="D417" s="1015"/>
      <c r="E417" s="1015"/>
      <c r="F417" s="1015"/>
      <c r="G417" s="1015"/>
      <c r="H417" s="1015"/>
      <c r="I417" s="1015"/>
      <c r="J417" s="1015"/>
      <c r="K417" s="1015"/>
      <c r="L417" s="1015"/>
      <c r="M417" s="1015"/>
      <c r="N417" s="1015"/>
      <c r="O417" s="1015"/>
      <c r="P417" s="1016"/>
    </row>
    <row r="418" spans="1:16" ht="15.75" x14ac:dyDescent="0.25">
      <c r="A418" s="46" t="s">
        <v>567</v>
      </c>
      <c r="B418" s="606"/>
      <c r="C418" s="607"/>
      <c r="D418" s="607"/>
      <c r="E418" s="607"/>
      <c r="F418" s="607"/>
      <c r="G418" s="607"/>
      <c r="H418" s="607"/>
      <c r="I418" s="607"/>
      <c r="J418" s="607"/>
      <c r="K418" s="607"/>
      <c r="L418" s="607"/>
      <c r="M418" s="607"/>
      <c r="N418" s="607"/>
      <c r="O418" s="607"/>
      <c r="P418" s="608"/>
    </row>
    <row r="419" spans="1:16" ht="15.75" x14ac:dyDescent="0.25">
      <c r="A419" s="46" t="s">
        <v>83</v>
      </c>
      <c r="B419" s="682"/>
      <c r="C419" s="683"/>
      <c r="D419" s="683"/>
      <c r="E419" s="683"/>
      <c r="F419" s="683"/>
      <c r="G419" s="683"/>
      <c r="H419" s="683"/>
      <c r="I419" s="683"/>
      <c r="J419" s="683"/>
      <c r="K419" s="683"/>
      <c r="L419" s="683"/>
      <c r="M419" s="683"/>
      <c r="N419" s="683"/>
      <c r="O419" s="683"/>
      <c r="P419" s="684"/>
    </row>
    <row r="420" spans="1:16" ht="15.75" x14ac:dyDescent="0.25">
      <c r="A420" s="46" t="s">
        <v>84</v>
      </c>
      <c r="B420" s="682"/>
      <c r="C420" s="683"/>
      <c r="D420" s="683"/>
      <c r="E420" s="683"/>
      <c r="F420" s="683"/>
      <c r="G420" s="683"/>
      <c r="H420" s="683"/>
      <c r="I420" s="683"/>
      <c r="J420" s="683"/>
      <c r="K420" s="683"/>
      <c r="L420" s="683"/>
      <c r="M420" s="683"/>
      <c r="N420" s="683"/>
      <c r="O420" s="683"/>
      <c r="P420" s="684"/>
    </row>
    <row r="421" spans="1:16" ht="15.75" x14ac:dyDescent="0.25">
      <c r="A421" s="46" t="s">
        <v>85</v>
      </c>
      <c r="B421" s="682"/>
      <c r="C421" s="683"/>
      <c r="D421" s="683"/>
      <c r="E421" s="683"/>
      <c r="F421" s="683"/>
      <c r="G421" s="683"/>
      <c r="H421" s="683"/>
      <c r="I421" s="683"/>
      <c r="J421" s="683"/>
      <c r="K421" s="683"/>
      <c r="L421" s="683"/>
      <c r="M421" s="683"/>
      <c r="N421" s="683"/>
      <c r="O421" s="683"/>
      <c r="P421" s="684"/>
    </row>
    <row r="422" spans="1:16" ht="15.75" x14ac:dyDescent="0.25">
      <c r="A422" s="46" t="s">
        <v>86</v>
      </c>
      <c r="B422" s="682"/>
      <c r="C422" s="683"/>
      <c r="D422" s="683"/>
      <c r="E422" s="683"/>
      <c r="F422" s="683"/>
      <c r="G422" s="683"/>
      <c r="H422" s="683"/>
      <c r="I422" s="683"/>
      <c r="J422" s="683"/>
      <c r="K422" s="683"/>
      <c r="L422" s="683"/>
      <c r="M422" s="683"/>
      <c r="N422" s="683"/>
      <c r="O422" s="683"/>
      <c r="P422" s="684"/>
    </row>
    <row r="423" spans="1:16" ht="15.75" x14ac:dyDescent="0.25">
      <c r="A423" s="46" t="s">
        <v>87</v>
      </c>
      <c r="B423" s="682"/>
      <c r="C423" s="683"/>
      <c r="D423" s="683"/>
      <c r="E423" s="683"/>
      <c r="F423" s="683"/>
      <c r="G423" s="683"/>
      <c r="H423" s="683"/>
      <c r="I423" s="683"/>
      <c r="J423" s="683"/>
      <c r="K423" s="683"/>
      <c r="L423" s="683"/>
      <c r="M423" s="683"/>
      <c r="N423" s="683"/>
      <c r="O423" s="683"/>
      <c r="P423" s="684"/>
    </row>
    <row r="424" spans="1:16" ht="15.75" x14ac:dyDescent="0.25">
      <c r="A424" s="46" t="s">
        <v>88</v>
      </c>
      <c r="B424" s="682"/>
      <c r="C424" s="683"/>
      <c r="D424" s="683"/>
      <c r="E424" s="683"/>
      <c r="F424" s="683"/>
      <c r="G424" s="683"/>
      <c r="H424" s="683"/>
      <c r="I424" s="683"/>
      <c r="J424" s="683"/>
      <c r="K424" s="683"/>
      <c r="L424" s="683"/>
      <c r="M424" s="683"/>
      <c r="N424" s="683"/>
      <c r="O424" s="683"/>
      <c r="P424" s="684"/>
    </row>
    <row r="425" spans="1:16" ht="15.75" x14ac:dyDescent="0.25">
      <c r="A425" s="46" t="s">
        <v>89</v>
      </c>
      <c r="B425" s="682"/>
      <c r="C425" s="683"/>
      <c r="D425" s="683"/>
      <c r="E425" s="683"/>
      <c r="F425" s="683"/>
      <c r="G425" s="683"/>
      <c r="H425" s="683"/>
      <c r="I425" s="683"/>
      <c r="J425" s="683"/>
      <c r="K425" s="683"/>
      <c r="L425" s="683"/>
      <c r="M425" s="683"/>
      <c r="N425" s="683"/>
      <c r="O425" s="683"/>
      <c r="P425" s="684"/>
    </row>
    <row r="426" spans="1:16" ht="15.75" x14ac:dyDescent="0.25">
      <c r="A426" s="46" t="s">
        <v>90</v>
      </c>
      <c r="B426" s="682"/>
      <c r="C426" s="683"/>
      <c r="D426" s="683"/>
      <c r="E426" s="683"/>
      <c r="F426" s="683"/>
      <c r="G426" s="683"/>
      <c r="H426" s="683"/>
      <c r="I426" s="683"/>
      <c r="J426" s="683"/>
      <c r="K426" s="683"/>
      <c r="L426" s="683"/>
      <c r="M426" s="683"/>
      <c r="N426" s="683"/>
      <c r="O426" s="683"/>
      <c r="P426" s="684"/>
    </row>
    <row r="427" spans="1:16" ht="15.75" x14ac:dyDescent="0.25">
      <c r="A427" s="46" t="s">
        <v>91</v>
      </c>
      <c r="B427" s="682"/>
      <c r="C427" s="683"/>
      <c r="D427" s="683"/>
      <c r="E427" s="683"/>
      <c r="F427" s="683"/>
      <c r="G427" s="683"/>
      <c r="H427" s="683"/>
      <c r="I427" s="683"/>
      <c r="J427" s="683"/>
      <c r="K427" s="683"/>
      <c r="L427" s="683"/>
      <c r="M427" s="683"/>
      <c r="N427" s="683"/>
      <c r="O427" s="683"/>
      <c r="P427" s="684"/>
    </row>
    <row r="428" spans="1:16" ht="16.5" thickBot="1" x14ac:dyDescent="0.3">
      <c r="A428" s="47" t="s">
        <v>92</v>
      </c>
      <c r="B428" s="682"/>
      <c r="C428" s="683"/>
      <c r="D428" s="683"/>
      <c r="E428" s="683"/>
      <c r="F428" s="683"/>
      <c r="G428" s="683"/>
      <c r="H428" s="683"/>
      <c r="I428" s="683"/>
      <c r="J428" s="683"/>
      <c r="K428" s="683"/>
      <c r="L428" s="683"/>
      <c r="M428" s="683"/>
      <c r="N428" s="683"/>
      <c r="O428" s="683"/>
      <c r="P428" s="684"/>
    </row>
    <row r="431" spans="1:16" ht="30" customHeight="1" x14ac:dyDescent="0.25">
      <c r="A431" s="78" t="s">
        <v>9</v>
      </c>
      <c r="B431" s="1087" t="s">
        <v>1274</v>
      </c>
      <c r="C431" s="1088"/>
      <c r="D431" s="1088"/>
      <c r="E431" s="1088"/>
      <c r="F431" s="1088"/>
      <c r="G431" s="1088"/>
      <c r="H431" s="1088"/>
      <c r="I431" s="1088"/>
      <c r="J431" s="1088"/>
      <c r="K431" s="1089"/>
      <c r="L431" s="1090" t="s">
        <v>11</v>
      </c>
      <c r="M431" s="1090"/>
      <c r="N431" s="1090"/>
      <c r="O431" s="1090"/>
      <c r="P431" s="79"/>
    </row>
    <row r="432" spans="1:16" x14ac:dyDescent="0.25">
      <c r="A432" s="71"/>
      <c r="B432" s="71"/>
      <c r="C432" s="71"/>
      <c r="D432" s="71"/>
      <c r="E432" s="71"/>
      <c r="F432" s="71"/>
      <c r="G432" s="71"/>
      <c r="H432" s="71"/>
      <c r="I432" s="71"/>
      <c r="J432" s="71"/>
      <c r="K432" s="71"/>
      <c r="L432" s="71"/>
      <c r="M432" s="71"/>
      <c r="N432" s="71"/>
      <c r="O432" s="71"/>
      <c r="P432" s="71"/>
    </row>
    <row r="433" spans="1:16" ht="30.75" customHeight="1" x14ac:dyDescent="0.25">
      <c r="A433" s="80" t="s">
        <v>12</v>
      </c>
      <c r="B433" s="1078" t="s">
        <v>425</v>
      </c>
      <c r="C433" s="1091"/>
      <c r="D433" s="1091"/>
      <c r="E433" s="1091"/>
      <c r="F433" s="1091"/>
      <c r="G433" s="1091"/>
      <c r="H433" s="1091"/>
      <c r="I433" s="1091"/>
      <c r="J433" s="1091"/>
      <c r="K433" s="1091"/>
      <c r="L433" s="1092" t="s">
        <v>14</v>
      </c>
      <c r="M433" s="1092"/>
      <c r="N433" s="1092"/>
      <c r="O433" s="1092"/>
      <c r="P433" s="81">
        <v>0</v>
      </c>
    </row>
    <row r="434" spans="1:16" x14ac:dyDescent="0.25">
      <c r="A434" s="71"/>
      <c r="B434" s="71"/>
      <c r="C434" s="71"/>
      <c r="D434" s="71"/>
      <c r="E434" s="71"/>
      <c r="F434" s="71"/>
      <c r="G434" s="71"/>
      <c r="H434" s="71"/>
      <c r="I434" s="71"/>
      <c r="J434" s="71"/>
      <c r="K434" s="71"/>
      <c r="L434" s="71"/>
      <c r="M434" s="71"/>
      <c r="N434" s="71"/>
      <c r="O434" s="71"/>
      <c r="P434" s="71"/>
    </row>
    <row r="435" spans="1:16" x14ac:dyDescent="0.25">
      <c r="A435" s="82" t="s">
        <v>15</v>
      </c>
      <c r="B435" s="1093" t="s">
        <v>426</v>
      </c>
      <c r="C435" s="1094"/>
      <c r="D435" s="1094"/>
      <c r="E435" s="1094"/>
      <c r="F435" s="1095"/>
      <c r="G435" s="83" t="s">
        <v>17</v>
      </c>
      <c r="H435" s="1162">
        <f>369000000+3000000+32000000+12000000</f>
        <v>416000000</v>
      </c>
      <c r="I435" s="1163"/>
      <c r="J435" s="1163"/>
      <c r="K435" s="1163"/>
      <c r="L435" s="1163"/>
      <c r="M435" s="1163"/>
      <c r="N435" s="1163"/>
      <c r="O435" s="1163"/>
      <c r="P435" s="1164"/>
    </row>
    <row r="436" spans="1:16" x14ac:dyDescent="0.25">
      <c r="A436" s="82" t="s">
        <v>15</v>
      </c>
      <c r="B436" s="1165" t="s">
        <v>427</v>
      </c>
      <c r="C436" s="1166"/>
      <c r="D436" s="1166"/>
      <c r="E436" s="1166"/>
      <c r="F436" s="1167"/>
      <c r="G436" s="83" t="s">
        <v>17</v>
      </c>
      <c r="H436" s="1165" t="s">
        <v>428</v>
      </c>
      <c r="I436" s="1166"/>
      <c r="J436" s="1166"/>
      <c r="K436" s="1166"/>
      <c r="L436" s="1166"/>
      <c r="M436" s="1166"/>
      <c r="N436" s="1166"/>
      <c r="O436" s="1166"/>
      <c r="P436" s="1167"/>
    </row>
    <row r="437" spans="1:16" x14ac:dyDescent="0.25">
      <c r="A437" s="84"/>
      <c r="B437" s="85"/>
      <c r="C437" s="85"/>
      <c r="D437" s="86"/>
      <c r="E437" s="86"/>
      <c r="F437" s="86"/>
      <c r="G437" s="86"/>
      <c r="H437" s="86"/>
      <c r="I437" s="86"/>
      <c r="J437" s="86"/>
      <c r="K437" s="86"/>
      <c r="L437" s="87"/>
      <c r="M437" s="87"/>
      <c r="N437" s="87"/>
      <c r="O437" s="87"/>
      <c r="P437" s="88"/>
    </row>
    <row r="438" spans="1:16" x14ac:dyDescent="0.25">
      <c r="A438" s="80" t="s">
        <v>20</v>
      </c>
      <c r="B438" s="1078" t="s">
        <v>429</v>
      </c>
      <c r="C438" s="1078"/>
      <c r="D438" s="1078"/>
      <c r="E438" s="1078"/>
      <c r="F438" s="1078"/>
      <c r="G438" s="1078"/>
      <c r="H438" s="1078"/>
      <c r="I438" s="1078"/>
      <c r="J438" s="1078"/>
      <c r="K438" s="1078"/>
      <c r="L438" s="1078"/>
      <c r="M438" s="1078"/>
      <c r="N438" s="1078"/>
      <c r="O438" s="1078"/>
      <c r="P438" s="1078"/>
    </row>
    <row r="439" spans="1:16" x14ac:dyDescent="0.25">
      <c r="A439" s="71"/>
      <c r="B439" s="71"/>
      <c r="C439" s="71"/>
      <c r="D439" s="71"/>
      <c r="E439" s="71"/>
      <c r="F439" s="71"/>
      <c r="G439" s="71"/>
      <c r="H439" s="71"/>
      <c r="I439" s="71"/>
      <c r="J439" s="71"/>
      <c r="K439" s="71"/>
      <c r="L439" s="71"/>
      <c r="M439" s="71"/>
      <c r="N439" s="71"/>
      <c r="O439" s="71"/>
      <c r="P439" s="71"/>
    </row>
    <row r="440" spans="1:16" x14ac:dyDescent="0.25">
      <c r="A440" s="89" t="s">
        <v>22</v>
      </c>
      <c r="B440" s="90"/>
      <c r="C440" s="90"/>
      <c r="D440" s="90"/>
      <c r="E440" s="90"/>
      <c r="F440" s="90"/>
      <c r="G440" s="90"/>
      <c r="H440" s="90"/>
      <c r="I440" s="90"/>
      <c r="J440" s="90"/>
      <c r="K440" s="90"/>
      <c r="L440" s="90"/>
      <c r="M440" s="90"/>
      <c r="N440" s="90"/>
      <c r="O440" s="90"/>
      <c r="P440" s="71"/>
    </row>
    <row r="441" spans="1:16" x14ac:dyDescent="0.25">
      <c r="A441" s="89"/>
      <c r="B441" s="90"/>
      <c r="C441" s="90"/>
      <c r="D441" s="90"/>
      <c r="E441" s="90"/>
      <c r="F441" s="90"/>
      <c r="G441" s="90"/>
      <c r="H441" s="90"/>
      <c r="I441" s="90"/>
      <c r="J441" s="90"/>
      <c r="K441" s="90"/>
      <c r="L441" s="90"/>
      <c r="M441" s="90"/>
      <c r="N441" s="90"/>
      <c r="O441" s="90"/>
      <c r="P441" s="71"/>
    </row>
    <row r="442" spans="1:16" x14ac:dyDescent="0.25">
      <c r="A442" s="1079" t="s">
        <v>23</v>
      </c>
      <c r="B442" s="1080"/>
      <c r="C442" s="1080"/>
      <c r="D442" s="1080"/>
      <c r="E442" s="1054"/>
      <c r="F442" s="964" t="s">
        <v>24</v>
      </c>
      <c r="G442" s="964"/>
      <c r="H442" s="964"/>
      <c r="I442" s="964"/>
      <c r="J442" s="964" t="s">
        <v>25</v>
      </c>
      <c r="K442" s="1053" t="s">
        <v>26</v>
      </c>
      <c r="L442" s="1054"/>
      <c r="M442" s="964" t="s">
        <v>27</v>
      </c>
      <c r="N442" s="964"/>
      <c r="O442" s="964"/>
      <c r="P442" s="1083" t="s">
        <v>25</v>
      </c>
    </row>
    <row r="443" spans="1:16" x14ac:dyDescent="0.25">
      <c r="A443" s="1081"/>
      <c r="B443" s="1082"/>
      <c r="C443" s="1082"/>
      <c r="D443" s="1082"/>
      <c r="E443" s="1056"/>
      <c r="F443" s="964"/>
      <c r="G443" s="964"/>
      <c r="H443" s="964"/>
      <c r="I443" s="964"/>
      <c r="J443" s="964"/>
      <c r="K443" s="1055"/>
      <c r="L443" s="1056"/>
      <c r="M443" s="964"/>
      <c r="N443" s="964"/>
      <c r="O443" s="964"/>
      <c r="P443" s="1083"/>
    </row>
    <row r="444" spans="1:16" x14ac:dyDescent="0.25">
      <c r="A444" s="1081"/>
      <c r="B444" s="1082"/>
      <c r="C444" s="1082"/>
      <c r="D444" s="1082"/>
      <c r="E444" s="1056"/>
      <c r="F444" s="1005" t="s">
        <v>430</v>
      </c>
      <c r="G444" s="1005"/>
      <c r="H444" s="1005"/>
      <c r="I444" s="1005"/>
      <c r="J444" s="672">
        <v>50</v>
      </c>
      <c r="K444" s="1055"/>
      <c r="L444" s="1056"/>
      <c r="M444" s="955" t="s">
        <v>431</v>
      </c>
      <c r="N444" s="953"/>
      <c r="O444" s="954"/>
      <c r="P444" s="672">
        <v>20</v>
      </c>
    </row>
    <row r="445" spans="1:16" x14ac:dyDescent="0.25">
      <c r="A445" s="1081"/>
      <c r="B445" s="1082"/>
      <c r="C445" s="1082"/>
      <c r="D445" s="1082"/>
      <c r="E445" s="1056"/>
      <c r="F445" s="1005" t="s">
        <v>432</v>
      </c>
      <c r="G445" s="1005"/>
      <c r="H445" s="1005"/>
      <c r="I445" s="1005"/>
      <c r="J445" s="672">
        <v>60</v>
      </c>
      <c r="K445" s="1055"/>
      <c r="L445" s="1056"/>
      <c r="M445" s="955" t="s">
        <v>433</v>
      </c>
      <c r="N445" s="953"/>
      <c r="O445" s="954"/>
      <c r="P445" s="672">
        <v>30</v>
      </c>
    </row>
    <row r="446" spans="1:16" x14ac:dyDescent="0.25">
      <c r="A446" s="1081"/>
      <c r="B446" s="1082"/>
      <c r="C446" s="1082"/>
      <c r="D446" s="1082"/>
      <c r="E446" s="1056"/>
      <c r="F446" s="1005" t="s">
        <v>434</v>
      </c>
      <c r="G446" s="1005"/>
      <c r="H446" s="1005"/>
      <c r="I446" s="1005"/>
      <c r="J446" s="672">
        <v>100</v>
      </c>
      <c r="K446" s="1055"/>
      <c r="L446" s="1056"/>
      <c r="M446" s="955" t="s">
        <v>435</v>
      </c>
      <c r="N446" s="953"/>
      <c r="O446" s="954"/>
      <c r="P446" s="672">
        <v>65</v>
      </c>
    </row>
    <row r="447" spans="1:16" x14ac:dyDescent="0.25">
      <c r="A447" s="1081"/>
      <c r="B447" s="1082"/>
      <c r="C447" s="1082"/>
      <c r="D447" s="1082"/>
      <c r="E447" s="1056"/>
      <c r="F447" s="1005" t="s">
        <v>436</v>
      </c>
      <c r="G447" s="1005"/>
      <c r="H447" s="1005"/>
      <c r="I447" s="1005"/>
      <c r="J447" s="672">
        <v>100</v>
      </c>
      <c r="K447" s="1055"/>
      <c r="L447" s="1056"/>
      <c r="M447" s="955" t="s">
        <v>437</v>
      </c>
      <c r="N447" s="953"/>
      <c r="O447" s="954"/>
      <c r="P447" s="672">
        <v>20</v>
      </c>
    </row>
    <row r="448" spans="1:16" x14ac:dyDescent="0.25">
      <c r="A448" s="1081"/>
      <c r="B448" s="1082"/>
      <c r="C448" s="1082"/>
      <c r="D448" s="1082"/>
      <c r="E448" s="1056"/>
      <c r="F448" s="951"/>
      <c r="G448" s="951"/>
      <c r="H448" s="951"/>
      <c r="I448" s="951"/>
      <c r="J448" s="94"/>
      <c r="K448" s="1055"/>
      <c r="L448" s="1056"/>
      <c r="M448" s="955" t="s">
        <v>438</v>
      </c>
      <c r="N448" s="953"/>
      <c r="O448" s="954"/>
      <c r="P448" s="672">
        <v>65</v>
      </c>
    </row>
    <row r="449" spans="1:16" x14ac:dyDescent="0.25">
      <c r="A449" s="1081"/>
      <c r="B449" s="1082"/>
      <c r="C449" s="1082"/>
      <c r="D449" s="1082"/>
      <c r="E449" s="1056"/>
      <c r="F449" s="951"/>
      <c r="G449" s="951"/>
      <c r="H449" s="951"/>
      <c r="I449" s="951"/>
      <c r="J449" s="94"/>
      <c r="K449" s="1055"/>
      <c r="L449" s="1056"/>
      <c r="M449" s="955" t="s">
        <v>439</v>
      </c>
      <c r="N449" s="953"/>
      <c r="O449" s="954"/>
      <c r="P449" s="672">
        <v>30</v>
      </c>
    </row>
    <row r="450" spans="1:16" x14ac:dyDescent="0.25">
      <c r="A450" s="1081"/>
      <c r="B450" s="1082"/>
      <c r="C450" s="1082"/>
      <c r="D450" s="1082"/>
      <c r="E450" s="1056"/>
      <c r="F450" s="951"/>
      <c r="G450" s="951"/>
      <c r="H450" s="951"/>
      <c r="I450" s="951"/>
      <c r="J450" s="94"/>
      <c r="K450" s="1055"/>
      <c r="L450" s="1056"/>
      <c r="M450" s="955" t="s">
        <v>440</v>
      </c>
      <c r="N450" s="953"/>
      <c r="O450" s="954"/>
      <c r="P450" s="672">
        <v>40</v>
      </c>
    </row>
    <row r="451" spans="1:16" x14ac:dyDescent="0.25">
      <c r="A451" s="1081"/>
      <c r="B451" s="1082"/>
      <c r="C451" s="1082"/>
      <c r="D451" s="1082"/>
      <c r="E451" s="1056"/>
      <c r="F451" s="951"/>
      <c r="G451" s="951"/>
      <c r="H451" s="951"/>
      <c r="I451" s="951"/>
      <c r="J451" s="94"/>
      <c r="K451" s="1055"/>
      <c r="L451" s="1056"/>
      <c r="M451" s="955" t="s">
        <v>441</v>
      </c>
      <c r="N451" s="953"/>
      <c r="O451" s="954"/>
      <c r="P451" s="672">
        <v>30</v>
      </c>
    </row>
    <row r="452" spans="1:16" x14ac:dyDescent="0.25">
      <c r="A452" s="1081"/>
      <c r="B452" s="1082"/>
      <c r="C452" s="1082"/>
      <c r="D452" s="1082"/>
      <c r="E452" s="1056"/>
      <c r="F452" s="951"/>
      <c r="G452" s="951"/>
      <c r="H452" s="951"/>
      <c r="I452" s="951"/>
      <c r="J452" s="94"/>
      <c r="K452" s="1055"/>
      <c r="L452" s="1056"/>
      <c r="M452" s="955" t="s">
        <v>442</v>
      </c>
      <c r="N452" s="953"/>
      <c r="O452" s="954"/>
      <c r="P452" s="629">
        <v>70</v>
      </c>
    </row>
    <row r="453" spans="1:16" x14ac:dyDescent="0.25">
      <c r="A453" s="1081"/>
      <c r="B453" s="1082"/>
      <c r="C453" s="1082"/>
      <c r="D453" s="1082"/>
      <c r="E453" s="1056"/>
      <c r="F453" s="951"/>
      <c r="G453" s="951"/>
      <c r="H453" s="951"/>
      <c r="I453" s="951"/>
      <c r="J453" s="94"/>
      <c r="K453" s="1055"/>
      <c r="L453" s="1056"/>
      <c r="M453" s="955" t="s">
        <v>443</v>
      </c>
      <c r="N453" s="953"/>
      <c r="O453" s="954"/>
      <c r="P453" s="629">
        <v>80</v>
      </c>
    </row>
    <row r="454" spans="1:16" x14ac:dyDescent="0.25">
      <c r="A454" s="1081"/>
      <c r="B454" s="1082"/>
      <c r="C454" s="1082"/>
      <c r="D454" s="1082"/>
      <c r="E454" s="1056"/>
      <c r="F454" s="951"/>
      <c r="G454" s="951"/>
      <c r="H454" s="951"/>
      <c r="I454" s="951"/>
      <c r="J454" s="94"/>
      <c r="K454" s="1055"/>
      <c r="L454" s="1056"/>
      <c r="M454" s="955" t="s">
        <v>444</v>
      </c>
      <c r="N454" s="953"/>
      <c r="O454" s="954"/>
      <c r="P454" s="629">
        <v>30</v>
      </c>
    </row>
    <row r="455" spans="1:16" x14ac:dyDescent="0.25">
      <c r="A455" s="1081"/>
      <c r="B455" s="1082"/>
      <c r="C455" s="1082"/>
      <c r="D455" s="1082"/>
      <c r="E455" s="1056"/>
      <c r="F455" s="951"/>
      <c r="G455" s="951"/>
      <c r="H455" s="951"/>
      <c r="I455" s="951"/>
      <c r="J455" s="94"/>
      <c r="K455" s="1055"/>
      <c r="L455" s="1056"/>
      <c r="M455" s="1005" t="s">
        <v>445</v>
      </c>
      <c r="N455" s="1006"/>
      <c r="O455" s="1006"/>
      <c r="P455" s="672">
        <v>40</v>
      </c>
    </row>
    <row r="456" spans="1:16" x14ac:dyDescent="0.25">
      <c r="A456" s="1124"/>
      <c r="B456" s="1125"/>
      <c r="C456" s="1125"/>
      <c r="D456" s="1125"/>
      <c r="E456" s="1126"/>
      <c r="F456" s="951"/>
      <c r="G456" s="951"/>
      <c r="H456" s="951"/>
      <c r="I456" s="951"/>
      <c r="J456" s="94"/>
      <c r="K456" s="1127"/>
      <c r="L456" s="1126"/>
      <c r="M456" s="955" t="s">
        <v>446</v>
      </c>
      <c r="N456" s="953"/>
      <c r="O456" s="954"/>
      <c r="P456" s="629">
        <v>100</v>
      </c>
    </row>
    <row r="457" spans="1:16" x14ac:dyDescent="0.25">
      <c r="A457" s="95"/>
      <c r="B457" s="96"/>
      <c r="C457" s="87"/>
      <c r="D457" s="87"/>
      <c r="E457" s="87"/>
      <c r="F457" s="87"/>
      <c r="G457" s="87"/>
      <c r="H457" s="87"/>
      <c r="I457" s="87"/>
      <c r="J457" s="87"/>
      <c r="K457" s="87"/>
      <c r="L457" s="87"/>
      <c r="M457" s="87"/>
      <c r="N457" s="87"/>
      <c r="O457" s="87"/>
      <c r="P457" s="71"/>
    </row>
    <row r="458" spans="1:16" ht="30" x14ac:dyDescent="0.25">
      <c r="A458" s="97" t="s">
        <v>32</v>
      </c>
      <c r="B458" s="636" t="s">
        <v>33</v>
      </c>
      <c r="C458" s="636" t="s">
        <v>34</v>
      </c>
      <c r="D458" s="636" t="s">
        <v>35</v>
      </c>
      <c r="E458" s="636" t="s">
        <v>36</v>
      </c>
      <c r="F458" s="636" t="s">
        <v>37</v>
      </c>
      <c r="G458" s="956" t="s">
        <v>38</v>
      </c>
      <c r="H458" s="956"/>
      <c r="I458" s="932" t="s">
        <v>39</v>
      </c>
      <c r="J458" s="933"/>
      <c r="K458" s="636" t="s">
        <v>40</v>
      </c>
      <c r="L458" s="956" t="s">
        <v>41</v>
      </c>
      <c r="M458" s="956"/>
      <c r="N458" s="982" t="s">
        <v>42</v>
      </c>
      <c r="O458" s="983"/>
      <c r="P458" s="984"/>
    </row>
    <row r="459" spans="1:16" ht="37.5" customHeight="1" x14ac:dyDescent="0.25">
      <c r="A459" s="673" t="s">
        <v>893</v>
      </c>
      <c r="B459" s="101">
        <v>1</v>
      </c>
      <c r="C459" s="155" t="s">
        <v>447</v>
      </c>
      <c r="D459" s="640" t="s">
        <v>104</v>
      </c>
      <c r="E459" s="433" t="s">
        <v>47</v>
      </c>
      <c r="F459" s="155" t="s">
        <v>423</v>
      </c>
      <c r="G459" s="985" t="s">
        <v>448</v>
      </c>
      <c r="H459" s="986"/>
      <c r="I459" s="985" t="s">
        <v>449</v>
      </c>
      <c r="J459" s="986"/>
      <c r="K459" s="640">
        <v>260</v>
      </c>
      <c r="L459" s="987" t="s">
        <v>450</v>
      </c>
      <c r="M459" s="987"/>
      <c r="N459" s="988" t="s">
        <v>451</v>
      </c>
      <c r="O459" s="988"/>
      <c r="P459" s="989"/>
    </row>
    <row r="460" spans="1:16" ht="40.5" customHeight="1" x14ac:dyDescent="0.25">
      <c r="A460" s="990" t="s">
        <v>51</v>
      </c>
      <c r="B460" s="933"/>
      <c r="C460" s="988" t="s">
        <v>452</v>
      </c>
      <c r="D460" s="988"/>
      <c r="E460" s="988"/>
      <c r="F460" s="988"/>
      <c r="G460" s="988"/>
      <c r="H460" s="988"/>
      <c r="I460" s="988"/>
      <c r="J460" s="988"/>
      <c r="K460" s="991" t="s">
        <v>453</v>
      </c>
      <c r="L460" s="991"/>
      <c r="M460" s="991"/>
      <c r="N460" s="991"/>
      <c r="O460" s="991"/>
      <c r="P460" s="992"/>
    </row>
    <row r="461" spans="1:16" ht="24.75" customHeight="1" x14ac:dyDescent="0.25">
      <c r="A461" s="993" t="s">
        <v>53</v>
      </c>
      <c r="B461" s="938"/>
      <c r="C461" s="938"/>
      <c r="D461" s="938"/>
      <c r="E461" s="938"/>
      <c r="F461" s="938"/>
      <c r="G461" s="939"/>
      <c r="H461" s="937" t="s">
        <v>54</v>
      </c>
      <c r="I461" s="938"/>
      <c r="J461" s="938"/>
      <c r="K461" s="938"/>
      <c r="L461" s="938"/>
      <c r="M461" s="938"/>
      <c r="N461" s="938"/>
      <c r="O461" s="938"/>
      <c r="P461" s="994"/>
    </row>
    <row r="462" spans="1:16" x14ac:dyDescent="0.25">
      <c r="A462" s="995" t="s">
        <v>454</v>
      </c>
      <c r="B462" s="996"/>
      <c r="C462" s="996"/>
      <c r="D462" s="996"/>
      <c r="E462" s="996"/>
      <c r="F462" s="996"/>
      <c r="G462" s="996"/>
      <c r="H462" s="999" t="s">
        <v>455</v>
      </c>
      <c r="I462" s="1000"/>
      <c r="J462" s="1000"/>
      <c r="K462" s="1000"/>
      <c r="L462" s="1000"/>
      <c r="M462" s="1000"/>
      <c r="N462" s="1000"/>
      <c r="O462" s="1000"/>
      <c r="P462" s="1001"/>
    </row>
    <row r="463" spans="1:16" x14ac:dyDescent="0.25">
      <c r="A463" s="997"/>
      <c r="B463" s="998"/>
      <c r="C463" s="998"/>
      <c r="D463" s="998"/>
      <c r="E463" s="998"/>
      <c r="F463" s="998"/>
      <c r="G463" s="998"/>
      <c r="H463" s="1002"/>
      <c r="I463" s="1003"/>
      <c r="J463" s="1003"/>
      <c r="K463" s="1003"/>
      <c r="L463" s="1003"/>
      <c r="M463" s="1003"/>
      <c r="N463" s="1003"/>
      <c r="O463" s="1003"/>
      <c r="P463" s="1004"/>
    </row>
    <row r="464" spans="1:16" x14ac:dyDescent="0.25">
      <c r="A464" s="95"/>
      <c r="B464" s="96"/>
      <c r="C464" s="96"/>
      <c r="D464" s="96"/>
      <c r="E464" s="96"/>
      <c r="F464" s="96"/>
      <c r="G464" s="96"/>
      <c r="H464" s="96"/>
      <c r="I464" s="96"/>
      <c r="J464" s="96"/>
      <c r="K464" s="96"/>
      <c r="L464" s="96"/>
      <c r="M464" s="96"/>
      <c r="N464" s="96"/>
      <c r="O464" s="96"/>
      <c r="P464" s="103"/>
    </row>
    <row r="465" spans="1:16" x14ac:dyDescent="0.25">
      <c r="A465" s="104"/>
      <c r="B465" s="96"/>
      <c r="C465" s="88"/>
      <c r="D465" s="932" t="s">
        <v>57</v>
      </c>
      <c r="E465" s="950"/>
      <c r="F465" s="950"/>
      <c r="G465" s="950"/>
      <c r="H465" s="950"/>
      <c r="I465" s="950"/>
      <c r="J465" s="950"/>
      <c r="K465" s="950"/>
      <c r="L465" s="950"/>
      <c r="M465" s="950"/>
      <c r="N465" s="950"/>
      <c r="O465" s="950"/>
      <c r="P465" s="965"/>
    </row>
    <row r="466" spans="1:16" x14ac:dyDescent="0.25">
      <c r="A466" s="95"/>
      <c r="B466" s="96"/>
      <c r="C466" s="96"/>
      <c r="D466" s="636" t="s">
        <v>58</v>
      </c>
      <c r="E466" s="636" t="s">
        <v>59</v>
      </c>
      <c r="F466" s="636" t="s">
        <v>60</v>
      </c>
      <c r="G466" s="636" t="s">
        <v>61</v>
      </c>
      <c r="H466" s="636" t="s">
        <v>62</v>
      </c>
      <c r="I466" s="636" t="s">
        <v>63</v>
      </c>
      <c r="J466" s="636" t="s">
        <v>64</v>
      </c>
      <c r="K466" s="636" t="s">
        <v>65</v>
      </c>
      <c r="L466" s="636" t="s">
        <v>66</v>
      </c>
      <c r="M466" s="636" t="s">
        <v>67</v>
      </c>
      <c r="N466" s="636" t="s">
        <v>68</v>
      </c>
      <c r="O466" s="932" t="s">
        <v>69</v>
      </c>
      <c r="P466" s="965"/>
    </row>
    <row r="467" spans="1:16" x14ac:dyDescent="0.25">
      <c r="A467" s="966" t="s">
        <v>70</v>
      </c>
      <c r="B467" s="967"/>
      <c r="C467" s="968"/>
      <c r="D467" s="105">
        <v>81</v>
      </c>
      <c r="E467" s="105">
        <v>83</v>
      </c>
      <c r="F467" s="105">
        <v>96</v>
      </c>
      <c r="G467" s="105">
        <v>116</v>
      </c>
      <c r="H467" s="105">
        <v>124</v>
      </c>
      <c r="I467" s="105">
        <v>150</v>
      </c>
      <c r="J467" s="105">
        <v>165</v>
      </c>
      <c r="K467" s="105">
        <v>180</v>
      </c>
      <c r="L467" s="105">
        <v>200</v>
      </c>
      <c r="M467" s="105">
        <v>220</v>
      </c>
      <c r="N467" s="105">
        <v>245</v>
      </c>
      <c r="O467" s="969">
        <v>260</v>
      </c>
      <c r="P467" s="970"/>
    </row>
    <row r="468" spans="1:16" x14ac:dyDescent="0.25">
      <c r="A468" s="966" t="s">
        <v>71</v>
      </c>
      <c r="B468" s="967"/>
      <c r="C468" s="968"/>
      <c r="D468" s="106"/>
      <c r="E468" s="106"/>
      <c r="F468" s="106"/>
      <c r="G468" s="106"/>
      <c r="H468" s="106"/>
      <c r="I468" s="106"/>
      <c r="J468" s="106"/>
      <c r="K468" s="106"/>
      <c r="L468" s="106"/>
      <c r="M468" s="106"/>
      <c r="N468" s="106"/>
      <c r="O468" s="971"/>
      <c r="P468" s="972"/>
    </row>
    <row r="469" spans="1:16" x14ac:dyDescent="0.25">
      <c r="A469" s="95"/>
      <c r="B469" s="96"/>
      <c r="C469" s="96"/>
      <c r="D469" s="96"/>
      <c r="E469" s="96"/>
      <c r="F469" s="96"/>
      <c r="G469" s="96"/>
      <c r="H469" s="96"/>
      <c r="I469" s="96"/>
      <c r="J469" s="96"/>
      <c r="K469" s="96"/>
      <c r="L469" s="96"/>
      <c r="M469" s="96"/>
      <c r="N469" s="96"/>
      <c r="O469" s="96"/>
      <c r="P469" s="103"/>
    </row>
    <row r="470" spans="1:16" x14ac:dyDescent="0.25">
      <c r="A470" s="107" t="s">
        <v>456</v>
      </c>
      <c r="B470" s="107" t="s">
        <v>33</v>
      </c>
      <c r="C470" s="108"/>
      <c r="D470" s="109" t="s">
        <v>58</v>
      </c>
      <c r="E470" s="109" t="s">
        <v>59</v>
      </c>
      <c r="F470" s="109" t="s">
        <v>60</v>
      </c>
      <c r="G470" s="109" t="s">
        <v>61</v>
      </c>
      <c r="H470" s="109" t="s">
        <v>62</v>
      </c>
      <c r="I470" s="109" t="s">
        <v>63</v>
      </c>
      <c r="J470" s="109" t="s">
        <v>64</v>
      </c>
      <c r="K470" s="109" t="s">
        <v>65</v>
      </c>
      <c r="L470" s="109" t="s">
        <v>66</v>
      </c>
      <c r="M470" s="109" t="s">
        <v>67</v>
      </c>
      <c r="N470" s="109" t="s">
        <v>68</v>
      </c>
      <c r="O470" s="973" t="s">
        <v>69</v>
      </c>
      <c r="P470" s="974"/>
    </row>
    <row r="471" spans="1:16" x14ac:dyDescent="0.25">
      <c r="A471" s="975" t="s">
        <v>457</v>
      </c>
      <c r="B471" s="977"/>
      <c r="C471" s="110" t="s">
        <v>70</v>
      </c>
      <c r="D471" s="110">
        <v>0</v>
      </c>
      <c r="E471" s="110">
        <v>2</v>
      </c>
      <c r="F471" s="110">
        <v>4</v>
      </c>
      <c r="G471" s="110">
        <v>6</v>
      </c>
      <c r="H471" s="110">
        <v>6</v>
      </c>
      <c r="I471" s="110">
        <v>8</v>
      </c>
      <c r="J471" s="110">
        <v>10</v>
      </c>
      <c r="K471" s="110">
        <v>12</v>
      </c>
      <c r="L471" s="110">
        <v>14</v>
      </c>
      <c r="M471" s="110">
        <v>17</v>
      </c>
      <c r="N471" s="110">
        <v>19</v>
      </c>
      <c r="O471" s="978">
        <v>19</v>
      </c>
      <c r="P471" s="979"/>
    </row>
    <row r="472" spans="1:16" x14ac:dyDescent="0.25">
      <c r="A472" s="976"/>
      <c r="B472" s="977"/>
      <c r="C472" s="111" t="s">
        <v>71</v>
      </c>
      <c r="D472" s="111"/>
      <c r="E472" s="111"/>
      <c r="F472" s="112"/>
      <c r="G472" s="112"/>
      <c r="H472" s="112"/>
      <c r="I472" s="112"/>
      <c r="J472" s="112"/>
      <c r="K472" s="112"/>
      <c r="L472" s="112"/>
      <c r="M472" s="112"/>
      <c r="N472" s="111"/>
      <c r="O472" s="980"/>
      <c r="P472" s="981"/>
    </row>
    <row r="473" spans="1:16" x14ac:dyDescent="0.25">
      <c r="A473" s="975" t="s">
        <v>458</v>
      </c>
      <c r="B473" s="977"/>
      <c r="C473" s="110" t="s">
        <v>70</v>
      </c>
      <c r="D473" s="110">
        <v>0</v>
      </c>
      <c r="E473" s="110">
        <v>0</v>
      </c>
      <c r="F473" s="110">
        <v>0</v>
      </c>
      <c r="G473" s="110">
        <v>5</v>
      </c>
      <c r="H473" s="110">
        <v>9</v>
      </c>
      <c r="I473" s="110">
        <v>13</v>
      </c>
      <c r="J473" s="110">
        <v>15</v>
      </c>
      <c r="K473" s="110">
        <v>15</v>
      </c>
      <c r="L473" s="110">
        <v>18</v>
      </c>
      <c r="M473" s="110">
        <v>18</v>
      </c>
      <c r="N473" s="110">
        <v>18</v>
      </c>
      <c r="O473" s="978">
        <v>18</v>
      </c>
      <c r="P473" s="979"/>
    </row>
    <row r="474" spans="1:16" x14ac:dyDescent="0.25">
      <c r="A474" s="976"/>
      <c r="B474" s="977"/>
      <c r="C474" s="111" t="s">
        <v>71</v>
      </c>
      <c r="D474" s="111"/>
      <c r="E474" s="111"/>
      <c r="F474" s="112"/>
      <c r="G474" s="112"/>
      <c r="H474" s="112"/>
      <c r="I474" s="112"/>
      <c r="J474" s="112"/>
      <c r="K474" s="112"/>
      <c r="L474" s="112"/>
      <c r="M474" s="112"/>
      <c r="N474" s="111"/>
      <c r="O474" s="980"/>
      <c r="P474" s="981"/>
    </row>
    <row r="475" spans="1:16" ht="20.25" customHeight="1" x14ac:dyDescent="0.25">
      <c r="A475" s="975" t="s">
        <v>459</v>
      </c>
      <c r="B475" s="977"/>
      <c r="C475" s="110" t="s">
        <v>70</v>
      </c>
      <c r="D475" s="110">
        <v>0</v>
      </c>
      <c r="E475" s="110">
        <v>8</v>
      </c>
      <c r="F475" s="110">
        <v>26</v>
      </c>
      <c r="G475" s="110">
        <v>44</v>
      </c>
      <c r="H475" s="110">
        <v>56</v>
      </c>
      <c r="I475" s="110">
        <v>76</v>
      </c>
      <c r="J475" s="110">
        <v>96</v>
      </c>
      <c r="K475" s="110">
        <v>108</v>
      </c>
      <c r="L475" s="110">
        <v>128</v>
      </c>
      <c r="M475" s="110">
        <v>142</v>
      </c>
      <c r="N475" s="110">
        <v>155</v>
      </c>
      <c r="O475" s="978">
        <v>160</v>
      </c>
      <c r="P475" s="979"/>
    </row>
    <row r="476" spans="1:16" ht="27" customHeight="1" x14ac:dyDescent="0.25">
      <c r="A476" s="976"/>
      <c r="B476" s="977"/>
      <c r="C476" s="111" t="s">
        <v>71</v>
      </c>
      <c r="D476" s="111"/>
      <c r="E476" s="111"/>
      <c r="F476" s="112"/>
      <c r="G476" s="112"/>
      <c r="H476" s="112"/>
      <c r="I476" s="112"/>
      <c r="J476" s="112"/>
      <c r="K476" s="112"/>
      <c r="L476" s="112"/>
      <c r="M476" s="112"/>
      <c r="N476" s="111"/>
      <c r="O476" s="980"/>
      <c r="P476" s="981"/>
    </row>
    <row r="477" spans="1:16" ht="15.75" thickBot="1" x14ac:dyDescent="0.3">
      <c r="A477" s="113"/>
      <c r="B477" s="90"/>
      <c r="C477" s="90"/>
      <c r="D477" s="90"/>
      <c r="E477" s="90"/>
      <c r="F477" s="90"/>
      <c r="G477" s="90"/>
      <c r="H477" s="90"/>
      <c r="I477" s="90"/>
      <c r="J477" s="90"/>
      <c r="K477" s="90"/>
      <c r="L477" s="90"/>
      <c r="M477" s="90"/>
      <c r="N477" s="90"/>
      <c r="O477" s="90"/>
      <c r="P477" s="114"/>
    </row>
    <row r="478" spans="1:16" x14ac:dyDescent="0.25">
      <c r="A478" s="1025" t="s">
        <v>82</v>
      </c>
      <c r="B478" s="1026"/>
      <c r="C478" s="1026"/>
      <c r="D478" s="1026"/>
      <c r="E478" s="1026"/>
      <c r="F478" s="1026"/>
      <c r="G478" s="1026"/>
      <c r="H478" s="1026"/>
      <c r="I478" s="1026"/>
      <c r="J478" s="1026"/>
      <c r="K478" s="1026"/>
      <c r="L478" s="1026"/>
      <c r="M478" s="1026"/>
      <c r="N478" s="1026"/>
      <c r="O478" s="1026"/>
      <c r="P478" s="1027"/>
    </row>
    <row r="479" spans="1:16" x14ac:dyDescent="0.25">
      <c r="A479" s="115" t="s">
        <v>83</v>
      </c>
      <c r="B479" s="955"/>
      <c r="C479" s="953"/>
      <c r="D479" s="953"/>
      <c r="E479" s="953"/>
      <c r="F479" s="953"/>
      <c r="G479" s="953"/>
      <c r="H479" s="953"/>
      <c r="I479" s="953"/>
      <c r="J479" s="953"/>
      <c r="K479" s="953"/>
      <c r="L479" s="953"/>
      <c r="M479" s="953"/>
      <c r="N479" s="953"/>
      <c r="O479" s="953"/>
      <c r="P479" s="963"/>
    </row>
    <row r="480" spans="1:16" x14ac:dyDescent="0.25">
      <c r="A480" s="115" t="s">
        <v>84</v>
      </c>
      <c r="B480" s="955"/>
      <c r="C480" s="953"/>
      <c r="D480" s="953"/>
      <c r="E480" s="953"/>
      <c r="F480" s="953"/>
      <c r="G480" s="953"/>
      <c r="H480" s="953"/>
      <c r="I480" s="953"/>
      <c r="J480" s="953"/>
      <c r="K480" s="953"/>
      <c r="L480" s="953"/>
      <c r="M480" s="953"/>
      <c r="N480" s="953"/>
      <c r="O480" s="953"/>
      <c r="P480" s="963"/>
    </row>
    <row r="481" spans="1:16" x14ac:dyDescent="0.25">
      <c r="A481" s="115" t="s">
        <v>85</v>
      </c>
      <c r="B481" s="955"/>
      <c r="C481" s="953"/>
      <c r="D481" s="953"/>
      <c r="E481" s="953"/>
      <c r="F481" s="953"/>
      <c r="G481" s="953"/>
      <c r="H481" s="953"/>
      <c r="I481" s="953"/>
      <c r="J481" s="953"/>
      <c r="K481" s="953"/>
      <c r="L481" s="953"/>
      <c r="M481" s="953"/>
      <c r="N481" s="953"/>
      <c r="O481" s="953"/>
      <c r="P481" s="963"/>
    </row>
    <row r="482" spans="1:16" x14ac:dyDescent="0.25">
      <c r="A482" s="115" t="s">
        <v>86</v>
      </c>
      <c r="B482" s="955"/>
      <c r="C482" s="953"/>
      <c r="D482" s="953"/>
      <c r="E482" s="953"/>
      <c r="F482" s="953"/>
      <c r="G482" s="953"/>
      <c r="H482" s="953"/>
      <c r="I482" s="953"/>
      <c r="J482" s="953"/>
      <c r="K482" s="953"/>
      <c r="L482" s="953"/>
      <c r="M482" s="953"/>
      <c r="N482" s="953"/>
      <c r="O482" s="953"/>
      <c r="P482" s="963"/>
    </row>
    <row r="483" spans="1:16" x14ac:dyDescent="0.25">
      <c r="A483" s="115" t="s">
        <v>87</v>
      </c>
      <c r="B483" s="955"/>
      <c r="C483" s="953"/>
      <c r="D483" s="953"/>
      <c r="E483" s="953"/>
      <c r="F483" s="953"/>
      <c r="G483" s="953"/>
      <c r="H483" s="953"/>
      <c r="I483" s="953"/>
      <c r="J483" s="953"/>
      <c r="K483" s="953"/>
      <c r="L483" s="953"/>
      <c r="M483" s="953"/>
      <c r="N483" s="953"/>
      <c r="O483" s="953"/>
      <c r="P483" s="963"/>
    </row>
    <row r="484" spans="1:16" x14ac:dyDescent="0.25">
      <c r="A484" s="115" t="s">
        <v>88</v>
      </c>
      <c r="B484" s="955"/>
      <c r="C484" s="953"/>
      <c r="D484" s="953"/>
      <c r="E484" s="953"/>
      <c r="F484" s="953"/>
      <c r="G484" s="953"/>
      <c r="H484" s="953"/>
      <c r="I484" s="953"/>
      <c r="J484" s="953"/>
      <c r="K484" s="953"/>
      <c r="L484" s="953"/>
      <c r="M484" s="953"/>
      <c r="N484" s="953"/>
      <c r="O484" s="953"/>
      <c r="P484" s="963"/>
    </row>
    <row r="485" spans="1:16" x14ac:dyDescent="0.25">
      <c r="A485" s="115" t="s">
        <v>89</v>
      </c>
      <c r="B485" s="955"/>
      <c r="C485" s="953"/>
      <c r="D485" s="953"/>
      <c r="E485" s="953"/>
      <c r="F485" s="953"/>
      <c r="G485" s="953"/>
      <c r="H485" s="953"/>
      <c r="I485" s="953"/>
      <c r="J485" s="953"/>
      <c r="K485" s="953"/>
      <c r="L485" s="953"/>
      <c r="M485" s="953"/>
      <c r="N485" s="953"/>
      <c r="O485" s="953"/>
      <c r="P485" s="963"/>
    </row>
    <row r="486" spans="1:16" x14ac:dyDescent="0.25">
      <c r="A486" s="115" t="s">
        <v>90</v>
      </c>
      <c r="B486" s="955"/>
      <c r="C486" s="953"/>
      <c r="D486" s="953"/>
      <c r="E486" s="953"/>
      <c r="F486" s="953"/>
      <c r="G486" s="953"/>
      <c r="H486" s="953"/>
      <c r="I486" s="953"/>
      <c r="J486" s="953"/>
      <c r="K486" s="953"/>
      <c r="L486" s="953"/>
      <c r="M486" s="953"/>
      <c r="N486" s="953"/>
      <c r="O486" s="953"/>
      <c r="P486" s="963"/>
    </row>
    <row r="487" spans="1:16" x14ac:dyDescent="0.25">
      <c r="A487" s="115" t="s">
        <v>91</v>
      </c>
      <c r="B487" s="955"/>
      <c r="C487" s="953"/>
      <c r="D487" s="953"/>
      <c r="E487" s="953"/>
      <c r="F487" s="953"/>
      <c r="G487" s="953"/>
      <c r="H487" s="953"/>
      <c r="I487" s="953"/>
      <c r="J487" s="953"/>
      <c r="K487" s="953"/>
      <c r="L487" s="953"/>
      <c r="M487" s="953"/>
      <c r="N487" s="953"/>
      <c r="O487" s="953"/>
      <c r="P487" s="963"/>
    </row>
    <row r="488" spans="1:16" ht="15.75" thickBot="1" x14ac:dyDescent="0.3">
      <c r="A488" s="116" t="s">
        <v>92</v>
      </c>
      <c r="B488" s="1028"/>
      <c r="C488" s="1029"/>
      <c r="D488" s="1029"/>
      <c r="E488" s="1029"/>
      <c r="F488" s="1029"/>
      <c r="G488" s="1029"/>
      <c r="H488" s="1029"/>
      <c r="I488" s="1029"/>
      <c r="J488" s="1029"/>
      <c r="K488" s="1029"/>
      <c r="L488" s="1029"/>
      <c r="M488" s="1029"/>
      <c r="N488" s="1029"/>
      <c r="O488" s="1029"/>
      <c r="P488" s="1030"/>
    </row>
    <row r="489" spans="1:16" x14ac:dyDescent="0.25">
      <c r="A489" s="71"/>
      <c r="B489" s="71"/>
      <c r="C489" s="71"/>
      <c r="D489" s="71"/>
      <c r="E489" s="71"/>
      <c r="F489" s="71"/>
      <c r="G489" s="71"/>
      <c r="H489" s="71"/>
      <c r="I489" s="71"/>
      <c r="J489" s="71"/>
      <c r="K489" s="71"/>
      <c r="L489" s="71"/>
      <c r="M489" s="71"/>
      <c r="N489" s="71"/>
      <c r="O489" s="71"/>
      <c r="P489" s="71"/>
    </row>
    <row r="490" spans="1:16" x14ac:dyDescent="0.25">
      <c r="A490" s="71"/>
      <c r="B490" s="71"/>
      <c r="C490" s="71"/>
      <c r="D490" s="71"/>
      <c r="E490" s="71"/>
      <c r="F490" s="71"/>
      <c r="G490" s="71"/>
      <c r="H490" s="71"/>
      <c r="I490" s="71"/>
      <c r="J490" s="71"/>
      <c r="K490" s="71"/>
      <c r="L490" s="71"/>
      <c r="M490" s="71"/>
      <c r="N490" s="71"/>
      <c r="O490" s="71"/>
      <c r="P490" s="71"/>
    </row>
    <row r="491" spans="1:16" ht="21.75" customHeight="1" x14ac:dyDescent="0.25">
      <c r="A491" s="80" t="s">
        <v>94</v>
      </c>
      <c r="B491" s="1078" t="s">
        <v>460</v>
      </c>
      <c r="C491" s="1091"/>
      <c r="D491" s="1091"/>
      <c r="E491" s="1091"/>
      <c r="F491" s="1091"/>
      <c r="G491" s="1091"/>
      <c r="H491" s="1091"/>
      <c r="I491" s="1091"/>
      <c r="J491" s="1091"/>
      <c r="K491" s="1091"/>
      <c r="L491" s="1092" t="s">
        <v>14</v>
      </c>
      <c r="M491" s="1092"/>
      <c r="N491" s="1092"/>
      <c r="O491" s="1092"/>
      <c r="P491" s="81" t="s">
        <v>461</v>
      </c>
    </row>
    <row r="492" spans="1:16" x14ac:dyDescent="0.25">
      <c r="A492" s="71"/>
      <c r="B492" s="96"/>
      <c r="C492" s="87"/>
      <c r="D492" s="87"/>
      <c r="E492" s="87"/>
      <c r="F492" s="87"/>
      <c r="G492" s="87"/>
      <c r="H492" s="87"/>
      <c r="I492" s="87"/>
      <c r="J492" s="87"/>
      <c r="K492" s="87"/>
      <c r="L492" s="87"/>
      <c r="M492" s="87"/>
      <c r="N492" s="87"/>
      <c r="O492" s="87"/>
      <c r="P492" s="88"/>
    </row>
    <row r="493" spans="1:16" x14ac:dyDescent="0.25">
      <c r="A493" s="82" t="s">
        <v>15</v>
      </c>
      <c r="B493" s="1093" t="s">
        <v>426</v>
      </c>
      <c r="C493" s="1094"/>
      <c r="D493" s="1094"/>
      <c r="E493" s="1094"/>
      <c r="F493" s="1095"/>
      <c r="G493" s="83" t="s">
        <v>17</v>
      </c>
      <c r="H493" s="1162">
        <f>150000000+140000000+94000000</f>
        <v>384000000</v>
      </c>
      <c r="I493" s="1163"/>
      <c r="J493" s="1163"/>
      <c r="K493" s="1163"/>
      <c r="L493" s="1163"/>
      <c r="M493" s="1163"/>
      <c r="N493" s="1163"/>
      <c r="O493" s="1163"/>
      <c r="P493" s="1164"/>
    </row>
    <row r="494" spans="1:16" x14ac:dyDescent="0.25">
      <c r="A494" s="82" t="s">
        <v>15</v>
      </c>
      <c r="B494" s="1165" t="s">
        <v>427</v>
      </c>
      <c r="C494" s="1166"/>
      <c r="D494" s="1166"/>
      <c r="E494" s="1166"/>
      <c r="F494" s="1167"/>
      <c r="G494" s="83" t="s">
        <v>17</v>
      </c>
      <c r="H494" s="1165" t="s">
        <v>428</v>
      </c>
      <c r="I494" s="1166"/>
      <c r="J494" s="1166"/>
      <c r="K494" s="1166"/>
      <c r="L494" s="1166"/>
      <c r="M494" s="1166"/>
      <c r="N494" s="1166"/>
      <c r="O494" s="1166"/>
      <c r="P494" s="1167"/>
    </row>
    <row r="495" spans="1:16" x14ac:dyDescent="0.25">
      <c r="A495" s="89" t="s">
        <v>22</v>
      </c>
      <c r="B495" s="90"/>
      <c r="C495" s="90"/>
      <c r="D495" s="90"/>
      <c r="E495" s="90"/>
      <c r="F495" s="90"/>
      <c r="G495" s="90"/>
      <c r="H495" s="90"/>
      <c r="I495" s="90"/>
      <c r="J495" s="90"/>
      <c r="K495" s="90"/>
      <c r="L495" s="90"/>
      <c r="M495" s="90"/>
      <c r="N495" s="90"/>
      <c r="O495" s="90"/>
      <c r="P495" s="71"/>
    </row>
    <row r="496" spans="1:16" x14ac:dyDescent="0.25">
      <c r="A496" s="89"/>
      <c r="B496" s="90"/>
      <c r="C496" s="90"/>
      <c r="D496" s="90"/>
      <c r="E496" s="90"/>
      <c r="F496" s="90"/>
      <c r="G496" s="90"/>
      <c r="H496" s="90"/>
      <c r="I496" s="90"/>
      <c r="J496" s="90"/>
      <c r="K496" s="90"/>
      <c r="L496" s="90"/>
      <c r="M496" s="90"/>
      <c r="N496" s="90"/>
      <c r="O496" s="90"/>
      <c r="P496" s="71"/>
    </row>
    <row r="497" spans="1:16" x14ac:dyDescent="0.25">
      <c r="A497" s="1080" t="s">
        <v>23</v>
      </c>
      <c r="B497" s="1080"/>
      <c r="C497" s="1080"/>
      <c r="D497" s="1080"/>
      <c r="E497" s="1080"/>
      <c r="F497" s="964" t="s">
        <v>24</v>
      </c>
      <c r="G497" s="964"/>
      <c r="H497" s="964"/>
      <c r="I497" s="964"/>
      <c r="J497" s="964" t="s">
        <v>25</v>
      </c>
      <c r="K497" s="1053" t="s">
        <v>26</v>
      </c>
      <c r="L497" s="1080"/>
      <c r="M497" s="964" t="s">
        <v>27</v>
      </c>
      <c r="N497" s="964"/>
      <c r="O497" s="964"/>
      <c r="P497" s="964" t="s">
        <v>25</v>
      </c>
    </row>
    <row r="498" spans="1:16" x14ac:dyDescent="0.25">
      <c r="A498" s="1082"/>
      <c r="B498" s="1082"/>
      <c r="C498" s="1082"/>
      <c r="D498" s="1082"/>
      <c r="E498" s="1082"/>
      <c r="F498" s="964"/>
      <c r="G498" s="964"/>
      <c r="H498" s="964"/>
      <c r="I498" s="964"/>
      <c r="J498" s="964"/>
      <c r="K498" s="1055"/>
      <c r="L498" s="1082"/>
      <c r="M498" s="964"/>
      <c r="N498" s="964"/>
      <c r="O498" s="964"/>
      <c r="P498" s="964"/>
    </row>
    <row r="499" spans="1:16" x14ac:dyDescent="0.25">
      <c r="A499" s="1082"/>
      <c r="B499" s="1082"/>
      <c r="C499" s="1082"/>
      <c r="D499" s="1082"/>
      <c r="E499" s="1082"/>
      <c r="F499" s="955" t="s">
        <v>430</v>
      </c>
      <c r="G499" s="953"/>
      <c r="H499" s="953"/>
      <c r="I499" s="954"/>
      <c r="J499" s="629">
        <v>50</v>
      </c>
      <c r="K499" s="1055"/>
      <c r="L499" s="1082"/>
      <c r="M499" s="955" t="s">
        <v>462</v>
      </c>
      <c r="N499" s="953"/>
      <c r="O499" s="954"/>
      <c r="P499" s="629">
        <v>30</v>
      </c>
    </row>
    <row r="500" spans="1:16" x14ac:dyDescent="0.25">
      <c r="A500" s="1082"/>
      <c r="B500" s="1082"/>
      <c r="C500" s="1082"/>
      <c r="D500" s="1082"/>
      <c r="E500" s="1082"/>
      <c r="F500" s="955" t="s">
        <v>432</v>
      </c>
      <c r="G500" s="953"/>
      <c r="H500" s="953"/>
      <c r="I500" s="953"/>
      <c r="J500" s="628">
        <v>40</v>
      </c>
      <c r="K500" s="1055"/>
      <c r="L500" s="1082"/>
      <c r="M500" s="955" t="s">
        <v>463</v>
      </c>
      <c r="N500" s="953"/>
      <c r="O500" s="954"/>
      <c r="P500" s="629">
        <v>60</v>
      </c>
    </row>
    <row r="501" spans="1:16" x14ac:dyDescent="0.25">
      <c r="A501" s="1082"/>
      <c r="B501" s="1082"/>
      <c r="C501" s="1082"/>
      <c r="D501" s="1082"/>
      <c r="E501" s="1082"/>
      <c r="F501" s="955"/>
      <c r="G501" s="953"/>
      <c r="H501" s="953"/>
      <c r="I501" s="953"/>
      <c r="J501" s="628"/>
      <c r="K501" s="1055"/>
      <c r="L501" s="1082"/>
      <c r="M501" s="955" t="s">
        <v>464</v>
      </c>
      <c r="N501" s="953"/>
      <c r="O501" s="954"/>
      <c r="P501" s="629">
        <v>70</v>
      </c>
    </row>
    <row r="502" spans="1:16" x14ac:dyDescent="0.25">
      <c r="A502" s="1082"/>
      <c r="B502" s="1082"/>
      <c r="C502" s="1082"/>
      <c r="D502" s="1082"/>
      <c r="E502" s="1082"/>
      <c r="F502" s="951"/>
      <c r="G502" s="951"/>
      <c r="H502" s="951"/>
      <c r="I502" s="951"/>
      <c r="J502" s="94"/>
      <c r="K502" s="1055"/>
      <c r="L502" s="1082"/>
      <c r="M502" s="955" t="s">
        <v>465</v>
      </c>
      <c r="N502" s="953"/>
      <c r="O502" s="954"/>
      <c r="P502" s="629">
        <v>80</v>
      </c>
    </row>
    <row r="503" spans="1:16" x14ac:dyDescent="0.25">
      <c r="A503" s="1082"/>
      <c r="B503" s="1082"/>
      <c r="C503" s="1082"/>
      <c r="D503" s="1082"/>
      <c r="E503" s="1082"/>
      <c r="F503" s="951"/>
      <c r="G503" s="951"/>
      <c r="H503" s="951"/>
      <c r="I503" s="951"/>
      <c r="J503" s="94"/>
      <c r="K503" s="1055"/>
      <c r="L503" s="1082"/>
      <c r="M503" s="955" t="s">
        <v>466</v>
      </c>
      <c r="N503" s="953"/>
      <c r="O503" s="954"/>
      <c r="P503" s="629">
        <v>70</v>
      </c>
    </row>
    <row r="504" spans="1:16" x14ac:dyDescent="0.25">
      <c r="A504" s="1082"/>
      <c r="B504" s="1082"/>
      <c r="C504" s="1082"/>
      <c r="D504" s="1082"/>
      <c r="E504" s="1082"/>
      <c r="F504" s="951"/>
      <c r="G504" s="951"/>
      <c r="H504" s="951"/>
      <c r="I504" s="951"/>
      <c r="J504" s="94"/>
      <c r="K504" s="1055"/>
      <c r="L504" s="1082"/>
      <c r="M504" s="955" t="s">
        <v>467</v>
      </c>
      <c r="N504" s="953"/>
      <c r="O504" s="954"/>
      <c r="P504" s="629">
        <v>80</v>
      </c>
    </row>
    <row r="505" spans="1:16" x14ac:dyDescent="0.25">
      <c r="A505" s="1082"/>
      <c r="B505" s="1082"/>
      <c r="C505" s="1082"/>
      <c r="D505" s="1082"/>
      <c r="E505" s="1082"/>
      <c r="F505" s="951"/>
      <c r="G505" s="951"/>
      <c r="H505" s="951"/>
      <c r="I505" s="951"/>
      <c r="J505" s="94"/>
      <c r="K505" s="1055"/>
      <c r="L505" s="1082"/>
      <c r="M505" s="955" t="s">
        <v>444</v>
      </c>
      <c r="N505" s="953"/>
      <c r="O505" s="954"/>
      <c r="P505" s="629">
        <v>70</v>
      </c>
    </row>
    <row r="506" spans="1:16" x14ac:dyDescent="0.25">
      <c r="A506" s="1082"/>
      <c r="B506" s="1082"/>
      <c r="C506" s="1082"/>
      <c r="D506" s="1082"/>
      <c r="E506" s="1082"/>
      <c r="F506" s="951"/>
      <c r="G506" s="951"/>
      <c r="H506" s="951"/>
      <c r="I506" s="951"/>
      <c r="J506" s="94"/>
      <c r="K506" s="1055"/>
      <c r="L506" s="1082"/>
      <c r="M506" s="955" t="s">
        <v>468</v>
      </c>
      <c r="N506" s="953"/>
      <c r="O506" s="954"/>
      <c r="P506" s="629">
        <v>70</v>
      </c>
    </row>
    <row r="507" spans="1:16" x14ac:dyDescent="0.25">
      <c r="A507" s="1082"/>
      <c r="B507" s="1082"/>
      <c r="C507" s="1082"/>
      <c r="D507" s="1082"/>
      <c r="E507" s="1082"/>
      <c r="F507" s="951"/>
      <c r="G507" s="951"/>
      <c r="H507" s="951"/>
      <c r="I507" s="951"/>
      <c r="J507" s="94"/>
      <c r="K507" s="1055"/>
      <c r="L507" s="1082"/>
      <c r="M507" s="955" t="s">
        <v>469</v>
      </c>
      <c r="N507" s="953"/>
      <c r="O507" s="954"/>
      <c r="P507" s="629">
        <v>35</v>
      </c>
    </row>
    <row r="508" spans="1:16" x14ac:dyDescent="0.25">
      <c r="A508" s="1082"/>
      <c r="B508" s="1082"/>
      <c r="C508" s="1082"/>
      <c r="D508" s="1082"/>
      <c r="E508" s="1082"/>
      <c r="F508" s="951"/>
      <c r="G508" s="951"/>
      <c r="H508" s="951"/>
      <c r="I508" s="951"/>
      <c r="J508" s="94"/>
      <c r="K508" s="1055"/>
      <c r="L508" s="1082"/>
      <c r="M508" s="955" t="s">
        <v>470</v>
      </c>
      <c r="N508" s="953"/>
      <c r="O508" s="954"/>
      <c r="P508" s="629">
        <v>35</v>
      </c>
    </row>
    <row r="509" spans="1:16" x14ac:dyDescent="0.25">
      <c r="A509" s="1082"/>
      <c r="B509" s="1082"/>
      <c r="C509" s="1082"/>
      <c r="D509" s="1082"/>
      <c r="E509" s="1082"/>
      <c r="F509" s="951"/>
      <c r="G509" s="951"/>
      <c r="H509" s="951"/>
      <c r="I509" s="951"/>
      <c r="J509" s="94"/>
      <c r="K509" s="1055"/>
      <c r="L509" s="1082"/>
      <c r="M509" s="952" t="s">
        <v>445</v>
      </c>
      <c r="N509" s="953"/>
      <c r="O509" s="954"/>
      <c r="P509" s="630">
        <v>60</v>
      </c>
    </row>
    <row r="510" spans="1:16" x14ac:dyDescent="0.25">
      <c r="A510" s="1082"/>
      <c r="B510" s="1082"/>
      <c r="C510" s="1082"/>
      <c r="D510" s="1082"/>
      <c r="E510" s="1082"/>
      <c r="F510" s="951"/>
      <c r="G510" s="951"/>
      <c r="H510" s="951"/>
      <c r="I510" s="951"/>
      <c r="J510" s="94"/>
      <c r="K510" s="1055"/>
      <c r="L510" s="1082"/>
      <c r="M510" s="955" t="s">
        <v>443</v>
      </c>
      <c r="N510" s="953"/>
      <c r="O510" s="954"/>
      <c r="P510" s="629">
        <v>20</v>
      </c>
    </row>
    <row r="511" spans="1:16" x14ac:dyDescent="0.25">
      <c r="A511" s="88"/>
      <c r="B511" s="96"/>
      <c r="C511" s="87"/>
      <c r="D511" s="87"/>
      <c r="E511" s="87"/>
      <c r="F511" s="87"/>
      <c r="G511" s="87"/>
      <c r="H511" s="87"/>
      <c r="I511" s="87"/>
      <c r="J511" s="87"/>
      <c r="K511" s="87"/>
      <c r="L511" s="87"/>
      <c r="M511" s="87"/>
      <c r="N511" s="87"/>
      <c r="O511" s="87"/>
      <c r="P511" s="88"/>
    </row>
    <row r="512" spans="1:16" x14ac:dyDescent="0.25">
      <c r="A512" s="88"/>
      <c r="B512" s="96"/>
      <c r="C512" s="87"/>
      <c r="D512" s="87"/>
      <c r="E512" s="87"/>
      <c r="F512" s="87"/>
      <c r="G512" s="87"/>
      <c r="H512" s="87"/>
      <c r="I512" s="87"/>
      <c r="J512" s="87"/>
      <c r="K512" s="87"/>
      <c r="L512" s="87"/>
      <c r="M512" s="87"/>
      <c r="N512" s="87"/>
      <c r="O512" s="87"/>
      <c r="P512" s="88"/>
    </row>
    <row r="513" spans="1:16" ht="30" x14ac:dyDescent="0.25">
      <c r="A513" s="120" t="s">
        <v>32</v>
      </c>
      <c r="B513" s="636" t="s">
        <v>33</v>
      </c>
      <c r="C513" s="636" t="s">
        <v>34</v>
      </c>
      <c r="D513" s="636" t="s">
        <v>35</v>
      </c>
      <c r="E513" s="636" t="s">
        <v>36</v>
      </c>
      <c r="F513" s="636" t="s">
        <v>37</v>
      </c>
      <c r="G513" s="956" t="s">
        <v>38</v>
      </c>
      <c r="H513" s="956"/>
      <c r="I513" s="932" t="s">
        <v>39</v>
      </c>
      <c r="J513" s="933"/>
      <c r="K513" s="636" t="s">
        <v>40</v>
      </c>
      <c r="L513" s="956" t="s">
        <v>41</v>
      </c>
      <c r="M513" s="956"/>
      <c r="N513" s="957" t="s">
        <v>42</v>
      </c>
      <c r="O513" s="958"/>
      <c r="P513" s="959"/>
    </row>
    <row r="514" spans="1:16" ht="54.75" customHeight="1" x14ac:dyDescent="0.25">
      <c r="A514" s="94" t="s">
        <v>219</v>
      </c>
      <c r="B514" s="101">
        <v>1</v>
      </c>
      <c r="C514" s="637" t="s">
        <v>471</v>
      </c>
      <c r="D514" s="638" t="s">
        <v>104</v>
      </c>
      <c r="E514" s="433" t="s">
        <v>47</v>
      </c>
      <c r="F514" s="638" t="s">
        <v>423</v>
      </c>
      <c r="G514" s="960" t="s">
        <v>472</v>
      </c>
      <c r="H514" s="961"/>
      <c r="I514" s="960" t="s">
        <v>473</v>
      </c>
      <c r="J514" s="961"/>
      <c r="K514" s="638">
        <v>8</v>
      </c>
      <c r="L514" s="962" t="s">
        <v>450</v>
      </c>
      <c r="M514" s="962"/>
      <c r="N514" s="951" t="s">
        <v>451</v>
      </c>
      <c r="O514" s="951"/>
      <c r="P514" s="951"/>
    </row>
    <row r="515" spans="1:16" ht="55.5" customHeight="1" x14ac:dyDescent="0.25">
      <c r="A515" s="932" t="s">
        <v>51</v>
      </c>
      <c r="B515" s="933"/>
      <c r="C515" s="934" t="s">
        <v>474</v>
      </c>
      <c r="D515" s="935"/>
      <c r="E515" s="935"/>
      <c r="F515" s="935"/>
      <c r="G515" s="935"/>
      <c r="H515" s="935"/>
      <c r="I515" s="935"/>
      <c r="J515" s="935"/>
      <c r="K515" s="936" t="s">
        <v>475</v>
      </c>
      <c r="L515" s="936"/>
      <c r="M515" s="936"/>
      <c r="N515" s="936"/>
      <c r="O515" s="936"/>
      <c r="P515" s="936"/>
    </row>
    <row r="516" spans="1:16" ht="27.75" customHeight="1" x14ac:dyDescent="0.25">
      <c r="A516" s="937" t="s">
        <v>53</v>
      </c>
      <c r="B516" s="938"/>
      <c r="C516" s="938"/>
      <c r="D516" s="938"/>
      <c r="E516" s="938"/>
      <c r="F516" s="938"/>
      <c r="G516" s="939"/>
      <c r="H516" s="937" t="s">
        <v>54</v>
      </c>
      <c r="I516" s="938"/>
      <c r="J516" s="938"/>
      <c r="K516" s="938"/>
      <c r="L516" s="938"/>
      <c r="M516" s="938"/>
      <c r="N516" s="938"/>
      <c r="O516" s="938"/>
      <c r="P516" s="939"/>
    </row>
    <row r="517" spans="1:16" x14ac:dyDescent="0.25">
      <c r="A517" s="940" t="s">
        <v>476</v>
      </c>
      <c r="B517" s="941"/>
      <c r="C517" s="941"/>
      <c r="D517" s="941"/>
      <c r="E517" s="941"/>
      <c r="F517" s="941"/>
      <c r="G517" s="941"/>
      <c r="H517" s="944" t="s">
        <v>451</v>
      </c>
      <c r="I517" s="945"/>
      <c r="J517" s="945"/>
      <c r="K517" s="945"/>
      <c r="L517" s="945"/>
      <c r="M517" s="945"/>
      <c r="N517" s="945"/>
      <c r="O517" s="945"/>
      <c r="P517" s="946"/>
    </row>
    <row r="518" spans="1:16" x14ac:dyDescent="0.25">
      <c r="A518" s="942"/>
      <c r="B518" s="943"/>
      <c r="C518" s="943"/>
      <c r="D518" s="943"/>
      <c r="E518" s="943"/>
      <c r="F518" s="943"/>
      <c r="G518" s="943"/>
      <c r="H518" s="947"/>
      <c r="I518" s="948"/>
      <c r="J518" s="948"/>
      <c r="K518" s="948"/>
      <c r="L518" s="948"/>
      <c r="M518" s="948"/>
      <c r="N518" s="948"/>
      <c r="O518" s="948"/>
      <c r="P518" s="949"/>
    </row>
    <row r="519" spans="1:16" x14ac:dyDescent="0.25">
      <c r="A519" s="74"/>
      <c r="B519" s="75"/>
      <c r="C519" s="96"/>
      <c r="D519" s="96"/>
      <c r="E519" s="96"/>
      <c r="F519" s="96"/>
      <c r="G519" s="96"/>
      <c r="H519" s="96"/>
      <c r="I519" s="96"/>
      <c r="J519" s="96"/>
      <c r="K519" s="96"/>
      <c r="L519" s="96"/>
      <c r="M519" s="96"/>
      <c r="N519" s="96"/>
      <c r="O519" s="96"/>
      <c r="P519" s="74"/>
    </row>
    <row r="520" spans="1:16" x14ac:dyDescent="0.25">
      <c r="A520" s="96"/>
      <c r="B520" s="96"/>
      <c r="C520" s="74"/>
      <c r="D520" s="932" t="s">
        <v>57</v>
      </c>
      <c r="E520" s="950"/>
      <c r="F520" s="950"/>
      <c r="G520" s="950"/>
      <c r="H520" s="950"/>
      <c r="I520" s="950"/>
      <c r="J520" s="950"/>
      <c r="K520" s="950"/>
      <c r="L520" s="950"/>
      <c r="M520" s="950"/>
      <c r="N520" s="950"/>
      <c r="O520" s="950"/>
      <c r="P520" s="933"/>
    </row>
    <row r="521" spans="1:16" x14ac:dyDescent="0.25">
      <c r="A521" s="74"/>
      <c r="B521" s="75"/>
      <c r="C521" s="96"/>
      <c r="D521" s="636" t="s">
        <v>58</v>
      </c>
      <c r="E521" s="636" t="s">
        <v>59</v>
      </c>
      <c r="F521" s="636" t="s">
        <v>60</v>
      </c>
      <c r="G521" s="636" t="s">
        <v>61</v>
      </c>
      <c r="H521" s="636" t="s">
        <v>62</v>
      </c>
      <c r="I521" s="636" t="s">
        <v>63</v>
      </c>
      <c r="J521" s="636" t="s">
        <v>64</v>
      </c>
      <c r="K521" s="636" t="s">
        <v>65</v>
      </c>
      <c r="L521" s="636" t="s">
        <v>66</v>
      </c>
      <c r="M521" s="636" t="s">
        <v>67</v>
      </c>
      <c r="N521" s="636" t="s">
        <v>68</v>
      </c>
      <c r="O521" s="932" t="s">
        <v>69</v>
      </c>
      <c r="P521" s="933"/>
    </row>
    <row r="522" spans="1:16" x14ac:dyDescent="0.25">
      <c r="A522" s="1152" t="s">
        <v>70</v>
      </c>
      <c r="B522" s="1161"/>
      <c r="C522" s="1153"/>
      <c r="D522" s="125">
        <v>0</v>
      </c>
      <c r="E522" s="125">
        <v>0</v>
      </c>
      <c r="F522" s="125">
        <v>0</v>
      </c>
      <c r="G522" s="125">
        <v>0</v>
      </c>
      <c r="H522" s="125">
        <v>10</v>
      </c>
      <c r="I522" s="125">
        <v>20</v>
      </c>
      <c r="J522" s="125">
        <v>30</v>
      </c>
      <c r="K522" s="125">
        <v>40</v>
      </c>
      <c r="L522" s="125">
        <v>50</v>
      </c>
      <c r="M522" s="125">
        <v>60</v>
      </c>
      <c r="N522" s="125">
        <v>80</v>
      </c>
      <c r="O522" s="1152">
        <v>100</v>
      </c>
      <c r="P522" s="1153"/>
    </row>
    <row r="523" spans="1:16" x14ac:dyDescent="0.25">
      <c r="A523" s="1152" t="s">
        <v>71</v>
      </c>
      <c r="B523" s="1161"/>
      <c r="C523" s="1153"/>
      <c r="D523" s="127"/>
      <c r="E523" s="127"/>
      <c r="F523" s="127"/>
      <c r="G523" s="127"/>
      <c r="H523" s="127"/>
      <c r="I523" s="127"/>
      <c r="J523" s="127"/>
      <c r="K523" s="127"/>
      <c r="L523" s="127"/>
      <c r="M523" s="127"/>
      <c r="N523" s="127"/>
      <c r="O523" s="1154"/>
      <c r="P523" s="1155"/>
    </row>
    <row r="524" spans="1:16" x14ac:dyDescent="0.25">
      <c r="A524" s="74"/>
      <c r="B524" s="75"/>
      <c r="C524" s="96"/>
      <c r="D524" s="96"/>
      <c r="E524" s="96"/>
      <c r="F524" s="96"/>
      <c r="G524" s="96"/>
      <c r="H524" s="96"/>
      <c r="I524" s="96"/>
      <c r="J524" s="96"/>
      <c r="K524" s="96"/>
      <c r="L524" s="96"/>
      <c r="M524" s="96"/>
      <c r="N524" s="96"/>
      <c r="O524" s="96"/>
      <c r="P524" s="74"/>
    </row>
    <row r="525" spans="1:16" ht="15.75" thickBot="1" x14ac:dyDescent="0.3">
      <c r="A525" s="74"/>
      <c r="B525" s="75"/>
      <c r="C525" s="76"/>
      <c r="D525" s="76"/>
      <c r="E525" s="76"/>
      <c r="F525" s="76"/>
      <c r="G525" s="76"/>
      <c r="H525" s="76"/>
      <c r="I525" s="76"/>
      <c r="J525" s="76"/>
      <c r="K525" s="76"/>
      <c r="L525" s="76"/>
      <c r="M525" s="77"/>
      <c r="N525" s="77"/>
      <c r="O525" s="77"/>
      <c r="P525" s="74"/>
    </row>
    <row r="526" spans="1:16" x14ac:dyDescent="0.25">
      <c r="A526" s="674" t="s">
        <v>456</v>
      </c>
      <c r="B526" s="675" t="s">
        <v>33</v>
      </c>
      <c r="C526" s="676"/>
      <c r="D526" s="677" t="s">
        <v>58</v>
      </c>
      <c r="E526" s="677" t="s">
        <v>59</v>
      </c>
      <c r="F526" s="677" t="s">
        <v>60</v>
      </c>
      <c r="G526" s="677" t="s">
        <v>61</v>
      </c>
      <c r="H526" s="677" t="s">
        <v>62</v>
      </c>
      <c r="I526" s="677" t="s">
        <v>63</v>
      </c>
      <c r="J526" s="677" t="s">
        <v>64</v>
      </c>
      <c r="K526" s="677" t="s">
        <v>65</v>
      </c>
      <c r="L526" s="677" t="s">
        <v>66</v>
      </c>
      <c r="M526" s="677" t="s">
        <v>67</v>
      </c>
      <c r="N526" s="677" t="s">
        <v>68</v>
      </c>
      <c r="O526" s="1150" t="s">
        <v>69</v>
      </c>
      <c r="P526" s="1151"/>
    </row>
    <row r="527" spans="1:16" x14ac:dyDescent="0.25">
      <c r="A527" s="975" t="s">
        <v>477</v>
      </c>
      <c r="B527" s="977">
        <v>0.25</v>
      </c>
      <c r="C527" s="110" t="s">
        <v>70</v>
      </c>
      <c r="D527" s="110">
        <v>72</v>
      </c>
      <c r="E527" s="110">
        <v>72</v>
      </c>
      <c r="F527" s="110">
        <v>72</v>
      </c>
      <c r="G527" s="110">
        <v>82</v>
      </c>
      <c r="H527" s="110">
        <v>82</v>
      </c>
      <c r="I527" s="110">
        <v>90</v>
      </c>
      <c r="J527" s="110">
        <v>100</v>
      </c>
      <c r="K527" s="110">
        <v>110</v>
      </c>
      <c r="L527" s="110">
        <v>120</v>
      </c>
      <c r="M527" s="110">
        <v>135</v>
      </c>
      <c r="N527" s="110">
        <v>150</v>
      </c>
      <c r="O527" s="978">
        <v>160</v>
      </c>
      <c r="P527" s="979"/>
    </row>
    <row r="528" spans="1:16" x14ac:dyDescent="0.25">
      <c r="A528" s="976"/>
      <c r="B528" s="977"/>
      <c r="C528" s="111" t="s">
        <v>71</v>
      </c>
      <c r="D528" s="111"/>
      <c r="E528" s="111"/>
      <c r="F528" s="112"/>
      <c r="G528" s="112"/>
      <c r="H528" s="112"/>
      <c r="I528" s="112"/>
      <c r="J528" s="112"/>
      <c r="K528" s="112"/>
      <c r="L528" s="112"/>
      <c r="M528" s="112"/>
      <c r="N528" s="111"/>
      <c r="O528" s="980"/>
      <c r="P528" s="981"/>
    </row>
    <row r="529" spans="1:16" x14ac:dyDescent="0.25">
      <c r="A529" s="975" t="s">
        <v>478</v>
      </c>
      <c r="B529" s="977">
        <v>0.25</v>
      </c>
      <c r="C529" s="110" t="s">
        <v>70</v>
      </c>
      <c r="D529" s="110">
        <v>5</v>
      </c>
      <c r="E529" s="110">
        <v>10</v>
      </c>
      <c r="F529" s="110">
        <v>15</v>
      </c>
      <c r="G529" s="110">
        <v>20</v>
      </c>
      <c r="H529" s="110">
        <v>20</v>
      </c>
      <c r="I529" s="110">
        <v>25</v>
      </c>
      <c r="J529" s="110">
        <v>30</v>
      </c>
      <c r="K529" s="110">
        <v>30</v>
      </c>
      <c r="L529" s="110">
        <v>35</v>
      </c>
      <c r="M529" s="110">
        <v>40</v>
      </c>
      <c r="N529" s="110">
        <v>40</v>
      </c>
      <c r="O529" s="978">
        <v>45</v>
      </c>
      <c r="P529" s="979"/>
    </row>
    <row r="530" spans="1:16" x14ac:dyDescent="0.25">
      <c r="A530" s="976"/>
      <c r="B530" s="977"/>
      <c r="C530" s="111" t="s">
        <v>71</v>
      </c>
      <c r="D530" s="111"/>
      <c r="E530" s="111"/>
      <c r="F530" s="112"/>
      <c r="G530" s="112"/>
      <c r="H530" s="112"/>
      <c r="I530" s="112"/>
      <c r="J530" s="112"/>
      <c r="K530" s="112"/>
      <c r="L530" s="112"/>
      <c r="M530" s="112"/>
      <c r="N530" s="111"/>
      <c r="O530" s="980"/>
      <c r="P530" s="981"/>
    </row>
    <row r="531" spans="1:16" x14ac:dyDescent="0.25">
      <c r="A531" s="975" t="s">
        <v>479</v>
      </c>
      <c r="B531" s="1156">
        <v>0.15</v>
      </c>
      <c r="C531" s="110" t="s">
        <v>70</v>
      </c>
      <c r="D531" s="110">
        <v>300</v>
      </c>
      <c r="E531" s="110">
        <v>1100</v>
      </c>
      <c r="F531" s="110">
        <v>2000</v>
      </c>
      <c r="G531" s="110">
        <v>3100</v>
      </c>
      <c r="H531" s="110">
        <v>4400</v>
      </c>
      <c r="I531" s="110">
        <v>6200</v>
      </c>
      <c r="J531" s="110">
        <v>8300</v>
      </c>
      <c r="K531" s="110">
        <v>10800</v>
      </c>
      <c r="L531" s="110">
        <v>13600</v>
      </c>
      <c r="M531" s="110">
        <v>16600</v>
      </c>
      <c r="N531" s="110">
        <v>17200</v>
      </c>
      <c r="O531" s="978">
        <v>18000</v>
      </c>
      <c r="P531" s="979"/>
    </row>
    <row r="532" spans="1:16" x14ac:dyDescent="0.25">
      <c r="A532" s="976"/>
      <c r="B532" s="1157"/>
      <c r="C532" s="111" t="s">
        <v>71</v>
      </c>
      <c r="D532" s="111"/>
      <c r="E532" s="111"/>
      <c r="F532" s="112"/>
      <c r="G532" s="112"/>
      <c r="H532" s="112"/>
      <c r="I532" s="112"/>
      <c r="J532" s="112"/>
      <c r="K532" s="112"/>
      <c r="L532" s="112"/>
      <c r="M532" s="112"/>
      <c r="N532" s="111"/>
      <c r="O532" s="980"/>
      <c r="P532" s="981"/>
    </row>
    <row r="533" spans="1:16" x14ac:dyDescent="0.25">
      <c r="A533" s="975" t="s">
        <v>480</v>
      </c>
      <c r="B533" s="977">
        <v>0.1</v>
      </c>
      <c r="C533" s="110" t="s">
        <v>70</v>
      </c>
      <c r="D533" s="110">
        <v>1</v>
      </c>
      <c r="E533" s="110">
        <v>3</v>
      </c>
      <c r="F533" s="110">
        <v>5</v>
      </c>
      <c r="G533" s="110">
        <v>7</v>
      </c>
      <c r="H533" s="110">
        <v>8</v>
      </c>
      <c r="I533" s="110">
        <v>10</v>
      </c>
      <c r="J533" s="110">
        <v>12</v>
      </c>
      <c r="K533" s="110">
        <v>14</v>
      </c>
      <c r="L533" s="110">
        <v>16</v>
      </c>
      <c r="M533" s="110">
        <v>18</v>
      </c>
      <c r="N533" s="110">
        <v>20</v>
      </c>
      <c r="O533" s="978">
        <v>20</v>
      </c>
      <c r="P533" s="979"/>
    </row>
    <row r="534" spans="1:16" x14ac:dyDescent="0.25">
      <c r="A534" s="976"/>
      <c r="B534" s="977"/>
      <c r="C534" s="111" t="s">
        <v>71</v>
      </c>
      <c r="D534" s="111"/>
      <c r="E534" s="111"/>
      <c r="F534" s="112"/>
      <c r="G534" s="112"/>
      <c r="H534" s="112"/>
      <c r="I534" s="112"/>
      <c r="J534" s="112"/>
      <c r="K534" s="112"/>
      <c r="L534" s="112"/>
      <c r="M534" s="112"/>
      <c r="N534" s="111"/>
      <c r="O534" s="980"/>
      <c r="P534" s="981"/>
    </row>
    <row r="535" spans="1:16" ht="15.75" thickBot="1" x14ac:dyDescent="0.3">
      <c r="A535" s="678"/>
      <c r="B535" s="679">
        <f>SUM(B527:B534)</f>
        <v>0.75</v>
      </c>
      <c r="C535" s="680"/>
      <c r="D535" s="680"/>
      <c r="E535" s="680"/>
      <c r="F535" s="680"/>
      <c r="G535" s="680"/>
      <c r="H535" s="680"/>
      <c r="I535" s="680"/>
      <c r="J535" s="680"/>
      <c r="K535" s="680"/>
      <c r="L535" s="680"/>
      <c r="M535" s="680"/>
      <c r="N535" s="680"/>
      <c r="O535" s="680"/>
      <c r="P535" s="681"/>
    </row>
    <row r="536" spans="1:16" x14ac:dyDescent="0.25">
      <c r="A536" s="1158" t="s">
        <v>82</v>
      </c>
      <c r="B536" s="1159"/>
      <c r="C536" s="1159"/>
      <c r="D536" s="1159"/>
      <c r="E536" s="1159"/>
      <c r="F536" s="1159"/>
      <c r="G536" s="1159"/>
      <c r="H536" s="1159"/>
      <c r="I536" s="1159"/>
      <c r="J536" s="1159"/>
      <c r="K536" s="1159"/>
      <c r="L536" s="1159"/>
      <c r="M536" s="1159"/>
      <c r="N536" s="1159"/>
      <c r="O536" s="1159"/>
      <c r="P536" s="1160"/>
    </row>
    <row r="537" spans="1:16" x14ac:dyDescent="0.25">
      <c r="A537" s="115" t="s">
        <v>83</v>
      </c>
      <c r="B537" s="955"/>
      <c r="C537" s="953"/>
      <c r="D537" s="953"/>
      <c r="E537" s="953"/>
      <c r="F537" s="953"/>
      <c r="G537" s="953"/>
      <c r="H537" s="953"/>
      <c r="I537" s="953"/>
      <c r="J537" s="953"/>
      <c r="K537" s="953"/>
      <c r="L537" s="953"/>
      <c r="M537" s="953"/>
      <c r="N537" s="953"/>
      <c r="O537" s="953"/>
      <c r="P537" s="963"/>
    </row>
    <row r="538" spans="1:16" x14ac:dyDescent="0.25">
      <c r="A538" s="115" t="s">
        <v>84</v>
      </c>
      <c r="B538" s="955"/>
      <c r="C538" s="953"/>
      <c r="D538" s="953"/>
      <c r="E538" s="953"/>
      <c r="F538" s="953"/>
      <c r="G538" s="953"/>
      <c r="H538" s="953"/>
      <c r="I538" s="953"/>
      <c r="J538" s="953"/>
      <c r="K538" s="953"/>
      <c r="L538" s="953"/>
      <c r="M538" s="953"/>
      <c r="N538" s="953"/>
      <c r="O538" s="953"/>
      <c r="P538" s="963"/>
    </row>
    <row r="539" spans="1:16" x14ac:dyDescent="0.25">
      <c r="A539" s="115" t="s">
        <v>85</v>
      </c>
      <c r="B539" s="955"/>
      <c r="C539" s="953"/>
      <c r="D539" s="953"/>
      <c r="E539" s="953"/>
      <c r="F539" s="953"/>
      <c r="G539" s="953"/>
      <c r="H539" s="953"/>
      <c r="I539" s="953"/>
      <c r="J539" s="953"/>
      <c r="K539" s="953"/>
      <c r="L539" s="953"/>
      <c r="M539" s="953"/>
      <c r="N539" s="953"/>
      <c r="O539" s="953"/>
      <c r="P539" s="963"/>
    </row>
    <row r="540" spans="1:16" x14ac:dyDescent="0.25">
      <c r="A540" s="115" t="s">
        <v>86</v>
      </c>
      <c r="B540" s="955"/>
      <c r="C540" s="953"/>
      <c r="D540" s="953"/>
      <c r="E540" s="953"/>
      <c r="F540" s="953"/>
      <c r="G540" s="953"/>
      <c r="H540" s="953"/>
      <c r="I540" s="953"/>
      <c r="J540" s="953"/>
      <c r="K540" s="953"/>
      <c r="L540" s="953"/>
      <c r="M540" s="953"/>
      <c r="N540" s="953"/>
      <c r="O540" s="953"/>
      <c r="P540" s="963"/>
    </row>
    <row r="541" spans="1:16" x14ac:dyDescent="0.25">
      <c r="A541" s="115" t="s">
        <v>87</v>
      </c>
      <c r="B541" s="955"/>
      <c r="C541" s="953"/>
      <c r="D541" s="953"/>
      <c r="E541" s="953"/>
      <c r="F541" s="953"/>
      <c r="G541" s="953"/>
      <c r="H541" s="953"/>
      <c r="I541" s="953"/>
      <c r="J541" s="953"/>
      <c r="K541" s="953"/>
      <c r="L541" s="953"/>
      <c r="M541" s="953"/>
      <c r="N541" s="953"/>
      <c r="O541" s="953"/>
      <c r="P541" s="963"/>
    </row>
    <row r="542" spans="1:16" x14ac:dyDescent="0.25">
      <c r="A542" s="115" t="s">
        <v>88</v>
      </c>
      <c r="B542" s="955"/>
      <c r="C542" s="953"/>
      <c r="D542" s="953"/>
      <c r="E542" s="953"/>
      <c r="F542" s="953"/>
      <c r="G542" s="953"/>
      <c r="H542" s="953"/>
      <c r="I542" s="953"/>
      <c r="J542" s="953"/>
      <c r="K542" s="953"/>
      <c r="L542" s="953"/>
      <c r="M542" s="953"/>
      <c r="N542" s="953"/>
      <c r="O542" s="953"/>
      <c r="P542" s="963"/>
    </row>
    <row r="543" spans="1:16" x14ac:dyDescent="0.25">
      <c r="A543" s="115" t="s">
        <v>89</v>
      </c>
      <c r="B543" s="955"/>
      <c r="C543" s="953"/>
      <c r="D543" s="953"/>
      <c r="E543" s="953"/>
      <c r="F543" s="953"/>
      <c r="G543" s="953"/>
      <c r="H543" s="953"/>
      <c r="I543" s="953"/>
      <c r="J543" s="953"/>
      <c r="K543" s="953"/>
      <c r="L543" s="953"/>
      <c r="M543" s="953"/>
      <c r="N543" s="953"/>
      <c r="O543" s="953"/>
      <c r="P543" s="963"/>
    </row>
    <row r="544" spans="1:16" x14ac:dyDescent="0.25">
      <c r="A544" s="115" t="s">
        <v>90</v>
      </c>
      <c r="B544" s="955"/>
      <c r="C544" s="953"/>
      <c r="D544" s="953"/>
      <c r="E544" s="953"/>
      <c r="F544" s="953"/>
      <c r="G544" s="953"/>
      <c r="H544" s="953"/>
      <c r="I544" s="953"/>
      <c r="J544" s="953"/>
      <c r="K544" s="953"/>
      <c r="L544" s="953"/>
      <c r="M544" s="953"/>
      <c r="N544" s="953"/>
      <c r="O544" s="953"/>
      <c r="P544" s="963"/>
    </row>
    <row r="545" spans="1:16" x14ac:dyDescent="0.25">
      <c r="A545" s="115" t="s">
        <v>91</v>
      </c>
      <c r="B545" s="955"/>
      <c r="C545" s="953"/>
      <c r="D545" s="953"/>
      <c r="E545" s="953"/>
      <c r="F545" s="953"/>
      <c r="G545" s="953"/>
      <c r="H545" s="953"/>
      <c r="I545" s="953"/>
      <c r="J545" s="953"/>
      <c r="K545" s="953"/>
      <c r="L545" s="953"/>
      <c r="M545" s="953"/>
      <c r="N545" s="953"/>
      <c r="O545" s="953"/>
      <c r="P545" s="963"/>
    </row>
    <row r="546" spans="1:16" ht="15.75" thickBot="1" x14ac:dyDescent="0.3">
      <c r="A546" s="116" t="s">
        <v>92</v>
      </c>
      <c r="B546" s="1028"/>
      <c r="C546" s="1029"/>
      <c r="D546" s="1029"/>
      <c r="E546" s="1029"/>
      <c r="F546" s="1029"/>
      <c r="G546" s="1029"/>
      <c r="H546" s="1029"/>
      <c r="I546" s="1029"/>
      <c r="J546" s="1029"/>
      <c r="K546" s="1029"/>
      <c r="L546" s="1029"/>
      <c r="M546" s="1029"/>
      <c r="N546" s="1029"/>
      <c r="O546" s="1029"/>
      <c r="P546" s="1030"/>
    </row>
  </sheetData>
  <mergeCells count="800">
    <mergeCell ref="B75:P75"/>
    <mergeCell ref="B76:P76"/>
    <mergeCell ref="F92:I92"/>
    <mergeCell ref="M92:O92"/>
    <mergeCell ref="B79:K79"/>
    <mergeCell ref="L79:O79"/>
    <mergeCell ref="B81:F81"/>
    <mergeCell ref="H81:P81"/>
    <mergeCell ref="B82:F82"/>
    <mergeCell ref="H82:P82"/>
    <mergeCell ref="B84:P84"/>
    <mergeCell ref="A88:E121"/>
    <mergeCell ref="F88:I89"/>
    <mergeCell ref="J88:J89"/>
    <mergeCell ref="K88:L121"/>
    <mergeCell ref="M88:O89"/>
    <mergeCell ref="P88:P89"/>
    <mergeCell ref="F93:I93"/>
    <mergeCell ref="F90:I90"/>
    <mergeCell ref="M90:O90"/>
    <mergeCell ref="F91:I91"/>
    <mergeCell ref="M91:O91"/>
    <mergeCell ref="F98:I98"/>
    <mergeCell ref="M98:O98"/>
    <mergeCell ref="B67:P67"/>
    <mergeCell ref="B68:P68"/>
    <mergeCell ref="B69:P69"/>
    <mergeCell ref="B70:P70"/>
    <mergeCell ref="A66:P66"/>
    <mergeCell ref="B71:P71"/>
    <mergeCell ref="B72:P72"/>
    <mergeCell ref="B73:P73"/>
    <mergeCell ref="B74:P74"/>
    <mergeCell ref="F47:I47"/>
    <mergeCell ref="M47:O47"/>
    <mergeCell ref="F48:I48"/>
    <mergeCell ref="M48:O48"/>
    <mergeCell ref="F49:I49"/>
    <mergeCell ref="M49:O49"/>
    <mergeCell ref="F50:I50"/>
    <mergeCell ref="M50:O50"/>
    <mergeCell ref="F51:I51"/>
    <mergeCell ref="M51:O51"/>
    <mergeCell ref="M42:O42"/>
    <mergeCell ref="F43:I43"/>
    <mergeCell ref="M43:O43"/>
    <mergeCell ref="F44:I44"/>
    <mergeCell ref="M44:O44"/>
    <mergeCell ref="F45:I45"/>
    <mergeCell ref="M45:O45"/>
    <mergeCell ref="F46:I46"/>
    <mergeCell ref="M46:O46"/>
    <mergeCell ref="F28:I28"/>
    <mergeCell ref="M28:O28"/>
    <mergeCell ref="F29:I29"/>
    <mergeCell ref="M29:O29"/>
    <mergeCell ref="F36:I36"/>
    <mergeCell ref="M36:O36"/>
    <mergeCell ref="A22:E51"/>
    <mergeCell ref="K22:L51"/>
    <mergeCell ref="F37:I37"/>
    <mergeCell ref="M37:O37"/>
    <mergeCell ref="F38:I38"/>
    <mergeCell ref="M38:O38"/>
    <mergeCell ref="F39:I39"/>
    <mergeCell ref="M39:O39"/>
    <mergeCell ref="F40:I40"/>
    <mergeCell ref="M40:O40"/>
    <mergeCell ref="F41:I41"/>
    <mergeCell ref="M41:O41"/>
    <mergeCell ref="F33:I33"/>
    <mergeCell ref="M33:O33"/>
    <mergeCell ref="M34:O34"/>
    <mergeCell ref="F35:I35"/>
    <mergeCell ref="M35:O35"/>
    <mergeCell ref="F42:I42"/>
    <mergeCell ref="C2:N2"/>
    <mergeCell ref="C3:N3"/>
    <mergeCell ref="C4:N4"/>
    <mergeCell ref="O4:P4"/>
    <mergeCell ref="C5:N5"/>
    <mergeCell ref="C6:N6"/>
    <mergeCell ref="P22:P23"/>
    <mergeCell ref="F24:I24"/>
    <mergeCell ref="M24:O24"/>
    <mergeCell ref="B15:F15"/>
    <mergeCell ref="H15:P15"/>
    <mergeCell ref="B16:F16"/>
    <mergeCell ref="H16:P16"/>
    <mergeCell ref="B18:P18"/>
    <mergeCell ref="F22:I23"/>
    <mergeCell ref="J22:J23"/>
    <mergeCell ref="M22:O23"/>
    <mergeCell ref="A168:G168"/>
    <mergeCell ref="H168:P168"/>
    <mergeCell ref="F155:I155"/>
    <mergeCell ref="M155:O155"/>
    <mergeCell ref="F156:I156"/>
    <mergeCell ref="M156:O156"/>
    <mergeCell ref="B8:P8"/>
    <mergeCell ref="B9:P9"/>
    <mergeCell ref="B11:K11"/>
    <mergeCell ref="L11:O11"/>
    <mergeCell ref="B13:K13"/>
    <mergeCell ref="L13:O13"/>
    <mergeCell ref="F25:I25"/>
    <mergeCell ref="M25:O25"/>
    <mergeCell ref="F26:I26"/>
    <mergeCell ref="M26:O26"/>
    <mergeCell ref="F30:I30"/>
    <mergeCell ref="M30:O30"/>
    <mergeCell ref="F31:I31"/>
    <mergeCell ref="M31:O31"/>
    <mergeCell ref="F32:I32"/>
    <mergeCell ref="M32:O32"/>
    <mergeCell ref="F27:I27"/>
    <mergeCell ref="M27:O27"/>
    <mergeCell ref="F208:I208"/>
    <mergeCell ref="M208:O208"/>
    <mergeCell ref="A169:G170"/>
    <mergeCell ref="H169:P170"/>
    <mergeCell ref="D172:P172"/>
    <mergeCell ref="O173:P173"/>
    <mergeCell ref="A174:C174"/>
    <mergeCell ref="O174:P174"/>
    <mergeCell ref="A175:C175"/>
    <mergeCell ref="O175:P175"/>
    <mergeCell ref="A177:P177"/>
    <mergeCell ref="B178:P178"/>
    <mergeCell ref="B179:P179"/>
    <mergeCell ref="B180:P180"/>
    <mergeCell ref="B181:P181"/>
    <mergeCell ref="F203:I203"/>
    <mergeCell ref="M203:O203"/>
    <mergeCell ref="F204:I204"/>
    <mergeCell ref="M204:O204"/>
    <mergeCell ref="F205:I205"/>
    <mergeCell ref="M205:O205"/>
    <mergeCell ref="F206:I206"/>
    <mergeCell ref="M206:O206"/>
    <mergeCell ref="F207:I207"/>
    <mergeCell ref="G271:H271"/>
    <mergeCell ref="I271:J271"/>
    <mergeCell ref="L271:M271"/>
    <mergeCell ref="N271:P271"/>
    <mergeCell ref="G272:H272"/>
    <mergeCell ref="I272:J272"/>
    <mergeCell ref="L272:M272"/>
    <mergeCell ref="N272:P272"/>
    <mergeCell ref="A273:B273"/>
    <mergeCell ref="O285:P285"/>
    <mergeCell ref="O286:P286"/>
    <mergeCell ref="O287:P287"/>
    <mergeCell ref="O288:P288"/>
    <mergeCell ref="O281:P281"/>
    <mergeCell ref="O283:P283"/>
    <mergeCell ref="O284:P284"/>
    <mergeCell ref="O279:P279"/>
    <mergeCell ref="O280:P280"/>
    <mergeCell ref="B298:F298"/>
    <mergeCell ref="H298:P298"/>
    <mergeCell ref="B299:F299"/>
    <mergeCell ref="H299:P299"/>
    <mergeCell ref="B301:P301"/>
    <mergeCell ref="O289:P289"/>
    <mergeCell ref="O290:P290"/>
    <mergeCell ref="O291:P291"/>
    <mergeCell ref="B296:K296"/>
    <mergeCell ref="L296:O296"/>
    <mergeCell ref="B294:K294"/>
    <mergeCell ref="L294:O294"/>
    <mergeCell ref="F324:I324"/>
    <mergeCell ref="M324:O324"/>
    <mergeCell ref="F325:I325"/>
    <mergeCell ref="M325:O325"/>
    <mergeCell ref="F326:I326"/>
    <mergeCell ref="M326:O326"/>
    <mergeCell ref="M332:O332"/>
    <mergeCell ref="A305:E334"/>
    <mergeCell ref="F305:I306"/>
    <mergeCell ref="J305:J306"/>
    <mergeCell ref="F313:I313"/>
    <mergeCell ref="M313:O313"/>
    <mergeCell ref="F314:I314"/>
    <mergeCell ref="M314:O314"/>
    <mergeCell ref="F319:I319"/>
    <mergeCell ref="M319:O319"/>
    <mergeCell ref="F320:I320"/>
    <mergeCell ref="M320:O320"/>
    <mergeCell ref="F321:I321"/>
    <mergeCell ref="M321:O321"/>
    <mergeCell ref="F322:I322"/>
    <mergeCell ref="M322:O322"/>
    <mergeCell ref="F323:I323"/>
    <mergeCell ref="M323:O323"/>
    <mergeCell ref="P305:P306"/>
    <mergeCell ref="F307:I307"/>
    <mergeCell ref="M307:O307"/>
    <mergeCell ref="F308:I308"/>
    <mergeCell ref="M308:O308"/>
    <mergeCell ref="F309:I309"/>
    <mergeCell ref="M309:O309"/>
    <mergeCell ref="F310:I310"/>
    <mergeCell ref="M310:O310"/>
    <mergeCell ref="B364:F364"/>
    <mergeCell ref="H364:P364"/>
    <mergeCell ref="B366:P366"/>
    <mergeCell ref="F370:I371"/>
    <mergeCell ref="J370:J371"/>
    <mergeCell ref="P370:P371"/>
    <mergeCell ref="O344:P344"/>
    <mergeCell ref="O346:P346"/>
    <mergeCell ref="G337:H337"/>
    <mergeCell ref="I337:J337"/>
    <mergeCell ref="L337:M337"/>
    <mergeCell ref="N337:P337"/>
    <mergeCell ref="A338:B338"/>
    <mergeCell ref="C338:P338"/>
    <mergeCell ref="A339:G339"/>
    <mergeCell ref="H339:P339"/>
    <mergeCell ref="A340:G341"/>
    <mergeCell ref="H340:P341"/>
    <mergeCell ref="D343:P343"/>
    <mergeCell ref="A370:E401"/>
    <mergeCell ref="M400:O400"/>
    <mergeCell ref="M401:O401"/>
    <mergeCell ref="M374:O374"/>
    <mergeCell ref="F375:I375"/>
    <mergeCell ref="F386:I386"/>
    <mergeCell ref="F389:I389"/>
    <mergeCell ref="M389:O389"/>
    <mergeCell ref="K370:L401"/>
    <mergeCell ref="M370:O371"/>
    <mergeCell ref="F372:I372"/>
    <mergeCell ref="M372:O372"/>
    <mergeCell ref="F373:I373"/>
    <mergeCell ref="M373:O373"/>
    <mergeCell ref="F374:I374"/>
    <mergeCell ref="M375:O375"/>
    <mergeCell ref="F376:I376"/>
    <mergeCell ref="M376:O376"/>
    <mergeCell ref="M395:O395"/>
    <mergeCell ref="M396:O396"/>
    <mergeCell ref="M397:O397"/>
    <mergeCell ref="M398:O398"/>
    <mergeCell ref="M399:O399"/>
    <mergeCell ref="F390:I390"/>
    <mergeCell ref="M390:O390"/>
    <mergeCell ref="M391:O391"/>
    <mergeCell ref="M392:O392"/>
    <mergeCell ref="M393:O393"/>
    <mergeCell ref="M394:O394"/>
    <mergeCell ref="F381:I381"/>
    <mergeCell ref="M381:O381"/>
    <mergeCell ref="F382:I382"/>
    <mergeCell ref="M382:O382"/>
    <mergeCell ref="F383:I383"/>
    <mergeCell ref="M383:O383"/>
    <mergeCell ref="F384:I384"/>
    <mergeCell ref="M384:O384"/>
    <mergeCell ref="F385:I385"/>
    <mergeCell ref="M385:O385"/>
    <mergeCell ref="B435:F435"/>
    <mergeCell ref="H435:P435"/>
    <mergeCell ref="B436:F436"/>
    <mergeCell ref="H436:P436"/>
    <mergeCell ref="B438:P438"/>
    <mergeCell ref="B426:P426"/>
    <mergeCell ref="B427:P427"/>
    <mergeCell ref="B428:P428"/>
    <mergeCell ref="B431:K431"/>
    <mergeCell ref="L431:O431"/>
    <mergeCell ref="B433:K433"/>
    <mergeCell ref="L433:O433"/>
    <mergeCell ref="A442:E456"/>
    <mergeCell ref="F442:I443"/>
    <mergeCell ref="J442:J443"/>
    <mergeCell ref="K442:L456"/>
    <mergeCell ref="M442:O443"/>
    <mergeCell ref="P442:P443"/>
    <mergeCell ref="F444:I444"/>
    <mergeCell ref="M444:O444"/>
    <mergeCell ref="F445:I445"/>
    <mergeCell ref="M445:O445"/>
    <mergeCell ref="F446:I446"/>
    <mergeCell ref="M446:O446"/>
    <mergeCell ref="F447:I447"/>
    <mergeCell ref="A522:C522"/>
    <mergeCell ref="A523:C523"/>
    <mergeCell ref="F501:I501"/>
    <mergeCell ref="M501:O501"/>
    <mergeCell ref="F502:I502"/>
    <mergeCell ref="M502:O502"/>
    <mergeCell ref="F503:I503"/>
    <mergeCell ref="M503:O503"/>
    <mergeCell ref="A478:P478"/>
    <mergeCell ref="F499:I499"/>
    <mergeCell ref="M499:O499"/>
    <mergeCell ref="F500:I500"/>
    <mergeCell ref="M500:O500"/>
    <mergeCell ref="B488:P488"/>
    <mergeCell ref="B491:K491"/>
    <mergeCell ref="L491:O491"/>
    <mergeCell ref="B493:F493"/>
    <mergeCell ref="H493:P493"/>
    <mergeCell ref="B494:F494"/>
    <mergeCell ref="H494:P494"/>
    <mergeCell ref="A497:E510"/>
    <mergeCell ref="F497:I498"/>
    <mergeCell ref="J497:J498"/>
    <mergeCell ref="K497:L510"/>
    <mergeCell ref="B541:P541"/>
    <mergeCell ref="B542:P542"/>
    <mergeCell ref="B543:P543"/>
    <mergeCell ref="B544:P544"/>
    <mergeCell ref="B545:P545"/>
    <mergeCell ref="B546:P546"/>
    <mergeCell ref="O532:P532"/>
    <mergeCell ref="O533:P533"/>
    <mergeCell ref="O534:P534"/>
    <mergeCell ref="B531:B532"/>
    <mergeCell ref="B533:B534"/>
    <mergeCell ref="A536:P536"/>
    <mergeCell ref="B537:P537"/>
    <mergeCell ref="B538:P538"/>
    <mergeCell ref="B539:P539"/>
    <mergeCell ref="A57:G58"/>
    <mergeCell ref="H57:P58"/>
    <mergeCell ref="D60:P60"/>
    <mergeCell ref="O61:P61"/>
    <mergeCell ref="A62:C62"/>
    <mergeCell ref="O62:P62"/>
    <mergeCell ref="A63:C63"/>
    <mergeCell ref="O63:P63"/>
    <mergeCell ref="B540:P540"/>
    <mergeCell ref="O526:P526"/>
    <mergeCell ref="O527:P527"/>
    <mergeCell ref="O528:P528"/>
    <mergeCell ref="O529:P529"/>
    <mergeCell ref="O530:P530"/>
    <mergeCell ref="O531:P531"/>
    <mergeCell ref="A527:A528"/>
    <mergeCell ref="B527:B528"/>
    <mergeCell ref="A529:A530"/>
    <mergeCell ref="B529:B530"/>
    <mergeCell ref="A531:A532"/>
    <mergeCell ref="A533:A534"/>
    <mergeCell ref="O521:P521"/>
    <mergeCell ref="O522:P522"/>
    <mergeCell ref="O523:P523"/>
    <mergeCell ref="N53:P53"/>
    <mergeCell ref="G54:H54"/>
    <mergeCell ref="I54:J54"/>
    <mergeCell ref="L54:M54"/>
    <mergeCell ref="N54:P54"/>
    <mergeCell ref="A55:B55"/>
    <mergeCell ref="C55:P55"/>
    <mergeCell ref="A56:G56"/>
    <mergeCell ref="H56:P56"/>
    <mergeCell ref="G53:H53"/>
    <mergeCell ref="I53:J53"/>
    <mergeCell ref="L53:M53"/>
    <mergeCell ref="F99:I99"/>
    <mergeCell ref="M99:O99"/>
    <mergeCell ref="M100:O100"/>
    <mergeCell ref="F101:I101"/>
    <mergeCell ref="M101:O101"/>
    <mergeCell ref="F102:I102"/>
    <mergeCell ref="M102:O102"/>
    <mergeCell ref="M93:O93"/>
    <mergeCell ref="F94:I94"/>
    <mergeCell ref="M94:O94"/>
    <mergeCell ref="F95:I95"/>
    <mergeCell ref="M95:O95"/>
    <mergeCell ref="F96:I96"/>
    <mergeCell ref="M96:O96"/>
    <mergeCell ref="F97:I97"/>
    <mergeCell ref="M97:O97"/>
    <mergeCell ref="M120:O120"/>
    <mergeCell ref="F103:I103"/>
    <mergeCell ref="M103:O103"/>
    <mergeCell ref="F104:I104"/>
    <mergeCell ref="M104:O104"/>
    <mergeCell ref="F105:I105"/>
    <mergeCell ref="M105:O105"/>
    <mergeCell ref="F106:I106"/>
    <mergeCell ref="M106:O106"/>
    <mergeCell ref="F107:I107"/>
    <mergeCell ref="M107:O107"/>
    <mergeCell ref="F108:I108"/>
    <mergeCell ref="M108:O108"/>
    <mergeCell ref="F109:I109"/>
    <mergeCell ref="M109:O109"/>
    <mergeCell ref="F110:I110"/>
    <mergeCell ref="M110:O110"/>
    <mergeCell ref="F111:I111"/>
    <mergeCell ref="M111:O111"/>
    <mergeCell ref="A127:B127"/>
    <mergeCell ref="C127:P127"/>
    <mergeCell ref="A128:G128"/>
    <mergeCell ref="H128:P128"/>
    <mergeCell ref="A129:G130"/>
    <mergeCell ref="H129:P130"/>
    <mergeCell ref="D132:P132"/>
    <mergeCell ref="F112:I112"/>
    <mergeCell ref="M112:O112"/>
    <mergeCell ref="F113:I113"/>
    <mergeCell ref="M113:O113"/>
    <mergeCell ref="F114:I114"/>
    <mergeCell ref="M114:O114"/>
    <mergeCell ref="F115:I115"/>
    <mergeCell ref="M115:O115"/>
    <mergeCell ref="F116:I116"/>
    <mergeCell ref="M116:O116"/>
    <mergeCell ref="F117:I117"/>
    <mergeCell ref="M117:O117"/>
    <mergeCell ref="F118:I118"/>
    <mergeCell ref="M118:O118"/>
    <mergeCell ref="F119:I119"/>
    <mergeCell ref="M119:O119"/>
    <mergeCell ref="F120:I120"/>
    <mergeCell ref="F121:I121"/>
    <mergeCell ref="M121:O121"/>
    <mergeCell ref="G125:H125"/>
    <mergeCell ref="I125:J125"/>
    <mergeCell ref="L125:M125"/>
    <mergeCell ref="N125:P125"/>
    <mergeCell ref="G126:H126"/>
    <mergeCell ref="I126:J126"/>
    <mergeCell ref="L126:M126"/>
    <mergeCell ref="N126:P126"/>
    <mergeCell ref="G166:H166"/>
    <mergeCell ref="I166:J166"/>
    <mergeCell ref="L166:M166"/>
    <mergeCell ref="N166:P166"/>
    <mergeCell ref="A167:B167"/>
    <mergeCell ref="C167:P167"/>
    <mergeCell ref="O133:P133"/>
    <mergeCell ref="A134:C134"/>
    <mergeCell ref="O134:P134"/>
    <mergeCell ref="A135:C135"/>
    <mergeCell ref="O135:P135"/>
    <mergeCell ref="A138:P138"/>
    <mergeCell ref="B139:P139"/>
    <mergeCell ref="B140:P140"/>
    <mergeCell ref="B141:P141"/>
    <mergeCell ref="B142:P142"/>
    <mergeCell ref="B143:P143"/>
    <mergeCell ref="B144:P144"/>
    <mergeCell ref="B145:P145"/>
    <mergeCell ref="B146:P146"/>
    <mergeCell ref="B147:P147"/>
    <mergeCell ref="B148:P148"/>
    <mergeCell ref="B150:P150"/>
    <mergeCell ref="F162:I162"/>
    <mergeCell ref="A153:E163"/>
    <mergeCell ref="F153:I154"/>
    <mergeCell ref="J153:J154"/>
    <mergeCell ref="K153:L163"/>
    <mergeCell ref="M153:O154"/>
    <mergeCell ref="P153:P154"/>
    <mergeCell ref="F159:I159"/>
    <mergeCell ref="G165:H165"/>
    <mergeCell ref="I165:J165"/>
    <mergeCell ref="L165:M165"/>
    <mergeCell ref="N165:P165"/>
    <mergeCell ref="M162:O162"/>
    <mergeCell ref="M163:O163"/>
    <mergeCell ref="F157:I157"/>
    <mergeCell ref="M157:O157"/>
    <mergeCell ref="F158:I158"/>
    <mergeCell ref="M158:O158"/>
    <mergeCell ref="M159:O159"/>
    <mergeCell ref="F160:I160"/>
    <mergeCell ref="M160:O160"/>
    <mergeCell ref="F161:I161"/>
    <mergeCell ref="M161:O161"/>
    <mergeCell ref="M207:O207"/>
    <mergeCell ref="F217:I217"/>
    <mergeCell ref="M217:O217"/>
    <mergeCell ref="B182:P182"/>
    <mergeCell ref="B183:P183"/>
    <mergeCell ref="B184:P184"/>
    <mergeCell ref="B185:P185"/>
    <mergeCell ref="B186:P186"/>
    <mergeCell ref="B187:P187"/>
    <mergeCell ref="B190:K190"/>
    <mergeCell ref="L190:O190"/>
    <mergeCell ref="B193:K193"/>
    <mergeCell ref="L193:O193"/>
    <mergeCell ref="A194:P194"/>
    <mergeCell ref="B195:F195"/>
    <mergeCell ref="H195:P195"/>
    <mergeCell ref="B196:F196"/>
    <mergeCell ref="H196:P196"/>
    <mergeCell ref="B198:P198"/>
    <mergeCell ref="A201:D232"/>
    <mergeCell ref="F201:I202"/>
    <mergeCell ref="J201:J202"/>
    <mergeCell ref="K201:L232"/>
    <mergeCell ref="M201:O202"/>
    <mergeCell ref="P201:P202"/>
    <mergeCell ref="F228:I228"/>
    <mergeCell ref="M228:O228"/>
    <mergeCell ref="F229:I229"/>
    <mergeCell ref="M229:O229"/>
    <mergeCell ref="F230:I230"/>
    <mergeCell ref="M230:O230"/>
    <mergeCell ref="F231:I231"/>
    <mergeCell ref="M231:O231"/>
    <mergeCell ref="F209:I209"/>
    <mergeCell ref="M209:O209"/>
    <mergeCell ref="F210:I210"/>
    <mergeCell ref="M210:O210"/>
    <mergeCell ref="F211:I211"/>
    <mergeCell ref="M211:O211"/>
    <mergeCell ref="F212:I212"/>
    <mergeCell ref="M212:O212"/>
    <mergeCell ref="F213:I213"/>
    <mergeCell ref="M213:O213"/>
    <mergeCell ref="F214:I214"/>
    <mergeCell ref="M214:O214"/>
    <mergeCell ref="F215:I215"/>
    <mergeCell ref="M215:O215"/>
    <mergeCell ref="F216:I216"/>
    <mergeCell ref="M216:O216"/>
    <mergeCell ref="M223:O223"/>
    <mergeCell ref="F224:I224"/>
    <mergeCell ref="M224:O224"/>
    <mergeCell ref="F225:I225"/>
    <mergeCell ref="M225:O225"/>
    <mergeCell ref="F226:I226"/>
    <mergeCell ref="M226:O226"/>
    <mergeCell ref="F227:I227"/>
    <mergeCell ref="M227:O227"/>
    <mergeCell ref="F223:I223"/>
    <mergeCell ref="F218:I218"/>
    <mergeCell ref="M218:O218"/>
    <mergeCell ref="F219:I219"/>
    <mergeCell ref="M219:O219"/>
    <mergeCell ref="F220:I220"/>
    <mergeCell ref="M220:O220"/>
    <mergeCell ref="F221:I221"/>
    <mergeCell ref="M221:O221"/>
    <mergeCell ref="F222:I222"/>
    <mergeCell ref="M222:O222"/>
    <mergeCell ref="A236:B236"/>
    <mergeCell ref="C236:P236"/>
    <mergeCell ref="A237:G237"/>
    <mergeCell ref="H237:P237"/>
    <mergeCell ref="A238:G238"/>
    <mergeCell ref="H238:P238"/>
    <mergeCell ref="D240:P240"/>
    <mergeCell ref="D241:E241"/>
    <mergeCell ref="D242:E242"/>
    <mergeCell ref="F232:I232"/>
    <mergeCell ref="M232:O232"/>
    <mergeCell ref="G234:H234"/>
    <mergeCell ref="I234:J234"/>
    <mergeCell ref="M234:P234"/>
    <mergeCell ref="G235:H235"/>
    <mergeCell ref="I235:J235"/>
    <mergeCell ref="M235:P235"/>
    <mergeCell ref="F262:I262"/>
    <mergeCell ref="M262:O262"/>
    <mergeCell ref="F260:I260"/>
    <mergeCell ref="M260:O260"/>
    <mergeCell ref="F261:I261"/>
    <mergeCell ref="M261:O261"/>
    <mergeCell ref="D243:E243"/>
    <mergeCell ref="B246:K246"/>
    <mergeCell ref="L246:O246"/>
    <mergeCell ref="B248:K248"/>
    <mergeCell ref="L248:O248"/>
    <mergeCell ref="B250:F250"/>
    <mergeCell ref="H250:P250"/>
    <mergeCell ref="B251:F251"/>
    <mergeCell ref="H251:P251"/>
    <mergeCell ref="A252:P252"/>
    <mergeCell ref="A253:P253"/>
    <mergeCell ref="B254:P254"/>
    <mergeCell ref="A258:E269"/>
    <mergeCell ref="F258:I259"/>
    <mergeCell ref="J258:J259"/>
    <mergeCell ref="K258:L269"/>
    <mergeCell ref="M258:O259"/>
    <mergeCell ref="P258:P259"/>
    <mergeCell ref="F265:I265"/>
    <mergeCell ref="M265:O265"/>
    <mergeCell ref="F266:I266"/>
    <mergeCell ref="M266:O266"/>
    <mergeCell ref="F267:I267"/>
    <mergeCell ref="M267:O267"/>
    <mergeCell ref="F268:I268"/>
    <mergeCell ref="M268:O268"/>
    <mergeCell ref="F269:I269"/>
    <mergeCell ref="M269:O269"/>
    <mergeCell ref="F263:I263"/>
    <mergeCell ref="M263:O263"/>
    <mergeCell ref="F264:I264"/>
    <mergeCell ref="M264:O264"/>
    <mergeCell ref="F333:I333"/>
    <mergeCell ref="M333:O333"/>
    <mergeCell ref="F334:I334"/>
    <mergeCell ref="M334:O334"/>
    <mergeCell ref="G336:H336"/>
    <mergeCell ref="I336:J336"/>
    <mergeCell ref="L336:M336"/>
    <mergeCell ref="N336:P336"/>
    <mergeCell ref="C273:P273"/>
    <mergeCell ref="A274:G274"/>
    <mergeCell ref="H274:P274"/>
    <mergeCell ref="A275:G276"/>
    <mergeCell ref="H275:P276"/>
    <mergeCell ref="D278:P278"/>
    <mergeCell ref="A280:C280"/>
    <mergeCell ref="A281:C281"/>
    <mergeCell ref="A284:A285"/>
    <mergeCell ref="B284:B285"/>
    <mergeCell ref="A286:A287"/>
    <mergeCell ref="B286:B287"/>
    <mergeCell ref="A288:A289"/>
    <mergeCell ref="B288:B289"/>
    <mergeCell ref="A290:A291"/>
    <mergeCell ref="B290:B291"/>
    <mergeCell ref="F315:I315"/>
    <mergeCell ref="M315:O315"/>
    <mergeCell ref="F316:I316"/>
    <mergeCell ref="M316:O316"/>
    <mergeCell ref="M317:O317"/>
    <mergeCell ref="F318:I318"/>
    <mergeCell ref="M318:O318"/>
    <mergeCell ref="F331:I331"/>
    <mergeCell ref="F332:I332"/>
    <mergeCell ref="F327:I327"/>
    <mergeCell ref="M327:O327"/>
    <mergeCell ref="F328:I328"/>
    <mergeCell ref="M328:O328"/>
    <mergeCell ref="F329:I329"/>
    <mergeCell ref="M329:O329"/>
    <mergeCell ref="F330:I330"/>
    <mergeCell ref="M330:O330"/>
    <mergeCell ref="M331:O331"/>
    <mergeCell ref="K305:L334"/>
    <mergeCell ref="M305:O306"/>
    <mergeCell ref="F311:I311"/>
    <mergeCell ref="M311:O311"/>
    <mergeCell ref="F312:I312"/>
    <mergeCell ref="M312:O312"/>
    <mergeCell ref="A406:G406"/>
    <mergeCell ref="H406:P406"/>
    <mergeCell ref="A345:C345"/>
    <mergeCell ref="O345:P345"/>
    <mergeCell ref="A346:C346"/>
    <mergeCell ref="A349:P349"/>
    <mergeCell ref="B350:P350"/>
    <mergeCell ref="B351:P351"/>
    <mergeCell ref="B352:P352"/>
    <mergeCell ref="B353:P353"/>
    <mergeCell ref="B354:P354"/>
    <mergeCell ref="B355:P355"/>
    <mergeCell ref="B356:P356"/>
    <mergeCell ref="B357:P357"/>
    <mergeCell ref="B358:P358"/>
    <mergeCell ref="B359:P359"/>
    <mergeCell ref="B361:K361"/>
    <mergeCell ref="L361:O361"/>
    <mergeCell ref="B363:F363"/>
    <mergeCell ref="H363:P363"/>
    <mergeCell ref="M386:O386"/>
    <mergeCell ref="M387:O387"/>
    <mergeCell ref="F388:I388"/>
    <mergeCell ref="M388:O388"/>
    <mergeCell ref="B417:P417"/>
    <mergeCell ref="B419:P419"/>
    <mergeCell ref="B420:P420"/>
    <mergeCell ref="B421:P421"/>
    <mergeCell ref="B422:P422"/>
    <mergeCell ref="B423:P423"/>
    <mergeCell ref="B424:P424"/>
    <mergeCell ref="B425:P425"/>
    <mergeCell ref="F377:I377"/>
    <mergeCell ref="M377:O377"/>
    <mergeCell ref="F378:I378"/>
    <mergeCell ref="M378:O378"/>
    <mergeCell ref="F379:I379"/>
    <mergeCell ref="M379:O379"/>
    <mergeCell ref="F380:I380"/>
    <mergeCell ref="M380:O380"/>
    <mergeCell ref="F391:I391"/>
    <mergeCell ref="G403:H403"/>
    <mergeCell ref="N403:P403"/>
    <mergeCell ref="G404:H404"/>
    <mergeCell ref="I404:J404"/>
    <mergeCell ref="M404:P404"/>
    <mergeCell ref="A405:B405"/>
    <mergeCell ref="C405:P405"/>
    <mergeCell ref="A407:G408"/>
    <mergeCell ref="H407:P408"/>
    <mergeCell ref="D410:P410"/>
    <mergeCell ref="O411:P411"/>
    <mergeCell ref="A412:C412"/>
    <mergeCell ref="O412:P412"/>
    <mergeCell ref="A413:C413"/>
    <mergeCell ref="O413:P413"/>
    <mergeCell ref="A416:P416"/>
    <mergeCell ref="H462:P463"/>
    <mergeCell ref="M447:O447"/>
    <mergeCell ref="F448:I448"/>
    <mergeCell ref="M448:O448"/>
    <mergeCell ref="F449:I449"/>
    <mergeCell ref="M449:O449"/>
    <mergeCell ref="F450:I450"/>
    <mergeCell ref="M450:O450"/>
    <mergeCell ref="F451:I451"/>
    <mergeCell ref="M451:O451"/>
    <mergeCell ref="F452:I452"/>
    <mergeCell ref="M452:O452"/>
    <mergeCell ref="F453:I453"/>
    <mergeCell ref="M453:O453"/>
    <mergeCell ref="F454:I454"/>
    <mergeCell ref="M454:O454"/>
    <mergeCell ref="F455:I455"/>
    <mergeCell ref="M455:O455"/>
    <mergeCell ref="A473:A474"/>
    <mergeCell ref="B473:B474"/>
    <mergeCell ref="O473:P473"/>
    <mergeCell ref="O474:P474"/>
    <mergeCell ref="A475:A476"/>
    <mergeCell ref="B475:B476"/>
    <mergeCell ref="O475:P475"/>
    <mergeCell ref="O476:P476"/>
    <mergeCell ref="F456:I456"/>
    <mergeCell ref="M456:O456"/>
    <mergeCell ref="G458:H458"/>
    <mergeCell ref="I458:J458"/>
    <mergeCell ref="L458:M458"/>
    <mergeCell ref="N458:P458"/>
    <mergeCell ref="G459:H459"/>
    <mergeCell ref="I459:J459"/>
    <mergeCell ref="L459:M459"/>
    <mergeCell ref="N459:P459"/>
    <mergeCell ref="A460:B460"/>
    <mergeCell ref="C460:J460"/>
    <mergeCell ref="K460:P460"/>
    <mergeCell ref="A461:G461"/>
    <mergeCell ref="H461:P461"/>
    <mergeCell ref="A462:G463"/>
    <mergeCell ref="D465:P465"/>
    <mergeCell ref="O466:P466"/>
    <mergeCell ref="A467:C467"/>
    <mergeCell ref="O467:P467"/>
    <mergeCell ref="A468:C468"/>
    <mergeCell ref="O468:P468"/>
    <mergeCell ref="O470:P470"/>
    <mergeCell ref="A471:A472"/>
    <mergeCell ref="B471:B472"/>
    <mergeCell ref="O471:P471"/>
    <mergeCell ref="O472:P472"/>
    <mergeCell ref="F508:I508"/>
    <mergeCell ref="M508:O508"/>
    <mergeCell ref="B479:P479"/>
    <mergeCell ref="B480:P480"/>
    <mergeCell ref="B481:P481"/>
    <mergeCell ref="B482:P482"/>
    <mergeCell ref="B483:P483"/>
    <mergeCell ref="B484:P484"/>
    <mergeCell ref="B485:P485"/>
    <mergeCell ref="B486:P486"/>
    <mergeCell ref="B487:P487"/>
    <mergeCell ref="M497:O498"/>
    <mergeCell ref="P497:P498"/>
    <mergeCell ref="F504:I504"/>
    <mergeCell ref="M504:O504"/>
    <mergeCell ref="F505:I505"/>
    <mergeCell ref="M505:O505"/>
    <mergeCell ref="F506:I506"/>
    <mergeCell ref="M506:O506"/>
    <mergeCell ref="F507:I507"/>
    <mergeCell ref="M507:O507"/>
    <mergeCell ref="A515:B515"/>
    <mergeCell ref="C515:J515"/>
    <mergeCell ref="K515:P515"/>
    <mergeCell ref="A516:G516"/>
    <mergeCell ref="H516:P516"/>
    <mergeCell ref="A517:G518"/>
    <mergeCell ref="H517:P518"/>
    <mergeCell ref="D520:P520"/>
    <mergeCell ref="F509:I509"/>
    <mergeCell ref="M509:O509"/>
    <mergeCell ref="F510:I510"/>
    <mergeCell ref="M510:O510"/>
    <mergeCell ref="G513:H513"/>
    <mergeCell ref="I513:J513"/>
    <mergeCell ref="L513:M513"/>
    <mergeCell ref="N513:P513"/>
    <mergeCell ref="G514:H514"/>
    <mergeCell ref="I514:J514"/>
    <mergeCell ref="L514:M514"/>
    <mergeCell ref="N514:P514"/>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366"/>
  <sheetViews>
    <sheetView showGridLines="0" zoomScale="70" zoomScaleNormal="70" workbookViewId="0">
      <selection activeCell="J48" sqref="J48"/>
    </sheetView>
  </sheetViews>
  <sheetFormatPr baseColWidth="10" defaultColWidth="11.42578125" defaultRowHeight="15" x14ac:dyDescent="0.25"/>
  <cols>
    <col min="1" max="1" width="48.7109375" customWidth="1"/>
    <col min="2" max="2" width="11.42578125" customWidth="1"/>
    <col min="3" max="3" width="16.570312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 min="17" max="20" width="0" hidden="1"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328</v>
      </c>
      <c r="C8" s="924"/>
      <c r="D8" s="924"/>
      <c r="E8" s="924"/>
      <c r="F8" s="924"/>
      <c r="G8" s="924"/>
      <c r="H8" s="924"/>
      <c r="I8" s="924"/>
      <c r="J8" s="924"/>
      <c r="K8" s="924"/>
      <c r="L8" s="924"/>
      <c r="M8" s="924"/>
      <c r="N8" s="924"/>
      <c r="O8" s="924"/>
      <c r="P8" s="925"/>
    </row>
    <row r="9" spans="1:16" ht="15.75" customHeight="1" x14ac:dyDescent="0.25">
      <c r="A9" s="4" t="s">
        <v>7</v>
      </c>
      <c r="B9" s="923" t="s">
        <v>329</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30" customHeight="1" x14ac:dyDescent="0.25">
      <c r="A11" s="9" t="s">
        <v>9</v>
      </c>
      <c r="B11" s="791" t="s">
        <v>330</v>
      </c>
      <c r="C11" s="792"/>
      <c r="D11" s="792"/>
      <c r="E11" s="792"/>
      <c r="F11" s="792"/>
      <c r="G11" s="792"/>
      <c r="H11" s="792"/>
      <c r="I11" s="792"/>
      <c r="J11" s="792"/>
      <c r="K11" s="793"/>
      <c r="L11" s="794" t="s">
        <v>11</v>
      </c>
      <c r="M11" s="794"/>
      <c r="N11" s="794"/>
      <c r="O11" s="794"/>
      <c r="P11" s="10">
        <v>0.8</v>
      </c>
    </row>
    <row r="13" spans="1:16" ht="32.25" customHeight="1" x14ac:dyDescent="0.25">
      <c r="A13" s="11" t="s">
        <v>12</v>
      </c>
      <c r="B13" s="758" t="s">
        <v>331</v>
      </c>
      <c r="C13" s="773"/>
      <c r="D13" s="773"/>
      <c r="E13" s="773"/>
      <c r="F13" s="773"/>
      <c r="G13" s="773"/>
      <c r="H13" s="773"/>
      <c r="I13" s="773"/>
      <c r="J13" s="773"/>
      <c r="K13" s="773"/>
      <c r="L13" s="774" t="s">
        <v>14</v>
      </c>
      <c r="M13" s="774"/>
      <c r="N13" s="774"/>
      <c r="O13" s="774"/>
      <c r="P13" s="12">
        <v>0.25</v>
      </c>
    </row>
    <row r="14" spans="1:16" ht="32.25"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419"/>
      <c r="C17" s="419"/>
      <c r="D17" s="17"/>
      <c r="E17" s="17"/>
      <c r="F17" s="17"/>
      <c r="G17" s="17"/>
      <c r="H17" s="17"/>
      <c r="I17" s="17"/>
      <c r="J17" s="17"/>
      <c r="K17" s="17"/>
      <c r="L17" s="18"/>
      <c r="M17" s="18"/>
      <c r="N17" s="18"/>
      <c r="O17" s="18"/>
      <c r="P17" s="19"/>
    </row>
    <row r="18" spans="1:16" ht="25.5" customHeight="1" x14ac:dyDescent="0.25">
      <c r="A18" s="11" t="s">
        <v>20</v>
      </c>
      <c r="B18" s="758" t="s">
        <v>332</v>
      </c>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2017" t="s">
        <v>333</v>
      </c>
      <c r="G24" s="2018"/>
      <c r="H24" s="2018"/>
      <c r="I24" s="2019"/>
      <c r="J24" s="410">
        <v>25</v>
      </c>
      <c r="K24" s="770"/>
      <c r="L24" s="764"/>
      <c r="M24" s="2017" t="s">
        <v>1621</v>
      </c>
      <c r="N24" s="2018"/>
      <c r="O24" s="2019"/>
      <c r="P24" s="22">
        <v>20</v>
      </c>
    </row>
    <row r="25" spans="1:16" ht="15" customHeight="1" x14ac:dyDescent="0.25">
      <c r="A25" s="762"/>
      <c r="B25" s="763"/>
      <c r="C25" s="763"/>
      <c r="D25" s="763"/>
      <c r="E25" s="764"/>
      <c r="F25" s="2024" t="s">
        <v>334</v>
      </c>
      <c r="G25" s="2025"/>
      <c r="H25" s="2025"/>
      <c r="I25" s="2026"/>
      <c r="J25" s="410">
        <v>40</v>
      </c>
      <c r="K25" s="770"/>
      <c r="L25" s="764"/>
      <c r="M25" s="2017" t="s">
        <v>1622</v>
      </c>
      <c r="N25" s="2018"/>
      <c r="O25" s="2019"/>
      <c r="P25" s="22">
        <v>30</v>
      </c>
    </row>
    <row r="26" spans="1:16" ht="15" customHeight="1" x14ac:dyDescent="0.25">
      <c r="A26" s="762"/>
      <c r="B26" s="763"/>
      <c r="C26" s="763"/>
      <c r="D26" s="763"/>
      <c r="E26" s="764"/>
      <c r="F26" s="2017" t="s">
        <v>335</v>
      </c>
      <c r="G26" s="2018"/>
      <c r="H26" s="2018"/>
      <c r="I26" s="2019"/>
      <c r="J26" s="410">
        <v>20</v>
      </c>
      <c r="K26" s="770"/>
      <c r="L26" s="764"/>
      <c r="M26" s="2017" t="s">
        <v>1623</v>
      </c>
      <c r="N26" s="2018"/>
      <c r="O26" s="2019"/>
      <c r="P26" s="22">
        <v>30</v>
      </c>
    </row>
    <row r="27" spans="1:16" ht="15" customHeight="1" x14ac:dyDescent="0.25">
      <c r="A27" s="762"/>
      <c r="B27" s="763"/>
      <c r="C27" s="763"/>
      <c r="D27" s="763"/>
      <c r="E27" s="764"/>
      <c r="F27" s="745"/>
      <c r="G27" s="745"/>
      <c r="H27" s="745"/>
      <c r="I27" s="745"/>
      <c r="J27" s="410"/>
      <c r="K27" s="770"/>
      <c r="L27" s="764"/>
      <c r="M27" s="745"/>
      <c r="N27" s="745"/>
      <c r="O27" s="745"/>
      <c r="P27" s="22"/>
    </row>
    <row r="28" spans="1:16" ht="15" customHeight="1" x14ac:dyDescent="0.25">
      <c r="A28" s="762"/>
      <c r="B28" s="763"/>
      <c r="C28" s="763"/>
      <c r="D28" s="763"/>
      <c r="E28" s="764"/>
      <c r="F28" s="745"/>
      <c r="G28" s="745"/>
      <c r="H28" s="745"/>
      <c r="I28" s="745"/>
      <c r="J28" s="410"/>
      <c r="K28" s="770"/>
      <c r="L28" s="764"/>
      <c r="M28" s="745"/>
      <c r="N28" s="745"/>
      <c r="O28" s="745"/>
      <c r="P28" s="22"/>
    </row>
    <row r="29" spans="1:16" ht="15" customHeight="1" x14ac:dyDescent="0.25">
      <c r="A29" s="762"/>
      <c r="B29" s="763"/>
      <c r="C29" s="763"/>
      <c r="D29" s="763"/>
      <c r="E29" s="764"/>
      <c r="F29" s="745"/>
      <c r="G29" s="745"/>
      <c r="H29" s="745"/>
      <c r="I29" s="745"/>
      <c r="J29" s="410"/>
      <c r="K29" s="770"/>
      <c r="L29" s="764"/>
      <c r="M29" s="745"/>
      <c r="N29" s="745"/>
      <c r="O29" s="745"/>
      <c r="P29" s="22"/>
    </row>
    <row r="30" spans="1:16" ht="15" customHeight="1" x14ac:dyDescent="0.25">
      <c r="A30" s="762"/>
      <c r="B30" s="763"/>
      <c r="C30" s="763"/>
      <c r="D30" s="763"/>
      <c r="E30" s="764"/>
      <c r="F30" s="745"/>
      <c r="G30" s="745"/>
      <c r="H30" s="745"/>
      <c r="I30" s="745"/>
      <c r="J30" s="410"/>
      <c r="K30" s="770"/>
      <c r="L30" s="764"/>
      <c r="M30" s="745"/>
      <c r="N30" s="745"/>
      <c r="O30" s="745"/>
      <c r="P30" s="22"/>
    </row>
    <row r="31" spans="1:16" ht="15" customHeight="1" x14ac:dyDescent="0.25">
      <c r="A31" s="765"/>
      <c r="B31" s="766"/>
      <c r="C31" s="766"/>
      <c r="D31" s="766"/>
      <c r="E31" s="767"/>
      <c r="F31" s="745"/>
      <c r="G31" s="745"/>
      <c r="H31" s="745"/>
      <c r="I31" s="745"/>
      <c r="J31" s="410"/>
      <c r="K31" s="771"/>
      <c r="L31" s="767"/>
      <c r="M31" s="745"/>
      <c r="N31" s="745"/>
      <c r="O31" s="745"/>
      <c r="P31" s="22"/>
    </row>
    <row r="32" spans="1:16" ht="15.75" x14ac:dyDescent="0.25">
      <c r="A32" s="23"/>
      <c r="B32" s="24"/>
      <c r="C32" s="18"/>
      <c r="D32" s="18"/>
      <c r="E32" s="18"/>
      <c r="F32" s="18"/>
      <c r="G32" s="18"/>
      <c r="H32" s="18"/>
      <c r="I32" s="18"/>
      <c r="J32" s="18"/>
      <c r="K32" s="18"/>
      <c r="L32" s="18"/>
      <c r="M32" s="18"/>
      <c r="N32" s="18"/>
      <c r="O32" s="18"/>
    </row>
    <row r="33" spans="1:19" s="26" customFormat="1" ht="48" customHeight="1" x14ac:dyDescent="0.25">
      <c r="A33" s="25" t="s">
        <v>32</v>
      </c>
      <c r="B33" s="401" t="s">
        <v>33</v>
      </c>
      <c r="C33" s="401" t="s">
        <v>34</v>
      </c>
      <c r="D33" s="401" t="s">
        <v>35</v>
      </c>
      <c r="E33" s="401" t="s">
        <v>36</v>
      </c>
      <c r="F33" s="401" t="s">
        <v>37</v>
      </c>
      <c r="G33" s="746" t="s">
        <v>38</v>
      </c>
      <c r="H33" s="746"/>
      <c r="I33" s="733" t="s">
        <v>39</v>
      </c>
      <c r="J33" s="741"/>
      <c r="K33" s="401" t="s">
        <v>40</v>
      </c>
      <c r="L33" s="746" t="s">
        <v>41</v>
      </c>
      <c r="M33" s="746"/>
      <c r="N33" s="747" t="s">
        <v>42</v>
      </c>
      <c r="O33" s="748"/>
      <c r="P33" s="749"/>
    </row>
    <row r="34" spans="1:19" ht="67.5" customHeight="1" x14ac:dyDescent="0.25">
      <c r="A34" s="100" t="s">
        <v>43</v>
      </c>
      <c r="B34" s="101">
        <v>1</v>
      </c>
      <c r="C34" s="415" t="s">
        <v>336</v>
      </c>
      <c r="D34" s="155" t="s">
        <v>104</v>
      </c>
      <c r="E34" s="155" t="s">
        <v>47</v>
      </c>
      <c r="F34" s="416" t="s">
        <v>105</v>
      </c>
      <c r="G34" s="1420" t="s">
        <v>337</v>
      </c>
      <c r="H34" s="1422"/>
      <c r="I34" s="2014" t="s">
        <v>207</v>
      </c>
      <c r="J34" s="2015"/>
      <c r="K34" s="156">
        <v>1</v>
      </c>
      <c r="L34" s="2016" t="s">
        <v>228</v>
      </c>
      <c r="M34" s="2016"/>
      <c r="N34" s="1416" t="s">
        <v>338</v>
      </c>
      <c r="O34" s="1416"/>
      <c r="P34" s="1416"/>
    </row>
    <row r="35" spans="1:19" ht="40.5" customHeight="1" x14ac:dyDescent="0.25">
      <c r="A35" s="740" t="s">
        <v>51</v>
      </c>
      <c r="B35" s="741"/>
      <c r="C35" s="742" t="s">
        <v>339</v>
      </c>
      <c r="D35" s="743"/>
      <c r="E35" s="743"/>
      <c r="F35" s="743"/>
      <c r="G35" s="743"/>
      <c r="H35" s="743"/>
      <c r="I35" s="743"/>
      <c r="J35" s="743"/>
      <c r="K35" s="743"/>
      <c r="L35" s="743"/>
      <c r="M35" s="743"/>
      <c r="N35" s="743"/>
      <c r="O35" s="743"/>
      <c r="P35" s="744"/>
    </row>
    <row r="36" spans="1:19" ht="15.75" x14ac:dyDescent="0.25">
      <c r="A36" s="718" t="s">
        <v>53</v>
      </c>
      <c r="B36" s="719"/>
      <c r="C36" s="719"/>
      <c r="D36" s="719"/>
      <c r="E36" s="719"/>
      <c r="F36" s="719"/>
      <c r="G36" s="720"/>
      <c r="H36" s="721" t="s">
        <v>54</v>
      </c>
      <c r="I36" s="719"/>
      <c r="J36" s="719"/>
      <c r="K36" s="719"/>
      <c r="L36" s="719"/>
      <c r="M36" s="719"/>
      <c r="N36" s="719"/>
      <c r="O36" s="719"/>
      <c r="P36" s="722"/>
    </row>
    <row r="37" spans="1:19" ht="15" customHeight="1" x14ac:dyDescent="0.25">
      <c r="A37" s="1398" t="s">
        <v>340</v>
      </c>
      <c r="B37" s="1399"/>
      <c r="C37" s="1399"/>
      <c r="D37" s="1399"/>
      <c r="E37" s="1399"/>
      <c r="F37" s="1399"/>
      <c r="G37" s="1399"/>
      <c r="H37" s="839" t="s">
        <v>341</v>
      </c>
      <c r="I37" s="840"/>
      <c r="J37" s="840"/>
      <c r="K37" s="840"/>
      <c r="L37" s="840"/>
      <c r="M37" s="840"/>
      <c r="N37" s="840"/>
      <c r="O37" s="840"/>
      <c r="P37" s="1402"/>
    </row>
    <row r="38" spans="1:19" ht="15" customHeight="1" x14ac:dyDescent="0.25">
      <c r="A38" s="1400"/>
      <c r="B38" s="1401"/>
      <c r="C38" s="1401"/>
      <c r="D38" s="1401"/>
      <c r="E38" s="1401"/>
      <c r="F38" s="1401"/>
      <c r="G38" s="1401"/>
      <c r="H38" s="842"/>
      <c r="I38" s="843"/>
      <c r="J38" s="843"/>
      <c r="K38" s="843"/>
      <c r="L38" s="843"/>
      <c r="M38" s="843"/>
      <c r="N38" s="843"/>
      <c r="O38" s="843"/>
      <c r="P38" s="1403"/>
    </row>
    <row r="39" spans="1:19" ht="21.75" customHeight="1" x14ac:dyDescent="0.25">
      <c r="A39" s="23"/>
      <c r="B39" s="24"/>
      <c r="C39" s="24"/>
      <c r="D39" s="24"/>
      <c r="E39" s="24"/>
      <c r="F39" s="24"/>
      <c r="G39" s="24"/>
      <c r="H39" s="24"/>
      <c r="I39" s="24"/>
      <c r="J39" s="24"/>
      <c r="K39" s="24"/>
      <c r="L39" s="24"/>
      <c r="M39" s="24"/>
      <c r="N39" s="24"/>
      <c r="O39" s="24"/>
      <c r="P39" s="31"/>
    </row>
    <row r="40" spans="1:19" ht="15.75" customHeight="1" x14ac:dyDescent="0.25">
      <c r="A40" s="32"/>
      <c r="B40" s="24"/>
      <c r="C40" s="19"/>
      <c r="D40" s="733" t="s">
        <v>57</v>
      </c>
      <c r="E40" s="734"/>
      <c r="F40" s="734"/>
      <c r="G40" s="734"/>
      <c r="H40" s="734"/>
      <c r="I40" s="734"/>
      <c r="J40" s="734"/>
      <c r="K40" s="734"/>
      <c r="L40" s="734"/>
      <c r="M40" s="734"/>
      <c r="N40" s="734"/>
      <c r="O40" s="734"/>
      <c r="P40" s="735"/>
    </row>
    <row r="41" spans="1:19" ht="15.75" x14ac:dyDescent="0.25">
      <c r="A41" s="23"/>
      <c r="B41" s="24"/>
      <c r="C41" s="24"/>
      <c r="D41" s="401" t="s">
        <v>58</v>
      </c>
      <c r="E41" s="401" t="s">
        <v>59</v>
      </c>
      <c r="F41" s="401" t="s">
        <v>60</v>
      </c>
      <c r="G41" s="401" t="s">
        <v>61</v>
      </c>
      <c r="H41" s="401" t="s">
        <v>62</v>
      </c>
      <c r="I41" s="401" t="s">
        <v>63</v>
      </c>
      <c r="J41" s="401" t="s">
        <v>64</v>
      </c>
      <c r="K41" s="401" t="s">
        <v>65</v>
      </c>
      <c r="L41" s="401" t="s">
        <v>66</v>
      </c>
      <c r="M41" s="401" t="s">
        <v>67</v>
      </c>
      <c r="N41" s="401" t="s">
        <v>68</v>
      </c>
      <c r="O41" s="733" t="s">
        <v>69</v>
      </c>
      <c r="P41" s="735"/>
    </row>
    <row r="42" spans="1:19" ht="15.75" x14ac:dyDescent="0.25">
      <c r="A42" s="709" t="s">
        <v>70</v>
      </c>
      <c r="B42" s="710"/>
      <c r="C42" s="711"/>
      <c r="D42" s="33">
        <v>7</v>
      </c>
      <c r="E42" s="33">
        <v>4</v>
      </c>
      <c r="F42" s="33">
        <v>5</v>
      </c>
      <c r="G42" s="33">
        <v>4</v>
      </c>
      <c r="H42" s="33">
        <v>2</v>
      </c>
      <c r="I42" s="33">
        <v>0</v>
      </c>
      <c r="J42" s="33">
        <v>5</v>
      </c>
      <c r="K42" s="33">
        <v>5</v>
      </c>
      <c r="L42" s="33">
        <v>2</v>
      </c>
      <c r="M42" s="33">
        <v>2</v>
      </c>
      <c r="N42" s="33">
        <v>2</v>
      </c>
      <c r="O42" s="712">
        <v>1</v>
      </c>
      <c r="P42" s="713"/>
      <c r="Q42">
        <f>SUM(D42:P42)</f>
        <v>39</v>
      </c>
    </row>
    <row r="43" spans="1:19" ht="15.75" x14ac:dyDescent="0.25">
      <c r="A43" s="709" t="s">
        <v>71</v>
      </c>
      <c r="B43" s="710"/>
      <c r="C43" s="711"/>
      <c r="D43" s="34"/>
      <c r="E43" s="34"/>
      <c r="F43" s="34"/>
      <c r="G43" s="34"/>
      <c r="H43" s="34"/>
      <c r="I43" s="34"/>
      <c r="J43" s="34"/>
      <c r="K43" s="34"/>
      <c r="L43" s="34"/>
      <c r="M43" s="34"/>
      <c r="N43" s="34"/>
      <c r="O43" s="714"/>
      <c r="P43" s="715"/>
    </row>
    <row r="44" spans="1:19" ht="15.75" x14ac:dyDescent="0.25">
      <c r="A44" s="23"/>
      <c r="B44" s="24"/>
      <c r="C44" s="24"/>
      <c r="D44" s="24"/>
      <c r="E44" s="24"/>
      <c r="F44" s="24"/>
      <c r="G44" s="24"/>
      <c r="H44" s="24"/>
      <c r="I44" s="24"/>
      <c r="J44" s="24"/>
      <c r="K44" s="24"/>
      <c r="L44" s="24"/>
      <c r="M44" s="24"/>
      <c r="N44" s="24"/>
      <c r="O44" s="24"/>
      <c r="P44" s="31"/>
    </row>
    <row r="45" spans="1:19" ht="15.75" x14ac:dyDescent="0.25">
      <c r="A45" s="35" t="s">
        <v>72</v>
      </c>
      <c r="B45" s="35" t="s">
        <v>33</v>
      </c>
      <c r="C45" s="36"/>
      <c r="D45" s="37" t="s">
        <v>58</v>
      </c>
      <c r="E45" s="37" t="s">
        <v>59</v>
      </c>
      <c r="F45" s="37" t="s">
        <v>60</v>
      </c>
      <c r="G45" s="37" t="s">
        <v>61</v>
      </c>
      <c r="H45" s="37" t="s">
        <v>62</v>
      </c>
      <c r="I45" s="37" t="s">
        <v>63</v>
      </c>
      <c r="J45" s="37" t="s">
        <v>64</v>
      </c>
      <c r="K45" s="37" t="s">
        <v>65</v>
      </c>
      <c r="L45" s="37" t="s">
        <v>66</v>
      </c>
      <c r="M45" s="37" t="s">
        <v>67</v>
      </c>
      <c r="N45" s="37" t="s">
        <v>68</v>
      </c>
      <c r="O45" s="716" t="s">
        <v>69</v>
      </c>
      <c r="P45" s="717"/>
    </row>
    <row r="46" spans="1:19" ht="24" customHeight="1" x14ac:dyDescent="0.25">
      <c r="A46" s="868" t="s">
        <v>342</v>
      </c>
      <c r="B46" s="2023">
        <v>5.5500000000000001E-2</v>
      </c>
      <c r="C46" s="38" t="s">
        <v>70</v>
      </c>
      <c r="D46" s="38">
        <v>1</v>
      </c>
      <c r="E46" s="38"/>
      <c r="F46" s="38"/>
      <c r="G46" s="38"/>
      <c r="H46" s="38">
        <v>1</v>
      </c>
      <c r="I46" s="38"/>
      <c r="J46" s="38"/>
      <c r="K46" s="38"/>
      <c r="L46" s="38">
        <v>1</v>
      </c>
      <c r="M46" s="38"/>
      <c r="N46" s="38"/>
      <c r="O46" s="808"/>
      <c r="P46" s="809"/>
      <c r="Q46">
        <f>SUM(D46:P46)</f>
        <v>3</v>
      </c>
      <c r="R46">
        <f>5.55/3</f>
        <v>1.8499999999999999</v>
      </c>
      <c r="S46">
        <f>+R46*3</f>
        <v>5.55</v>
      </c>
    </row>
    <row r="47" spans="1:19" ht="24" customHeight="1" x14ac:dyDescent="0.25">
      <c r="A47" s="869"/>
      <c r="B47" s="2023"/>
      <c r="C47" s="40" t="s">
        <v>71</v>
      </c>
      <c r="D47" s="40"/>
      <c r="E47" s="40"/>
      <c r="F47" s="41"/>
      <c r="G47" s="41"/>
      <c r="H47" s="41"/>
      <c r="I47" s="41"/>
      <c r="J47" s="41"/>
      <c r="K47" s="41"/>
      <c r="L47" s="41"/>
      <c r="M47" s="41"/>
      <c r="N47" s="40"/>
      <c r="O47" s="814"/>
      <c r="P47" s="815"/>
    </row>
    <row r="48" spans="1:19" ht="32.25" customHeight="1" x14ac:dyDescent="0.25">
      <c r="A48" s="868" t="s">
        <v>343</v>
      </c>
      <c r="B48" s="2023">
        <v>5.5500000000000001E-2</v>
      </c>
      <c r="C48" s="38" t="s">
        <v>70</v>
      </c>
      <c r="D48" s="38">
        <v>1</v>
      </c>
      <c r="E48" s="38"/>
      <c r="F48" s="38">
        <v>1</v>
      </c>
      <c r="G48" s="38"/>
      <c r="H48" s="38">
        <v>1</v>
      </c>
      <c r="I48" s="38"/>
      <c r="J48" s="38">
        <v>1</v>
      </c>
      <c r="K48" s="38"/>
      <c r="L48" s="38">
        <v>1</v>
      </c>
      <c r="M48" s="38"/>
      <c r="N48" s="38">
        <v>1</v>
      </c>
      <c r="O48" s="808"/>
      <c r="P48" s="809"/>
      <c r="Q48">
        <f t="shared" ref="Q48:Q80" si="0">SUM(D48:P48)</f>
        <v>6</v>
      </c>
      <c r="R48">
        <f>5.55/6</f>
        <v>0.92499999999999993</v>
      </c>
      <c r="S48">
        <f>+R48*6</f>
        <v>5.55</v>
      </c>
    </row>
    <row r="49" spans="1:19" ht="32.25" customHeight="1" x14ac:dyDescent="0.25">
      <c r="A49" s="869"/>
      <c r="B49" s="2023"/>
      <c r="C49" s="40" t="s">
        <v>71</v>
      </c>
      <c r="D49" s="40"/>
      <c r="E49" s="40"/>
      <c r="F49" s="41"/>
      <c r="G49" s="41"/>
      <c r="H49" s="41"/>
      <c r="I49" s="41"/>
      <c r="J49" s="41"/>
      <c r="K49" s="41"/>
      <c r="L49" s="41"/>
      <c r="M49" s="41"/>
      <c r="N49" s="40"/>
      <c r="O49" s="814"/>
      <c r="P49" s="815"/>
    </row>
    <row r="50" spans="1:19" ht="30" customHeight="1" x14ac:dyDescent="0.25">
      <c r="A50" s="868" t="s">
        <v>344</v>
      </c>
      <c r="B50" s="2023">
        <v>5.5500000000000001E-2</v>
      </c>
      <c r="C50" s="38" t="s">
        <v>70</v>
      </c>
      <c r="D50" s="38">
        <v>1</v>
      </c>
      <c r="E50" s="38"/>
      <c r="F50" s="38"/>
      <c r="G50" s="38"/>
      <c r="H50" s="38"/>
      <c r="I50" s="38"/>
      <c r="J50" s="38">
        <v>1</v>
      </c>
      <c r="K50" s="38"/>
      <c r="L50" s="38"/>
      <c r="M50" s="38"/>
      <c r="N50" s="38"/>
      <c r="O50" s="808"/>
      <c r="P50" s="809"/>
      <c r="Q50">
        <f t="shared" si="0"/>
        <v>2</v>
      </c>
      <c r="R50">
        <f>5.55/2</f>
        <v>2.7749999999999999</v>
      </c>
      <c r="S50">
        <f>+R50*2</f>
        <v>5.55</v>
      </c>
    </row>
    <row r="51" spans="1:19" ht="30" customHeight="1" x14ac:dyDescent="0.25">
      <c r="A51" s="869"/>
      <c r="B51" s="2023"/>
      <c r="C51" s="40" t="s">
        <v>71</v>
      </c>
      <c r="D51" s="40"/>
      <c r="E51" s="40"/>
      <c r="F51" s="41"/>
      <c r="G51" s="41"/>
      <c r="H51" s="41"/>
      <c r="I51" s="41"/>
      <c r="J51" s="41"/>
      <c r="K51" s="41"/>
      <c r="L51" s="41"/>
      <c r="M51" s="41"/>
      <c r="N51" s="40"/>
      <c r="O51" s="814"/>
      <c r="P51" s="815"/>
    </row>
    <row r="52" spans="1:19" ht="36" customHeight="1" x14ac:dyDescent="0.25">
      <c r="A52" s="868" t="s">
        <v>345</v>
      </c>
      <c r="B52" s="2023">
        <v>5.5500000000000001E-2</v>
      </c>
      <c r="C52" s="38" t="s">
        <v>70</v>
      </c>
      <c r="D52" s="38">
        <v>1</v>
      </c>
      <c r="E52" s="38"/>
      <c r="F52" s="38"/>
      <c r="G52" s="38"/>
      <c r="H52" s="38"/>
      <c r="I52" s="38"/>
      <c r="J52" s="38">
        <v>1</v>
      </c>
      <c r="K52" s="38"/>
      <c r="L52" s="38"/>
      <c r="M52" s="38"/>
      <c r="N52" s="38"/>
      <c r="O52" s="808"/>
      <c r="P52" s="809"/>
      <c r="Q52">
        <f t="shared" si="0"/>
        <v>2</v>
      </c>
      <c r="R52">
        <f>5.55/2</f>
        <v>2.7749999999999999</v>
      </c>
      <c r="S52">
        <f>+R52*2</f>
        <v>5.55</v>
      </c>
    </row>
    <row r="53" spans="1:19" ht="36" customHeight="1" x14ac:dyDescent="0.25">
      <c r="A53" s="869"/>
      <c r="B53" s="2023"/>
      <c r="C53" s="40" t="s">
        <v>71</v>
      </c>
      <c r="D53" s="40"/>
      <c r="E53" s="40"/>
      <c r="F53" s="41"/>
      <c r="G53" s="41"/>
      <c r="H53" s="41"/>
      <c r="I53" s="41"/>
      <c r="J53" s="41"/>
      <c r="K53" s="41"/>
      <c r="L53" s="41"/>
      <c r="M53" s="41"/>
      <c r="N53" s="40"/>
      <c r="O53" s="814"/>
      <c r="P53" s="815"/>
    </row>
    <row r="54" spans="1:19" ht="29.25" customHeight="1" x14ac:dyDescent="0.25">
      <c r="A54" s="868" t="s">
        <v>346</v>
      </c>
      <c r="B54" s="2023">
        <v>5.5500000000000001E-2</v>
      </c>
      <c r="C54" s="38" t="s">
        <v>70</v>
      </c>
      <c r="D54" s="38">
        <v>1</v>
      </c>
      <c r="E54" s="38"/>
      <c r="F54" s="38"/>
      <c r="G54" s="38"/>
      <c r="H54" s="38"/>
      <c r="I54" s="38"/>
      <c r="J54" s="38"/>
      <c r="K54" s="38"/>
      <c r="L54" s="38"/>
      <c r="M54" s="38"/>
      <c r="N54" s="38"/>
      <c r="O54" s="808"/>
      <c r="P54" s="809"/>
      <c r="Q54">
        <f t="shared" si="0"/>
        <v>1</v>
      </c>
      <c r="R54">
        <v>5.55</v>
      </c>
    </row>
    <row r="55" spans="1:19" ht="29.25" customHeight="1" x14ac:dyDescent="0.25">
      <c r="A55" s="869"/>
      <c r="B55" s="2023"/>
      <c r="C55" s="40" t="s">
        <v>71</v>
      </c>
      <c r="D55" s="40"/>
      <c r="E55" s="40"/>
      <c r="F55" s="41"/>
      <c r="G55" s="41"/>
      <c r="H55" s="41"/>
      <c r="I55" s="41"/>
      <c r="J55" s="41"/>
      <c r="K55" s="41"/>
      <c r="L55" s="41"/>
      <c r="M55" s="41"/>
      <c r="N55" s="40"/>
      <c r="O55" s="814"/>
      <c r="P55" s="815"/>
    </row>
    <row r="56" spans="1:19" ht="31.5" customHeight="1" x14ac:dyDescent="0.25">
      <c r="A56" s="868" t="s">
        <v>347</v>
      </c>
      <c r="B56" s="2023">
        <v>5.5500000000000001E-2</v>
      </c>
      <c r="C56" s="38" t="s">
        <v>70</v>
      </c>
      <c r="D56" s="38">
        <v>1</v>
      </c>
      <c r="E56" s="38"/>
      <c r="F56" s="38"/>
      <c r="G56" s="38">
        <v>1</v>
      </c>
      <c r="H56" s="38"/>
      <c r="I56" s="38"/>
      <c r="J56" s="38">
        <v>1</v>
      </c>
      <c r="K56" s="38"/>
      <c r="L56" s="38"/>
      <c r="M56" s="38">
        <v>1</v>
      </c>
      <c r="N56" s="38"/>
      <c r="O56" s="808"/>
      <c r="P56" s="809"/>
      <c r="Q56">
        <f t="shared" si="0"/>
        <v>4</v>
      </c>
      <c r="R56">
        <f>5.55/4</f>
        <v>1.3875</v>
      </c>
      <c r="S56">
        <f>+R56*4</f>
        <v>5.55</v>
      </c>
    </row>
    <row r="57" spans="1:19" ht="31.5" customHeight="1" x14ac:dyDescent="0.25">
      <c r="A57" s="869"/>
      <c r="B57" s="2023"/>
      <c r="C57" s="40" t="s">
        <v>71</v>
      </c>
      <c r="D57" s="40"/>
      <c r="E57" s="40"/>
      <c r="F57" s="41"/>
      <c r="G57" s="41"/>
      <c r="H57" s="41"/>
      <c r="I57" s="41"/>
      <c r="J57" s="41"/>
      <c r="K57" s="41"/>
      <c r="L57" s="41"/>
      <c r="M57" s="41"/>
      <c r="N57" s="40"/>
      <c r="O57" s="814"/>
      <c r="P57" s="815"/>
    </row>
    <row r="58" spans="1:19" ht="40.5" customHeight="1" x14ac:dyDescent="0.25">
      <c r="A58" s="868" t="s">
        <v>348</v>
      </c>
      <c r="B58" s="2023">
        <v>5.5500000000000001E-2</v>
      </c>
      <c r="C58" s="38" t="s">
        <v>70</v>
      </c>
      <c r="D58" s="38">
        <v>1</v>
      </c>
      <c r="E58" s="38"/>
      <c r="F58" s="38"/>
      <c r="G58" s="38">
        <v>1</v>
      </c>
      <c r="H58" s="38"/>
      <c r="I58" s="38"/>
      <c r="J58" s="38"/>
      <c r="K58" s="38">
        <v>1</v>
      </c>
      <c r="L58" s="38"/>
      <c r="M58" s="38">
        <v>1</v>
      </c>
      <c r="N58" s="38"/>
      <c r="O58" s="808"/>
      <c r="P58" s="809"/>
      <c r="Q58">
        <f t="shared" si="0"/>
        <v>4</v>
      </c>
      <c r="R58">
        <f>5.55/4</f>
        <v>1.3875</v>
      </c>
      <c r="S58">
        <f>+R58*4</f>
        <v>5.55</v>
      </c>
    </row>
    <row r="59" spans="1:19" ht="40.5" customHeight="1" x14ac:dyDescent="0.25">
      <c r="A59" s="869"/>
      <c r="B59" s="2023"/>
      <c r="C59" s="40" t="s">
        <v>71</v>
      </c>
      <c r="D59" s="40"/>
      <c r="E59" s="40"/>
      <c r="F59" s="41"/>
      <c r="G59" s="41"/>
      <c r="H59" s="41"/>
      <c r="I59" s="41"/>
      <c r="J59" s="41"/>
      <c r="K59" s="41"/>
      <c r="L59" s="41"/>
      <c r="M59" s="41"/>
      <c r="N59" s="40"/>
      <c r="O59" s="814"/>
      <c r="P59" s="815"/>
    </row>
    <row r="60" spans="1:19" ht="27" customHeight="1" x14ac:dyDescent="0.25">
      <c r="A60" s="868" t="s">
        <v>349</v>
      </c>
      <c r="B60" s="2023">
        <v>5.5500000000000001E-2</v>
      </c>
      <c r="C60" s="38" t="s">
        <v>70</v>
      </c>
      <c r="D60" s="38"/>
      <c r="E60" s="38">
        <v>1</v>
      </c>
      <c r="F60" s="38"/>
      <c r="G60" s="38"/>
      <c r="H60" s="38"/>
      <c r="I60" s="38"/>
      <c r="J60" s="38"/>
      <c r="K60" s="38">
        <v>1</v>
      </c>
      <c r="L60" s="38"/>
      <c r="M60" s="38"/>
      <c r="N60" s="38"/>
      <c r="O60" s="808"/>
      <c r="P60" s="809"/>
      <c r="Q60">
        <f t="shared" si="0"/>
        <v>2</v>
      </c>
      <c r="R60">
        <f>5.55/2</f>
        <v>2.7749999999999999</v>
      </c>
      <c r="S60">
        <f>+R60*2</f>
        <v>5.55</v>
      </c>
    </row>
    <row r="61" spans="1:19" ht="27" customHeight="1" x14ac:dyDescent="0.25">
      <c r="A61" s="869"/>
      <c r="B61" s="2023"/>
      <c r="C61" s="40" t="s">
        <v>71</v>
      </c>
      <c r="D61" s="40"/>
      <c r="E61" s="40"/>
      <c r="F61" s="41"/>
      <c r="G61" s="41"/>
      <c r="H61" s="41"/>
      <c r="I61" s="41"/>
      <c r="J61" s="41"/>
      <c r="K61" s="41"/>
      <c r="L61" s="41"/>
      <c r="M61" s="41"/>
      <c r="N61" s="40"/>
      <c r="O61" s="814"/>
      <c r="P61" s="815"/>
    </row>
    <row r="62" spans="1:19" ht="24" customHeight="1" x14ac:dyDescent="0.25">
      <c r="A62" s="868" t="s">
        <v>350</v>
      </c>
      <c r="B62" s="2023">
        <v>5.5500000000000001E-2</v>
      </c>
      <c r="C62" s="38" t="s">
        <v>70</v>
      </c>
      <c r="D62" s="38"/>
      <c r="E62" s="38">
        <v>1</v>
      </c>
      <c r="F62" s="38"/>
      <c r="G62" s="38"/>
      <c r="H62" s="38"/>
      <c r="I62" s="38"/>
      <c r="J62" s="38"/>
      <c r="K62" s="38"/>
      <c r="L62" s="38"/>
      <c r="M62" s="38"/>
      <c r="N62" s="38"/>
      <c r="O62" s="808"/>
      <c r="P62" s="809"/>
      <c r="Q62">
        <f t="shared" si="0"/>
        <v>1</v>
      </c>
      <c r="R62">
        <v>5.55</v>
      </c>
    </row>
    <row r="63" spans="1:19" ht="24" customHeight="1" x14ac:dyDescent="0.25">
      <c r="A63" s="869"/>
      <c r="B63" s="2023"/>
      <c r="C63" s="40" t="s">
        <v>71</v>
      </c>
      <c r="D63" s="40"/>
      <c r="E63" s="40"/>
      <c r="F63" s="41"/>
      <c r="G63" s="41"/>
      <c r="H63" s="41"/>
      <c r="I63" s="41"/>
      <c r="J63" s="41"/>
      <c r="K63" s="41"/>
      <c r="L63" s="41"/>
      <c r="M63" s="41"/>
      <c r="N63" s="40"/>
      <c r="O63" s="814"/>
      <c r="P63" s="815"/>
    </row>
    <row r="64" spans="1:19" ht="23.25" customHeight="1" x14ac:dyDescent="0.25">
      <c r="A64" s="868" t="s">
        <v>351</v>
      </c>
      <c r="B64" s="2023">
        <v>5.5500000000000001E-2</v>
      </c>
      <c r="C64" s="38" t="s">
        <v>70</v>
      </c>
      <c r="D64" s="38"/>
      <c r="E64" s="38">
        <v>1</v>
      </c>
      <c r="F64" s="38"/>
      <c r="G64" s="38"/>
      <c r="H64" s="38"/>
      <c r="I64" s="38"/>
      <c r="J64" s="38"/>
      <c r="K64" s="38"/>
      <c r="L64" s="38"/>
      <c r="M64" s="38"/>
      <c r="N64" s="38"/>
      <c r="O64" s="808"/>
      <c r="P64" s="809"/>
      <c r="Q64">
        <f t="shared" si="0"/>
        <v>1</v>
      </c>
      <c r="R64">
        <v>5.55</v>
      </c>
    </row>
    <row r="65" spans="1:19" ht="23.25" customHeight="1" x14ac:dyDescent="0.25">
      <c r="A65" s="869"/>
      <c r="B65" s="2023"/>
      <c r="C65" s="40" t="s">
        <v>71</v>
      </c>
      <c r="D65" s="40"/>
      <c r="E65" s="40"/>
      <c r="F65" s="41"/>
      <c r="G65" s="41"/>
      <c r="H65" s="41"/>
      <c r="I65" s="41"/>
      <c r="J65" s="41"/>
      <c r="K65" s="41"/>
      <c r="L65" s="41"/>
      <c r="M65" s="41"/>
      <c r="N65" s="40"/>
      <c r="O65" s="814"/>
      <c r="P65" s="815"/>
    </row>
    <row r="66" spans="1:19" ht="29.25" customHeight="1" x14ac:dyDescent="0.25">
      <c r="A66" s="868" t="s">
        <v>352</v>
      </c>
      <c r="B66" s="2023">
        <v>5.5500000000000001E-2</v>
      </c>
      <c r="C66" s="38" t="s">
        <v>70</v>
      </c>
      <c r="D66" s="38"/>
      <c r="E66" s="38">
        <v>1</v>
      </c>
      <c r="F66" s="38"/>
      <c r="G66" s="38"/>
      <c r="H66" s="38"/>
      <c r="I66" s="38"/>
      <c r="J66" s="38"/>
      <c r="K66" s="38">
        <v>1</v>
      </c>
      <c r="L66" s="38"/>
      <c r="M66" s="38"/>
      <c r="N66" s="38"/>
      <c r="O66" s="808"/>
      <c r="P66" s="809"/>
      <c r="Q66">
        <f t="shared" si="0"/>
        <v>2</v>
      </c>
      <c r="R66">
        <f>5.55/2</f>
        <v>2.7749999999999999</v>
      </c>
      <c r="S66">
        <f>+R66*2</f>
        <v>5.55</v>
      </c>
    </row>
    <row r="67" spans="1:19" ht="29.25" customHeight="1" x14ac:dyDescent="0.25">
      <c r="A67" s="869"/>
      <c r="B67" s="2023"/>
      <c r="C67" s="40" t="s">
        <v>71</v>
      </c>
      <c r="D67" s="40"/>
      <c r="E67" s="40"/>
      <c r="F67" s="41"/>
      <c r="G67" s="41"/>
      <c r="H67" s="41"/>
      <c r="I67" s="41"/>
      <c r="J67" s="41"/>
      <c r="K67" s="41"/>
      <c r="L67" s="41"/>
      <c r="M67" s="41"/>
      <c r="N67" s="40"/>
      <c r="O67" s="814"/>
      <c r="P67" s="815"/>
    </row>
    <row r="68" spans="1:19" ht="32.25" customHeight="1" x14ac:dyDescent="0.25">
      <c r="A68" s="868" t="s">
        <v>353</v>
      </c>
      <c r="B68" s="2023">
        <v>5.5500000000000001E-2</v>
      </c>
      <c r="C68" s="38" t="s">
        <v>70</v>
      </c>
      <c r="D68" s="38"/>
      <c r="E68" s="38"/>
      <c r="F68" s="38">
        <v>1</v>
      </c>
      <c r="G68" s="38"/>
      <c r="H68" s="38"/>
      <c r="I68" s="38"/>
      <c r="J68" s="38"/>
      <c r="K68" s="38"/>
      <c r="L68" s="38"/>
      <c r="M68" s="38"/>
      <c r="N68" s="38"/>
      <c r="O68" s="808"/>
      <c r="P68" s="809"/>
      <c r="Q68">
        <f t="shared" si="0"/>
        <v>1</v>
      </c>
      <c r="R68">
        <v>5.55</v>
      </c>
    </row>
    <row r="69" spans="1:19" ht="32.25" customHeight="1" x14ac:dyDescent="0.25">
      <c r="A69" s="869"/>
      <c r="B69" s="2023"/>
      <c r="C69" s="40" t="s">
        <v>71</v>
      </c>
      <c r="D69" s="40"/>
      <c r="E69" s="40"/>
      <c r="F69" s="41"/>
      <c r="G69" s="41"/>
      <c r="H69" s="41"/>
      <c r="I69" s="41"/>
      <c r="J69" s="41"/>
      <c r="K69" s="41"/>
      <c r="L69" s="41"/>
      <c r="M69" s="41"/>
      <c r="N69" s="40"/>
      <c r="O69" s="814"/>
      <c r="P69" s="815"/>
    </row>
    <row r="70" spans="1:19" ht="24" customHeight="1" x14ac:dyDescent="0.25">
      <c r="A70" s="868" t="s">
        <v>354</v>
      </c>
      <c r="B70" s="2023">
        <v>5.5500000000000001E-2</v>
      </c>
      <c r="C70" s="38" t="s">
        <v>70</v>
      </c>
      <c r="D70" s="38"/>
      <c r="E70" s="38"/>
      <c r="F70" s="38">
        <v>1</v>
      </c>
      <c r="G70" s="38"/>
      <c r="H70" s="38"/>
      <c r="I70" s="38"/>
      <c r="J70" s="38"/>
      <c r="K70" s="38"/>
      <c r="L70" s="38"/>
      <c r="M70" s="38"/>
      <c r="N70" s="38"/>
      <c r="O70" s="808"/>
      <c r="P70" s="809"/>
      <c r="Q70">
        <f t="shared" si="0"/>
        <v>1</v>
      </c>
      <c r="R70">
        <v>5.55</v>
      </c>
    </row>
    <row r="71" spans="1:19" ht="24" customHeight="1" x14ac:dyDescent="0.25">
      <c r="A71" s="869"/>
      <c r="B71" s="2023"/>
      <c r="C71" s="40" t="s">
        <v>71</v>
      </c>
      <c r="D71" s="40"/>
      <c r="E71" s="40"/>
      <c r="F71" s="41"/>
      <c r="G71" s="41"/>
      <c r="H71" s="41"/>
      <c r="I71" s="41"/>
      <c r="J71" s="41"/>
      <c r="K71" s="41"/>
      <c r="L71" s="41"/>
      <c r="M71" s="41"/>
      <c r="N71" s="40"/>
      <c r="O71" s="814"/>
      <c r="P71" s="815"/>
    </row>
    <row r="72" spans="1:19" ht="33.75" customHeight="1" x14ac:dyDescent="0.25">
      <c r="A72" s="868" t="s">
        <v>355</v>
      </c>
      <c r="B72" s="2023">
        <v>5.5500000000000001E-2</v>
      </c>
      <c r="C72" s="38" t="s">
        <v>70</v>
      </c>
      <c r="D72" s="38"/>
      <c r="E72" s="38"/>
      <c r="F72" s="38">
        <v>1</v>
      </c>
      <c r="G72" s="38"/>
      <c r="H72" s="38"/>
      <c r="I72" s="38"/>
      <c r="J72" s="38">
        <v>1</v>
      </c>
      <c r="K72" s="38"/>
      <c r="L72" s="38"/>
      <c r="M72" s="38"/>
      <c r="N72" s="38">
        <v>1</v>
      </c>
      <c r="O72" s="808"/>
      <c r="P72" s="809"/>
      <c r="Q72">
        <f t="shared" si="0"/>
        <v>3</v>
      </c>
      <c r="R72">
        <f>5.55/3</f>
        <v>1.8499999999999999</v>
      </c>
      <c r="S72">
        <f>+R72*3</f>
        <v>5.55</v>
      </c>
    </row>
    <row r="73" spans="1:19" ht="33.75" customHeight="1" x14ac:dyDescent="0.25">
      <c r="A73" s="869"/>
      <c r="B73" s="2023"/>
      <c r="C73" s="40" t="s">
        <v>71</v>
      </c>
      <c r="D73" s="40"/>
      <c r="E73" s="40"/>
      <c r="F73" s="41"/>
      <c r="G73" s="41"/>
      <c r="H73" s="41"/>
      <c r="I73" s="41"/>
      <c r="J73" s="41"/>
      <c r="K73" s="41"/>
      <c r="L73" s="41"/>
      <c r="M73" s="41"/>
      <c r="N73" s="40"/>
      <c r="O73" s="814"/>
      <c r="P73" s="815"/>
    </row>
    <row r="74" spans="1:19" ht="22.5" customHeight="1" x14ac:dyDescent="0.25">
      <c r="A74" s="868" t="s">
        <v>356</v>
      </c>
      <c r="B74" s="2023">
        <v>5.5500000000000001E-2</v>
      </c>
      <c r="C74" s="38" t="s">
        <v>70</v>
      </c>
      <c r="D74" s="38"/>
      <c r="E74" s="38"/>
      <c r="F74" s="38">
        <v>1</v>
      </c>
      <c r="G74" s="38"/>
      <c r="H74" s="38"/>
      <c r="I74" s="38"/>
      <c r="J74" s="38"/>
      <c r="K74" s="38"/>
      <c r="L74" s="38"/>
      <c r="M74" s="38"/>
      <c r="N74" s="38"/>
      <c r="O74" s="808"/>
      <c r="P74" s="809"/>
      <c r="Q74">
        <f t="shared" si="0"/>
        <v>1</v>
      </c>
      <c r="R74">
        <v>5.55</v>
      </c>
    </row>
    <row r="75" spans="1:19" ht="22.5" customHeight="1" x14ac:dyDescent="0.25">
      <c r="A75" s="869"/>
      <c r="B75" s="2023"/>
      <c r="C75" s="40" t="s">
        <v>71</v>
      </c>
      <c r="D75" s="40"/>
      <c r="E75" s="40"/>
      <c r="F75" s="41"/>
      <c r="G75" s="41"/>
      <c r="H75" s="41"/>
      <c r="I75" s="41"/>
      <c r="J75" s="41"/>
      <c r="K75" s="41"/>
      <c r="L75" s="41"/>
      <c r="M75" s="41"/>
      <c r="N75" s="40"/>
      <c r="O75" s="814"/>
      <c r="P75" s="815"/>
    </row>
    <row r="76" spans="1:19" ht="25.5" customHeight="1" x14ac:dyDescent="0.25">
      <c r="A76" s="868" t="s">
        <v>357</v>
      </c>
      <c r="B76" s="2023">
        <v>5.5500000000000001E-2</v>
      </c>
      <c r="C76" s="38" t="s">
        <v>70</v>
      </c>
      <c r="D76" s="38"/>
      <c r="E76" s="38"/>
      <c r="F76" s="38"/>
      <c r="G76" s="38">
        <v>1</v>
      </c>
      <c r="H76" s="38"/>
      <c r="I76" s="38"/>
      <c r="J76" s="38"/>
      <c r="K76" s="38"/>
      <c r="L76" s="38"/>
      <c r="M76" s="38"/>
      <c r="N76" s="38"/>
      <c r="O76" s="808"/>
      <c r="P76" s="809"/>
      <c r="Q76">
        <f t="shared" si="0"/>
        <v>1</v>
      </c>
      <c r="R76">
        <v>5.55</v>
      </c>
    </row>
    <row r="77" spans="1:19" ht="25.5" customHeight="1" x14ac:dyDescent="0.25">
      <c r="A77" s="869"/>
      <c r="B77" s="2023"/>
      <c r="C77" s="40" t="s">
        <v>71</v>
      </c>
      <c r="D77" s="40"/>
      <c r="E77" s="40"/>
      <c r="F77" s="41"/>
      <c r="G77" s="41"/>
      <c r="H77" s="41"/>
      <c r="I77" s="41"/>
      <c r="J77" s="41"/>
      <c r="K77" s="41"/>
      <c r="L77" s="41"/>
      <c r="M77" s="41"/>
      <c r="N77" s="40"/>
      <c r="O77" s="814"/>
      <c r="P77" s="815"/>
    </row>
    <row r="78" spans="1:19" ht="25.5" customHeight="1" x14ac:dyDescent="0.25">
      <c r="A78" s="699" t="s">
        <v>358</v>
      </c>
      <c r="B78" s="2023">
        <v>5.5500000000000001E-2</v>
      </c>
      <c r="C78" s="38" t="s">
        <v>70</v>
      </c>
      <c r="D78" s="38"/>
      <c r="E78" s="38"/>
      <c r="F78" s="38"/>
      <c r="G78" s="38">
        <v>1</v>
      </c>
      <c r="H78" s="38"/>
      <c r="I78" s="38"/>
      <c r="J78" s="38"/>
      <c r="K78" s="38">
        <v>1</v>
      </c>
      <c r="L78" s="38"/>
      <c r="M78" s="38"/>
      <c r="N78" s="38"/>
      <c r="O78" s="808">
        <v>1</v>
      </c>
      <c r="P78" s="809"/>
      <c r="Q78">
        <f t="shared" si="0"/>
        <v>3</v>
      </c>
      <c r="R78">
        <f>5.55/3</f>
        <v>1.8499999999999999</v>
      </c>
      <c r="S78">
        <f>+R78*3</f>
        <v>5.55</v>
      </c>
    </row>
    <row r="79" spans="1:19" ht="25.5" customHeight="1" x14ac:dyDescent="0.25">
      <c r="A79" s="700"/>
      <c r="B79" s="2023"/>
      <c r="C79" s="40" t="s">
        <v>71</v>
      </c>
      <c r="D79" s="40"/>
      <c r="E79" s="40"/>
      <c r="F79" s="41"/>
      <c r="G79" s="41"/>
      <c r="H79" s="41"/>
      <c r="I79" s="41"/>
      <c r="J79" s="41"/>
      <c r="K79" s="41"/>
      <c r="L79" s="41"/>
      <c r="M79" s="41"/>
      <c r="N79" s="40"/>
      <c r="O79" s="814"/>
      <c r="P79" s="815"/>
    </row>
    <row r="80" spans="1:19" ht="26.25" customHeight="1" x14ac:dyDescent="0.25">
      <c r="A80" s="699" t="s">
        <v>359</v>
      </c>
      <c r="B80" s="2023">
        <v>5.5500000000000001E-2</v>
      </c>
      <c r="C80" s="38" t="s">
        <v>70</v>
      </c>
      <c r="D80" s="38"/>
      <c r="E80" s="38"/>
      <c r="F80" s="38"/>
      <c r="G80" s="38"/>
      <c r="H80" s="38"/>
      <c r="I80" s="38"/>
      <c r="J80" s="38"/>
      <c r="K80" s="38">
        <v>1</v>
      </c>
      <c r="L80" s="38"/>
      <c r="M80" s="38"/>
      <c r="N80" s="38"/>
      <c r="O80" s="808"/>
      <c r="P80" s="809"/>
      <c r="Q80">
        <f t="shared" si="0"/>
        <v>1</v>
      </c>
      <c r="R80">
        <v>5.55</v>
      </c>
    </row>
    <row r="81" spans="1:16" ht="26.25" customHeight="1" x14ac:dyDescent="0.25">
      <c r="A81" s="700"/>
      <c r="B81" s="2023"/>
      <c r="C81" s="40" t="s">
        <v>71</v>
      </c>
      <c r="D81" s="40"/>
      <c r="E81" s="40"/>
      <c r="F81" s="41"/>
      <c r="G81" s="41"/>
      <c r="H81" s="41"/>
      <c r="I81" s="41"/>
      <c r="J81" s="41"/>
      <c r="K81" s="41"/>
      <c r="L81" s="41"/>
      <c r="M81" s="41"/>
      <c r="N81" s="40"/>
      <c r="O81" s="814"/>
      <c r="P81" s="815"/>
    </row>
    <row r="82" spans="1:16" ht="15.75" thickBot="1" x14ac:dyDescent="0.3">
      <c r="A82" s="44"/>
      <c r="B82" s="60"/>
      <c r="C82" s="21"/>
      <c r="D82" s="21"/>
      <c r="E82" s="21"/>
      <c r="F82" s="21"/>
      <c r="G82" s="21"/>
      <c r="H82" s="21"/>
      <c r="I82" s="21"/>
      <c r="J82" s="21"/>
      <c r="K82" s="21"/>
      <c r="L82" s="21"/>
      <c r="M82" s="21"/>
      <c r="N82" s="21"/>
      <c r="O82" s="21"/>
      <c r="P82" s="45"/>
    </row>
    <row r="83" spans="1:16" ht="21" customHeight="1" x14ac:dyDescent="0.25">
      <c r="A83" s="688" t="s">
        <v>82</v>
      </c>
      <c r="B83" s="689"/>
      <c r="C83" s="689"/>
      <c r="D83" s="689"/>
      <c r="E83" s="689"/>
      <c r="F83" s="689"/>
      <c r="G83" s="689"/>
      <c r="H83" s="689"/>
      <c r="I83" s="689"/>
      <c r="J83" s="689"/>
      <c r="K83" s="689"/>
      <c r="L83" s="689"/>
      <c r="M83" s="689"/>
      <c r="N83" s="689"/>
      <c r="O83" s="689"/>
      <c r="P83" s="690"/>
    </row>
    <row r="84" spans="1:16" ht="24.75" customHeight="1" x14ac:dyDescent="0.25">
      <c r="A84" s="46" t="s">
        <v>83</v>
      </c>
      <c r="B84" s="682"/>
      <c r="C84" s="683"/>
      <c r="D84" s="683"/>
      <c r="E84" s="683"/>
      <c r="F84" s="683"/>
      <c r="G84" s="683"/>
      <c r="H84" s="683"/>
      <c r="I84" s="683"/>
      <c r="J84" s="683"/>
      <c r="K84" s="683"/>
      <c r="L84" s="683"/>
      <c r="M84" s="683"/>
      <c r="N84" s="683"/>
      <c r="O84" s="683"/>
      <c r="P84" s="684"/>
    </row>
    <row r="85" spans="1:16" ht="24.75" customHeight="1" x14ac:dyDescent="0.25">
      <c r="A85" s="46" t="s">
        <v>84</v>
      </c>
      <c r="B85" s="682"/>
      <c r="C85" s="683"/>
      <c r="D85" s="683"/>
      <c r="E85" s="683"/>
      <c r="F85" s="683"/>
      <c r="G85" s="683"/>
      <c r="H85" s="683"/>
      <c r="I85" s="683"/>
      <c r="J85" s="683"/>
      <c r="K85" s="683"/>
      <c r="L85" s="683"/>
      <c r="M85" s="683"/>
      <c r="N85" s="683"/>
      <c r="O85" s="683"/>
      <c r="P85" s="684"/>
    </row>
    <row r="86" spans="1:16" ht="24.75" customHeight="1" x14ac:dyDescent="0.25">
      <c r="A86" s="46" t="s">
        <v>85</v>
      </c>
      <c r="B86" s="682"/>
      <c r="C86" s="683"/>
      <c r="D86" s="683"/>
      <c r="E86" s="683"/>
      <c r="F86" s="683"/>
      <c r="G86" s="683"/>
      <c r="H86" s="683"/>
      <c r="I86" s="683"/>
      <c r="J86" s="683"/>
      <c r="K86" s="683"/>
      <c r="L86" s="683"/>
      <c r="M86" s="683"/>
      <c r="N86" s="683"/>
      <c r="O86" s="683"/>
      <c r="P86" s="684"/>
    </row>
    <row r="87" spans="1:16" ht="24.75" customHeight="1" x14ac:dyDescent="0.25">
      <c r="A87" s="46" t="s">
        <v>86</v>
      </c>
      <c r="B87" s="682"/>
      <c r="C87" s="683"/>
      <c r="D87" s="683"/>
      <c r="E87" s="683"/>
      <c r="F87" s="683"/>
      <c r="G87" s="683"/>
      <c r="H87" s="683"/>
      <c r="I87" s="683"/>
      <c r="J87" s="683"/>
      <c r="K87" s="683"/>
      <c r="L87" s="683"/>
      <c r="M87" s="683"/>
      <c r="N87" s="683"/>
      <c r="O87" s="683"/>
      <c r="P87" s="684"/>
    </row>
    <row r="88" spans="1:16" ht="24.75" customHeight="1" x14ac:dyDescent="0.25">
      <c r="A88" s="46" t="s">
        <v>87</v>
      </c>
      <c r="B88" s="682"/>
      <c r="C88" s="683"/>
      <c r="D88" s="683"/>
      <c r="E88" s="683"/>
      <c r="F88" s="683"/>
      <c r="G88" s="683"/>
      <c r="H88" s="683"/>
      <c r="I88" s="683"/>
      <c r="J88" s="683"/>
      <c r="K88" s="683"/>
      <c r="L88" s="683"/>
      <c r="M88" s="683"/>
      <c r="N88" s="683"/>
      <c r="O88" s="683"/>
      <c r="P88" s="684"/>
    </row>
    <row r="89" spans="1:16" ht="24.75" customHeight="1" x14ac:dyDescent="0.25">
      <c r="A89" s="46" t="s">
        <v>88</v>
      </c>
      <c r="B89" s="682"/>
      <c r="C89" s="683"/>
      <c r="D89" s="683"/>
      <c r="E89" s="683"/>
      <c r="F89" s="683"/>
      <c r="G89" s="683"/>
      <c r="H89" s="683"/>
      <c r="I89" s="683"/>
      <c r="J89" s="683"/>
      <c r="K89" s="683"/>
      <c r="L89" s="683"/>
      <c r="M89" s="683"/>
      <c r="N89" s="683"/>
      <c r="O89" s="683"/>
      <c r="P89" s="684"/>
    </row>
    <row r="90" spans="1:16" ht="24.75" customHeight="1" x14ac:dyDescent="0.25">
      <c r="A90" s="46" t="s">
        <v>89</v>
      </c>
      <c r="B90" s="682"/>
      <c r="C90" s="683"/>
      <c r="D90" s="683"/>
      <c r="E90" s="683"/>
      <c r="F90" s="683"/>
      <c r="G90" s="683"/>
      <c r="H90" s="683"/>
      <c r="I90" s="683"/>
      <c r="J90" s="683"/>
      <c r="K90" s="683"/>
      <c r="L90" s="683"/>
      <c r="M90" s="683"/>
      <c r="N90" s="683"/>
      <c r="O90" s="683"/>
      <c r="P90" s="684"/>
    </row>
    <row r="91" spans="1:16" ht="24.75" customHeight="1" x14ac:dyDescent="0.25">
      <c r="A91" s="46" t="s">
        <v>90</v>
      </c>
      <c r="B91" s="682"/>
      <c r="C91" s="683"/>
      <c r="D91" s="683"/>
      <c r="E91" s="683"/>
      <c r="F91" s="683"/>
      <c r="G91" s="683"/>
      <c r="H91" s="683"/>
      <c r="I91" s="683"/>
      <c r="J91" s="683"/>
      <c r="K91" s="683"/>
      <c r="L91" s="683"/>
      <c r="M91" s="683"/>
      <c r="N91" s="683"/>
      <c r="O91" s="683"/>
      <c r="P91" s="684"/>
    </row>
    <row r="92" spans="1:16" ht="24.75" customHeight="1" x14ac:dyDescent="0.25">
      <c r="A92" s="46" t="s">
        <v>91</v>
      </c>
      <c r="B92" s="682"/>
      <c r="C92" s="683"/>
      <c r="D92" s="683"/>
      <c r="E92" s="683"/>
      <c r="F92" s="683"/>
      <c r="G92" s="683"/>
      <c r="H92" s="683"/>
      <c r="I92" s="683"/>
      <c r="J92" s="683"/>
      <c r="K92" s="683"/>
      <c r="L92" s="683"/>
      <c r="M92" s="683"/>
      <c r="N92" s="683"/>
      <c r="O92" s="683"/>
      <c r="P92" s="684"/>
    </row>
    <row r="93" spans="1:16" ht="24.75" customHeight="1" thickBot="1" x14ac:dyDescent="0.3">
      <c r="A93" s="47" t="s">
        <v>92</v>
      </c>
      <c r="B93" s="685"/>
      <c r="C93" s="686"/>
      <c r="D93" s="686"/>
      <c r="E93" s="686"/>
      <c r="F93" s="686"/>
      <c r="G93" s="686"/>
      <c r="H93" s="686"/>
      <c r="I93" s="686"/>
      <c r="J93" s="686"/>
      <c r="K93" s="686"/>
      <c r="L93" s="686"/>
      <c r="M93" s="686"/>
      <c r="N93" s="686"/>
      <c r="O93" s="686"/>
      <c r="P93" s="687"/>
    </row>
    <row r="94" spans="1:16" ht="24.75" customHeight="1" x14ac:dyDescent="0.25">
      <c r="A94" s="157"/>
      <c r="B94" s="158"/>
      <c r="C94" s="158"/>
      <c r="D94" s="158"/>
      <c r="E94" s="158"/>
      <c r="F94" s="158"/>
      <c r="G94" s="158"/>
      <c r="H94" s="158"/>
      <c r="I94" s="158"/>
      <c r="J94" s="158"/>
      <c r="K94" s="158"/>
      <c r="L94" s="158"/>
      <c r="M94" s="158"/>
      <c r="N94" s="158"/>
      <c r="O94" s="158"/>
      <c r="P94" s="158"/>
    </row>
    <row r="95" spans="1:16" ht="32.25" customHeight="1" x14ac:dyDescent="0.25">
      <c r="A95" s="11" t="s">
        <v>94</v>
      </c>
      <c r="B95" s="758" t="s">
        <v>360</v>
      </c>
      <c r="C95" s="773"/>
      <c r="D95" s="773"/>
      <c r="E95" s="773"/>
      <c r="F95" s="773"/>
      <c r="G95" s="773"/>
      <c r="H95" s="773"/>
      <c r="I95" s="773"/>
      <c r="J95" s="773"/>
      <c r="K95" s="773"/>
      <c r="L95" s="774" t="s">
        <v>14</v>
      </c>
      <c r="M95" s="774"/>
      <c r="N95" s="774"/>
      <c r="O95" s="774"/>
      <c r="P95" s="12">
        <v>0.35</v>
      </c>
    </row>
    <row r="96" spans="1:16" ht="32.25" customHeight="1" x14ac:dyDescent="0.25"/>
    <row r="97" spans="1:16" ht="15.75" x14ac:dyDescent="0.25">
      <c r="A97" s="13" t="s">
        <v>15</v>
      </c>
      <c r="B97" s="755"/>
      <c r="C97" s="756"/>
      <c r="D97" s="756"/>
      <c r="E97" s="756"/>
      <c r="F97" s="757"/>
      <c r="G97" s="14" t="s">
        <v>17</v>
      </c>
      <c r="H97" s="755"/>
      <c r="I97" s="756"/>
      <c r="J97" s="756"/>
      <c r="K97" s="756"/>
      <c r="L97" s="756"/>
      <c r="M97" s="756"/>
      <c r="N97" s="756"/>
      <c r="O97" s="756"/>
      <c r="P97" s="757"/>
    </row>
    <row r="98" spans="1:16" ht="15.75" x14ac:dyDescent="0.25">
      <c r="A98" s="13" t="s">
        <v>15</v>
      </c>
      <c r="B98" s="755"/>
      <c r="C98" s="756"/>
      <c r="D98" s="756"/>
      <c r="E98" s="756"/>
      <c r="F98" s="757"/>
      <c r="G98" s="14" t="s">
        <v>17</v>
      </c>
      <c r="H98" s="755"/>
      <c r="I98" s="756"/>
      <c r="J98" s="756"/>
      <c r="K98" s="756"/>
      <c r="L98" s="756"/>
      <c r="M98" s="756"/>
      <c r="N98" s="756"/>
      <c r="O98" s="756"/>
      <c r="P98" s="757"/>
    </row>
    <row r="99" spans="1:16" ht="15.75" x14ac:dyDescent="0.25">
      <c r="A99" s="15"/>
      <c r="B99" s="419"/>
      <c r="C99" s="419"/>
      <c r="D99" s="17"/>
      <c r="E99" s="17"/>
      <c r="F99" s="17"/>
      <c r="G99" s="17"/>
      <c r="H99" s="17"/>
      <c r="I99" s="17"/>
      <c r="J99" s="17"/>
      <c r="K99" s="17"/>
      <c r="L99" s="18"/>
      <c r="M99" s="18"/>
      <c r="N99" s="18"/>
      <c r="O99" s="18"/>
      <c r="P99" s="19"/>
    </row>
    <row r="100" spans="1:16" ht="25.5" customHeight="1" x14ac:dyDescent="0.25">
      <c r="A100" s="11" t="s">
        <v>20</v>
      </c>
      <c r="B100" s="758" t="s">
        <v>361</v>
      </c>
      <c r="C100" s="758"/>
      <c r="D100" s="758"/>
      <c r="E100" s="758"/>
      <c r="F100" s="758"/>
      <c r="G100" s="758"/>
      <c r="H100" s="758"/>
      <c r="I100" s="758"/>
      <c r="J100" s="758"/>
      <c r="K100" s="758"/>
      <c r="L100" s="758"/>
      <c r="M100" s="758"/>
      <c r="N100" s="758"/>
      <c r="O100" s="758"/>
      <c r="P100" s="758"/>
    </row>
    <row r="102" spans="1:16" ht="23.25" customHeight="1" x14ac:dyDescent="0.25">
      <c r="A102" s="20" t="s">
        <v>22</v>
      </c>
      <c r="B102" s="21"/>
      <c r="C102" s="21"/>
      <c r="D102" s="21"/>
      <c r="E102" s="21"/>
      <c r="F102" s="21"/>
      <c r="G102" s="21"/>
      <c r="H102" s="21"/>
      <c r="I102" s="21"/>
      <c r="J102" s="21"/>
      <c r="K102" s="21"/>
      <c r="L102" s="21"/>
      <c r="M102" s="21"/>
      <c r="N102" s="21"/>
      <c r="O102" s="21"/>
    </row>
    <row r="103" spans="1:16" ht="20.25" customHeight="1" x14ac:dyDescent="0.25">
      <c r="A103" s="20"/>
      <c r="B103" s="21"/>
      <c r="C103" s="21"/>
      <c r="D103" s="21"/>
      <c r="E103" s="21"/>
      <c r="F103" s="21"/>
      <c r="G103" s="21"/>
      <c r="H103" s="21"/>
      <c r="I103" s="21"/>
      <c r="J103" s="21"/>
      <c r="K103" s="21"/>
      <c r="L103" s="21"/>
      <c r="M103" s="21"/>
      <c r="N103" s="21"/>
      <c r="O103" s="21"/>
    </row>
    <row r="104" spans="1:16" ht="15" customHeight="1" x14ac:dyDescent="0.25">
      <c r="A104" s="881" t="s">
        <v>23</v>
      </c>
      <c r="B104" s="881"/>
      <c r="C104" s="881"/>
      <c r="D104" s="881"/>
      <c r="E104" s="400"/>
      <c r="F104" s="768" t="s">
        <v>24</v>
      </c>
      <c r="G104" s="768"/>
      <c r="H104" s="768"/>
      <c r="I104" s="768"/>
      <c r="J104" s="768" t="s">
        <v>25</v>
      </c>
      <c r="K104" s="769" t="s">
        <v>26</v>
      </c>
      <c r="L104" s="761"/>
      <c r="M104" s="768" t="s">
        <v>27</v>
      </c>
      <c r="N104" s="768"/>
      <c r="O104" s="768"/>
      <c r="P104" s="768" t="s">
        <v>25</v>
      </c>
    </row>
    <row r="105" spans="1:16" ht="15" customHeight="1" x14ac:dyDescent="0.25">
      <c r="A105" s="881"/>
      <c r="B105" s="881"/>
      <c r="C105" s="881"/>
      <c r="D105" s="881"/>
      <c r="E105" s="400"/>
      <c r="F105" s="768"/>
      <c r="G105" s="768"/>
      <c r="H105" s="768"/>
      <c r="I105" s="768"/>
      <c r="J105" s="768"/>
      <c r="K105" s="770"/>
      <c r="L105" s="764"/>
      <c r="M105" s="768"/>
      <c r="N105" s="768"/>
      <c r="O105" s="768"/>
      <c r="P105" s="768"/>
    </row>
    <row r="106" spans="1:16" ht="15" customHeight="1" x14ac:dyDescent="0.25">
      <c r="A106" s="881"/>
      <c r="B106" s="881"/>
      <c r="C106" s="881"/>
      <c r="D106" s="881"/>
      <c r="E106" s="400"/>
      <c r="F106" s="2017" t="s">
        <v>333</v>
      </c>
      <c r="G106" s="2018"/>
      <c r="H106" s="2018"/>
      <c r="I106" s="2019"/>
      <c r="J106" s="410">
        <v>25</v>
      </c>
      <c r="K106" s="770"/>
      <c r="L106" s="764"/>
      <c r="M106" s="2017" t="s">
        <v>1621</v>
      </c>
      <c r="N106" s="2018"/>
      <c r="O106" s="2019"/>
      <c r="P106" s="22">
        <v>30</v>
      </c>
    </row>
    <row r="107" spans="1:16" ht="15" customHeight="1" x14ac:dyDescent="0.25">
      <c r="A107" s="881"/>
      <c r="B107" s="881"/>
      <c r="C107" s="881"/>
      <c r="D107" s="881"/>
      <c r="E107" s="400"/>
      <c r="F107" t="s">
        <v>334</v>
      </c>
      <c r="J107" s="410">
        <v>10</v>
      </c>
      <c r="K107" s="770"/>
      <c r="L107" s="764"/>
      <c r="M107" s="2017" t="s">
        <v>1622</v>
      </c>
      <c r="N107" s="2018"/>
      <c r="O107" s="2019"/>
      <c r="P107" s="22">
        <v>30</v>
      </c>
    </row>
    <row r="108" spans="1:16" ht="15" customHeight="1" x14ac:dyDescent="0.25">
      <c r="A108" s="881"/>
      <c r="B108" s="881"/>
      <c r="C108" s="881"/>
      <c r="D108" s="881"/>
      <c r="E108" s="400"/>
      <c r="F108" s="2017" t="s">
        <v>335</v>
      </c>
      <c r="G108" s="2018"/>
      <c r="H108" s="2018"/>
      <c r="I108" s="2019"/>
      <c r="J108" s="410">
        <v>20</v>
      </c>
      <c r="K108" s="770"/>
      <c r="L108" s="764"/>
      <c r="M108" s="2017" t="s">
        <v>1623</v>
      </c>
      <c r="N108" s="2018"/>
      <c r="O108" s="2019"/>
      <c r="P108" s="22">
        <v>30</v>
      </c>
    </row>
    <row r="109" spans="1:16" ht="15" customHeight="1" x14ac:dyDescent="0.25">
      <c r="A109" s="881"/>
      <c r="B109" s="881"/>
      <c r="C109" s="881"/>
      <c r="D109" s="881"/>
      <c r="E109" s="400"/>
      <c r="F109" s="745"/>
      <c r="G109" s="745"/>
      <c r="H109" s="745"/>
      <c r="I109" s="745"/>
      <c r="J109" s="410"/>
      <c r="K109" s="770"/>
      <c r="L109" s="764"/>
      <c r="M109" s="745"/>
      <c r="N109" s="745"/>
      <c r="O109" s="745"/>
      <c r="P109" s="410"/>
    </row>
    <row r="110" spans="1:16" ht="15" customHeight="1" x14ac:dyDescent="0.25">
      <c r="A110" s="881"/>
      <c r="B110" s="881"/>
      <c r="C110" s="881"/>
      <c r="D110" s="881"/>
      <c r="E110" s="400"/>
      <c r="F110" s="745"/>
      <c r="G110" s="745"/>
      <c r="H110" s="745"/>
      <c r="I110" s="745"/>
      <c r="J110" s="410"/>
      <c r="K110" s="770"/>
      <c r="L110" s="764"/>
      <c r="M110" s="745"/>
      <c r="N110" s="745"/>
      <c r="O110" s="745"/>
      <c r="P110" s="410"/>
    </row>
    <row r="111" spans="1:16" ht="15" customHeight="1" x14ac:dyDescent="0.25">
      <c r="A111" s="881"/>
      <c r="B111" s="881"/>
      <c r="C111" s="881"/>
      <c r="D111" s="881"/>
      <c r="E111" s="400"/>
      <c r="F111" s="745"/>
      <c r="G111" s="745"/>
      <c r="H111" s="745"/>
      <c r="I111" s="745"/>
      <c r="J111" s="410"/>
      <c r="K111" s="770"/>
      <c r="L111" s="764"/>
      <c r="M111" s="745"/>
      <c r="N111" s="745"/>
      <c r="O111" s="745"/>
      <c r="P111" s="410"/>
    </row>
    <row r="112" spans="1:16" ht="15" customHeight="1" x14ac:dyDescent="0.25">
      <c r="A112" s="881"/>
      <c r="B112" s="881"/>
      <c r="C112" s="881"/>
      <c r="D112" s="881"/>
      <c r="E112" s="400"/>
      <c r="F112" s="745"/>
      <c r="G112" s="745"/>
      <c r="H112" s="745"/>
      <c r="I112" s="745"/>
      <c r="J112" s="410"/>
      <c r="K112" s="770"/>
      <c r="L112" s="764"/>
      <c r="M112" s="745"/>
      <c r="N112" s="745"/>
      <c r="O112" s="745"/>
      <c r="P112" s="410"/>
    </row>
    <row r="113" spans="1:17" ht="15" customHeight="1" x14ac:dyDescent="0.25">
      <c r="A113" s="881"/>
      <c r="B113" s="881"/>
      <c r="C113" s="881"/>
      <c r="D113" s="881"/>
      <c r="E113" s="400"/>
      <c r="F113" s="745"/>
      <c r="G113" s="745"/>
      <c r="H113" s="745"/>
      <c r="I113" s="745"/>
      <c r="J113" s="410"/>
      <c r="K113" s="771"/>
      <c r="L113" s="767"/>
      <c r="M113" s="745"/>
      <c r="N113" s="745"/>
      <c r="O113" s="745"/>
      <c r="P113" s="410"/>
    </row>
    <row r="114" spans="1:17" ht="15.75" x14ac:dyDescent="0.25">
      <c r="A114" s="19"/>
      <c r="B114" s="24"/>
      <c r="C114" s="18"/>
      <c r="D114" s="18"/>
      <c r="E114" s="18"/>
      <c r="F114" s="18"/>
      <c r="G114" s="18"/>
      <c r="H114" s="18"/>
      <c r="I114" s="18"/>
      <c r="J114" s="18"/>
      <c r="K114" s="18"/>
      <c r="L114" s="18"/>
      <c r="M114" s="18"/>
      <c r="N114" s="18"/>
      <c r="O114" s="18"/>
      <c r="P114" s="19"/>
    </row>
    <row r="115" spans="1:17" ht="15.75" x14ac:dyDescent="0.25">
      <c r="A115" s="19"/>
      <c r="B115" s="24"/>
      <c r="C115" s="18"/>
      <c r="D115" s="18"/>
      <c r="E115" s="18"/>
      <c r="F115" s="18"/>
      <c r="G115" s="18"/>
      <c r="H115" s="18"/>
      <c r="I115" s="18"/>
      <c r="J115" s="18"/>
      <c r="K115" s="18"/>
      <c r="L115" s="18"/>
      <c r="M115" s="18"/>
      <c r="N115" s="18"/>
      <c r="O115" s="18"/>
      <c r="P115" s="19"/>
    </row>
    <row r="116" spans="1:17" ht="31.5" customHeight="1" x14ac:dyDescent="0.25">
      <c r="A116" s="48" t="s">
        <v>32</v>
      </c>
      <c r="B116" s="401" t="s">
        <v>33</v>
      </c>
      <c r="C116" s="401" t="s">
        <v>34</v>
      </c>
      <c r="D116" s="401" t="s">
        <v>35</v>
      </c>
      <c r="E116" s="401" t="s">
        <v>36</v>
      </c>
      <c r="F116" s="401" t="s">
        <v>37</v>
      </c>
      <c r="G116" s="746" t="s">
        <v>38</v>
      </c>
      <c r="H116" s="746"/>
      <c r="I116" s="733" t="s">
        <v>39</v>
      </c>
      <c r="J116" s="741"/>
      <c r="K116" s="401" t="s">
        <v>40</v>
      </c>
      <c r="L116" s="746" t="s">
        <v>41</v>
      </c>
      <c r="M116" s="746"/>
      <c r="N116" s="850" t="s">
        <v>42</v>
      </c>
      <c r="O116" s="851"/>
      <c r="P116" s="852"/>
    </row>
    <row r="117" spans="1:17" ht="66" customHeight="1" x14ac:dyDescent="0.25">
      <c r="A117" s="159" t="s">
        <v>43</v>
      </c>
      <c r="B117" s="101">
        <v>1</v>
      </c>
      <c r="C117" s="415" t="s">
        <v>362</v>
      </c>
      <c r="D117" s="155" t="s">
        <v>104</v>
      </c>
      <c r="E117" s="155" t="s">
        <v>47</v>
      </c>
      <c r="F117" s="416" t="s">
        <v>105</v>
      </c>
      <c r="G117" s="1420" t="s">
        <v>363</v>
      </c>
      <c r="H117" s="1422"/>
      <c r="I117" s="2014" t="s">
        <v>207</v>
      </c>
      <c r="J117" s="2015"/>
      <c r="K117" s="156">
        <v>1</v>
      </c>
      <c r="L117" s="2016" t="s">
        <v>228</v>
      </c>
      <c r="M117" s="2016"/>
      <c r="N117" s="1416" t="s">
        <v>338</v>
      </c>
      <c r="O117" s="1416"/>
      <c r="P117" s="1416"/>
    </row>
    <row r="118" spans="1:17" ht="60.75" customHeight="1" x14ac:dyDescent="0.25">
      <c r="A118" s="733" t="s">
        <v>51</v>
      </c>
      <c r="B118" s="741"/>
      <c r="C118" s="2020" t="s">
        <v>364</v>
      </c>
      <c r="D118" s="2021"/>
      <c r="E118" s="2021"/>
      <c r="F118" s="2021"/>
      <c r="G118" s="2021"/>
      <c r="H118" s="2021"/>
      <c r="I118" s="2021"/>
      <c r="J118" s="2021"/>
      <c r="K118" s="2021"/>
      <c r="L118" s="2021"/>
      <c r="M118" s="2021"/>
      <c r="N118" s="2021"/>
      <c r="O118" s="2021"/>
      <c r="P118" s="2022"/>
    </row>
    <row r="119" spans="1:17" ht="21.75" customHeight="1" x14ac:dyDescent="0.25">
      <c r="A119" s="721" t="s">
        <v>53</v>
      </c>
      <c r="B119" s="719"/>
      <c r="C119" s="719"/>
      <c r="D119" s="719"/>
      <c r="E119" s="719"/>
      <c r="F119" s="719"/>
      <c r="G119" s="720"/>
      <c r="H119" s="721" t="s">
        <v>54</v>
      </c>
      <c r="I119" s="719"/>
      <c r="J119" s="719"/>
      <c r="K119" s="719"/>
      <c r="L119" s="719"/>
      <c r="M119" s="719"/>
      <c r="N119" s="719"/>
      <c r="O119" s="719"/>
      <c r="P119" s="720"/>
    </row>
    <row r="120" spans="1:17" ht="15" customHeight="1" x14ac:dyDescent="0.25">
      <c r="A120" s="1398" t="s">
        <v>340</v>
      </c>
      <c r="B120" s="1399"/>
      <c r="C120" s="1399"/>
      <c r="D120" s="1399"/>
      <c r="E120" s="1399"/>
      <c r="F120" s="1399"/>
      <c r="G120" s="1399"/>
      <c r="H120" s="839" t="s">
        <v>341</v>
      </c>
      <c r="I120" s="840"/>
      <c r="J120" s="840"/>
      <c r="K120" s="840"/>
      <c r="L120" s="840"/>
      <c r="M120" s="840"/>
      <c r="N120" s="840"/>
      <c r="O120" s="840"/>
      <c r="P120" s="1402"/>
    </row>
    <row r="121" spans="1:17" ht="15" customHeight="1" x14ac:dyDescent="0.25">
      <c r="A121" s="1400"/>
      <c r="B121" s="1401"/>
      <c r="C121" s="1401"/>
      <c r="D121" s="1401"/>
      <c r="E121" s="1401"/>
      <c r="F121" s="1401"/>
      <c r="G121" s="1401"/>
      <c r="H121" s="842"/>
      <c r="I121" s="843"/>
      <c r="J121" s="843"/>
      <c r="K121" s="843"/>
      <c r="L121" s="843"/>
      <c r="M121" s="843"/>
      <c r="N121" s="843"/>
      <c r="O121" s="843"/>
      <c r="P121" s="1403"/>
    </row>
    <row r="122" spans="1:17" ht="15.75" x14ac:dyDescent="0.25">
      <c r="A122" s="5"/>
      <c r="B122" s="6"/>
      <c r="C122" s="24"/>
      <c r="D122" s="24"/>
      <c r="E122" s="24"/>
      <c r="F122" s="24"/>
      <c r="G122" s="24"/>
      <c r="H122" s="24"/>
      <c r="I122" s="24"/>
      <c r="J122" s="24"/>
      <c r="K122" s="24"/>
      <c r="L122" s="24"/>
      <c r="M122" s="24"/>
      <c r="N122" s="24"/>
      <c r="O122" s="24"/>
      <c r="P122" s="5"/>
    </row>
    <row r="123" spans="1:17" ht="15.75" customHeight="1" x14ac:dyDescent="0.25">
      <c r="A123" s="24"/>
      <c r="B123" s="24"/>
      <c r="C123" s="5"/>
      <c r="D123" s="733" t="s">
        <v>57</v>
      </c>
      <c r="E123" s="734"/>
      <c r="F123" s="734"/>
      <c r="G123" s="734"/>
      <c r="H123" s="734"/>
      <c r="I123" s="734"/>
      <c r="J123" s="734"/>
      <c r="K123" s="734"/>
      <c r="L123" s="734"/>
      <c r="M123" s="734"/>
      <c r="N123" s="734"/>
      <c r="O123" s="734"/>
      <c r="P123" s="741"/>
    </row>
    <row r="124" spans="1:17" ht="15.75" x14ac:dyDescent="0.25">
      <c r="A124" s="5"/>
      <c r="B124" s="6"/>
      <c r="C124" s="24"/>
      <c r="D124" s="401" t="s">
        <v>58</v>
      </c>
      <c r="E124" s="401" t="s">
        <v>59</v>
      </c>
      <c r="F124" s="401" t="s">
        <v>60</v>
      </c>
      <c r="G124" s="401" t="s">
        <v>61</v>
      </c>
      <c r="H124" s="401" t="s">
        <v>62</v>
      </c>
      <c r="I124" s="401" t="s">
        <v>63</v>
      </c>
      <c r="J124" s="401" t="s">
        <v>64</v>
      </c>
      <c r="K124" s="401" t="s">
        <v>65</v>
      </c>
      <c r="L124" s="401" t="s">
        <v>66</v>
      </c>
      <c r="M124" s="401" t="s">
        <v>67</v>
      </c>
      <c r="N124" s="401" t="s">
        <v>68</v>
      </c>
      <c r="O124" s="733" t="s">
        <v>69</v>
      </c>
      <c r="P124" s="741"/>
    </row>
    <row r="125" spans="1:17" ht="15.75" x14ac:dyDescent="0.25">
      <c r="A125" s="887" t="s">
        <v>70</v>
      </c>
      <c r="B125" s="1385"/>
      <c r="C125" s="1386"/>
      <c r="D125" s="52">
        <v>0</v>
      </c>
      <c r="E125" s="52">
        <v>0</v>
      </c>
      <c r="F125" s="52">
        <v>0</v>
      </c>
      <c r="G125" s="52">
        <v>1</v>
      </c>
      <c r="H125" s="52">
        <v>1</v>
      </c>
      <c r="I125" s="52">
        <v>3</v>
      </c>
      <c r="J125" s="52">
        <v>1</v>
      </c>
      <c r="K125" s="52">
        <v>1</v>
      </c>
      <c r="L125" s="52">
        <v>2</v>
      </c>
      <c r="M125" s="52">
        <v>2</v>
      </c>
      <c r="N125" s="52">
        <v>1</v>
      </c>
      <c r="O125" s="887">
        <v>1</v>
      </c>
      <c r="P125" s="1386"/>
      <c r="Q125">
        <f>SUM(D125:P125)</f>
        <v>13</v>
      </c>
    </row>
    <row r="126" spans="1:17" ht="15.75" x14ac:dyDescent="0.25">
      <c r="A126" s="887" t="s">
        <v>71</v>
      </c>
      <c r="B126" s="1385"/>
      <c r="C126" s="1386"/>
      <c r="D126" s="53"/>
      <c r="E126" s="53"/>
      <c r="F126" s="53"/>
      <c r="G126" s="53"/>
      <c r="H126" s="53"/>
      <c r="I126" s="53"/>
      <c r="J126" s="53"/>
      <c r="K126" s="53"/>
      <c r="L126" s="53"/>
      <c r="M126" s="53"/>
      <c r="N126" s="53"/>
      <c r="O126" s="899"/>
      <c r="P126" s="1116"/>
    </row>
    <row r="127" spans="1:17" ht="15.75" x14ac:dyDescent="0.25">
      <c r="A127" s="5"/>
      <c r="B127" s="6"/>
      <c r="C127" s="24"/>
      <c r="D127" s="24"/>
      <c r="E127" s="24"/>
      <c r="F127" s="24"/>
      <c r="G127" s="24"/>
      <c r="H127" s="24"/>
      <c r="I127" s="24"/>
      <c r="J127" s="24"/>
      <c r="K127" s="24"/>
      <c r="L127" s="24"/>
      <c r="M127" s="24"/>
      <c r="N127" s="24"/>
      <c r="O127" s="24"/>
      <c r="P127" s="5"/>
    </row>
    <row r="128" spans="1:17" ht="15.75" x14ac:dyDescent="0.25">
      <c r="A128" s="5"/>
      <c r="B128" s="6"/>
      <c r="C128" s="7"/>
      <c r="D128" s="7"/>
      <c r="E128" s="7"/>
      <c r="F128" s="7"/>
      <c r="G128" s="7"/>
      <c r="H128" s="7"/>
      <c r="I128" s="7"/>
      <c r="J128" s="7"/>
      <c r="K128" s="7"/>
      <c r="L128" s="7"/>
      <c r="M128" s="8"/>
      <c r="N128" s="8"/>
      <c r="O128" s="8"/>
      <c r="P128" s="5"/>
    </row>
    <row r="129" spans="1:16" ht="15.75" x14ac:dyDescent="0.25">
      <c r="A129" s="35" t="s">
        <v>72</v>
      </c>
      <c r="B129" s="35" t="s">
        <v>33</v>
      </c>
      <c r="C129" s="36"/>
      <c r="D129" s="37" t="s">
        <v>58</v>
      </c>
      <c r="E129" s="37" t="s">
        <v>59</v>
      </c>
      <c r="F129" s="37" t="s">
        <v>60</v>
      </c>
      <c r="G129" s="37" t="s">
        <v>61</v>
      </c>
      <c r="H129" s="37" t="s">
        <v>62</v>
      </c>
      <c r="I129" s="37" t="s">
        <v>63</v>
      </c>
      <c r="J129" s="37" t="s">
        <v>64</v>
      </c>
      <c r="K129" s="37" t="s">
        <v>65</v>
      </c>
      <c r="L129" s="37" t="s">
        <v>66</v>
      </c>
      <c r="M129" s="37" t="s">
        <v>67</v>
      </c>
      <c r="N129" s="37" t="s">
        <v>68</v>
      </c>
      <c r="O129" s="716" t="s">
        <v>69</v>
      </c>
      <c r="P129" s="845"/>
    </row>
    <row r="130" spans="1:16" ht="23.25" customHeight="1" x14ac:dyDescent="0.25">
      <c r="A130" s="883" t="s">
        <v>365</v>
      </c>
      <c r="B130" s="1844">
        <v>7.6999999999999999E-2</v>
      </c>
      <c r="C130" s="38" t="s">
        <v>70</v>
      </c>
      <c r="D130" s="38"/>
      <c r="E130" s="38"/>
      <c r="F130" s="38"/>
      <c r="G130" s="38"/>
      <c r="H130" s="38">
        <v>1</v>
      </c>
      <c r="I130" s="38"/>
      <c r="J130" s="38"/>
      <c r="K130" s="38"/>
      <c r="L130" s="38"/>
      <c r="M130" s="38"/>
      <c r="N130" s="38"/>
      <c r="O130" s="808"/>
      <c r="P130" s="809"/>
    </row>
    <row r="131" spans="1:16" ht="23.25" customHeight="1" x14ac:dyDescent="0.25">
      <c r="A131" s="884"/>
      <c r="B131" s="1844"/>
      <c r="C131" s="40" t="s">
        <v>71</v>
      </c>
      <c r="D131" s="40"/>
      <c r="E131" s="40"/>
      <c r="F131" s="41"/>
      <c r="G131" s="41"/>
      <c r="H131" s="41"/>
      <c r="I131" s="41"/>
      <c r="J131" s="41"/>
      <c r="K131" s="41"/>
      <c r="L131" s="41"/>
      <c r="M131" s="41"/>
      <c r="N131" s="40"/>
      <c r="O131" s="814"/>
      <c r="P131" s="815"/>
    </row>
    <row r="132" spans="1:16" ht="26.25" customHeight="1" x14ac:dyDescent="0.25">
      <c r="A132" s="883" t="s">
        <v>366</v>
      </c>
      <c r="B132" s="1844">
        <v>7.6999999999999999E-2</v>
      </c>
      <c r="C132" s="38" t="s">
        <v>70</v>
      </c>
      <c r="D132" s="38"/>
      <c r="E132" s="38"/>
      <c r="F132" s="38"/>
      <c r="G132" s="38"/>
      <c r="H132" s="38"/>
      <c r="I132" s="38">
        <v>1</v>
      </c>
      <c r="J132" s="38"/>
      <c r="K132" s="38"/>
      <c r="L132" s="38"/>
      <c r="M132" s="38"/>
      <c r="N132" s="38"/>
      <c r="O132" s="808"/>
      <c r="P132" s="809"/>
    </row>
    <row r="133" spans="1:16" ht="26.25" customHeight="1" x14ac:dyDescent="0.25">
      <c r="A133" s="884"/>
      <c r="B133" s="1844"/>
      <c r="C133" s="40" t="s">
        <v>71</v>
      </c>
      <c r="D133" s="40"/>
      <c r="E133" s="40"/>
      <c r="F133" s="41"/>
      <c r="G133" s="41"/>
      <c r="H133" s="41"/>
      <c r="I133" s="41"/>
      <c r="J133" s="41"/>
      <c r="K133" s="41"/>
      <c r="L133" s="41"/>
      <c r="M133" s="41"/>
      <c r="N133" s="40"/>
      <c r="O133" s="814"/>
      <c r="P133" s="815"/>
    </row>
    <row r="134" spans="1:16" ht="23.25" customHeight="1" x14ac:dyDescent="0.25">
      <c r="A134" s="883" t="s">
        <v>367</v>
      </c>
      <c r="B134" s="1844">
        <v>7.6999999999999999E-2</v>
      </c>
      <c r="C134" s="38" t="s">
        <v>70</v>
      </c>
      <c r="D134" s="38"/>
      <c r="E134" s="38"/>
      <c r="F134" s="38"/>
      <c r="G134" s="38"/>
      <c r="H134" s="38"/>
      <c r="I134" s="38"/>
      <c r="J134" s="38">
        <v>1</v>
      </c>
      <c r="K134" s="38"/>
      <c r="L134" s="38"/>
      <c r="M134" s="38"/>
      <c r="N134" s="38"/>
      <c r="O134" s="808"/>
      <c r="P134" s="809"/>
    </row>
    <row r="135" spans="1:16" ht="23.25" customHeight="1" x14ac:dyDescent="0.25">
      <c r="A135" s="884"/>
      <c r="B135" s="1844"/>
      <c r="C135" s="40" t="s">
        <v>71</v>
      </c>
      <c r="D135" s="40"/>
      <c r="E135" s="40"/>
      <c r="F135" s="41"/>
      <c r="G135" s="41"/>
      <c r="H135" s="41"/>
      <c r="I135" s="41"/>
      <c r="J135" s="41"/>
      <c r="K135" s="41"/>
      <c r="L135" s="41"/>
      <c r="M135" s="41"/>
      <c r="N135" s="40"/>
      <c r="O135" s="814"/>
      <c r="P135" s="815"/>
    </row>
    <row r="136" spans="1:16" ht="23.25" customHeight="1" x14ac:dyDescent="0.25">
      <c r="A136" s="883" t="s">
        <v>368</v>
      </c>
      <c r="B136" s="1844">
        <v>7.6999999999999999E-2</v>
      </c>
      <c r="C136" s="38" t="s">
        <v>70</v>
      </c>
      <c r="D136" s="38"/>
      <c r="E136" s="38"/>
      <c r="F136" s="38"/>
      <c r="G136" s="38"/>
      <c r="H136" s="38"/>
      <c r="I136" s="38">
        <v>1</v>
      </c>
      <c r="J136" s="38"/>
      <c r="K136" s="38"/>
      <c r="L136" s="38"/>
      <c r="M136" s="38"/>
      <c r="N136" s="38"/>
      <c r="O136" s="808"/>
      <c r="P136" s="809"/>
    </row>
    <row r="137" spans="1:16" ht="23.25" customHeight="1" x14ac:dyDescent="0.25">
      <c r="A137" s="884"/>
      <c r="B137" s="1844"/>
      <c r="C137" s="40" t="s">
        <v>71</v>
      </c>
      <c r="D137" s="40"/>
      <c r="E137" s="40"/>
      <c r="F137" s="41"/>
      <c r="G137" s="41"/>
      <c r="H137" s="41"/>
      <c r="I137" s="41"/>
      <c r="J137" s="41"/>
      <c r="K137" s="41"/>
      <c r="L137" s="41"/>
      <c r="M137" s="41"/>
      <c r="N137" s="40"/>
      <c r="O137" s="814"/>
      <c r="P137" s="815"/>
    </row>
    <row r="138" spans="1:16" ht="21.75" customHeight="1" x14ac:dyDescent="0.25">
      <c r="A138" s="883" t="s">
        <v>369</v>
      </c>
      <c r="B138" s="1844">
        <v>7.6999999999999999E-2</v>
      </c>
      <c r="C138" s="38" t="s">
        <v>70</v>
      </c>
      <c r="D138" s="38"/>
      <c r="E138" s="38"/>
      <c r="F138" s="38"/>
      <c r="G138" s="38"/>
      <c r="H138" s="38"/>
      <c r="I138" s="38"/>
      <c r="J138" s="38"/>
      <c r="K138" s="38"/>
      <c r="L138" s="38">
        <v>1</v>
      </c>
      <c r="M138" s="38"/>
      <c r="N138" s="38"/>
      <c r="O138" s="808"/>
      <c r="P138" s="809"/>
    </row>
    <row r="139" spans="1:16" ht="21.75" customHeight="1" x14ac:dyDescent="0.25">
      <c r="A139" s="884"/>
      <c r="B139" s="1844"/>
      <c r="C139" s="40" t="s">
        <v>71</v>
      </c>
      <c r="D139" s="40"/>
      <c r="E139" s="40"/>
      <c r="F139" s="41"/>
      <c r="G139" s="41"/>
      <c r="H139" s="41"/>
      <c r="I139" s="41"/>
      <c r="J139" s="41"/>
      <c r="K139" s="41"/>
      <c r="L139" s="41"/>
      <c r="M139" s="41"/>
      <c r="N139" s="40"/>
      <c r="O139" s="814"/>
      <c r="P139" s="815"/>
    </row>
    <row r="140" spans="1:16" ht="21" customHeight="1" x14ac:dyDescent="0.25">
      <c r="A140" s="883" t="s">
        <v>370</v>
      </c>
      <c r="B140" s="1844">
        <v>7.6999999999999999E-2</v>
      </c>
      <c r="C140" s="38" t="s">
        <v>70</v>
      </c>
      <c r="D140" s="38"/>
      <c r="E140" s="38"/>
      <c r="F140" s="38"/>
      <c r="G140" s="38"/>
      <c r="H140" s="38"/>
      <c r="I140" s="38"/>
      <c r="J140" s="38"/>
      <c r="K140" s="38"/>
      <c r="L140" s="38"/>
      <c r="M140" s="38">
        <v>1</v>
      </c>
      <c r="N140" s="38"/>
      <c r="O140" s="808"/>
      <c r="P140" s="809"/>
    </row>
    <row r="141" spans="1:16" ht="21" customHeight="1" x14ac:dyDescent="0.25">
      <c r="A141" s="884"/>
      <c r="B141" s="1844"/>
      <c r="C141" s="40" t="s">
        <v>71</v>
      </c>
      <c r="D141" s="40"/>
      <c r="E141" s="40"/>
      <c r="F141" s="41"/>
      <c r="G141" s="41"/>
      <c r="H141" s="41"/>
      <c r="I141" s="41"/>
      <c r="J141" s="41"/>
      <c r="K141" s="41"/>
      <c r="L141" s="41"/>
      <c r="M141" s="41"/>
      <c r="N141" s="40"/>
      <c r="O141" s="814"/>
      <c r="P141" s="815"/>
    </row>
    <row r="142" spans="1:16" ht="30.75" customHeight="1" x14ac:dyDescent="0.25">
      <c r="A142" s="1408" t="s">
        <v>371</v>
      </c>
      <c r="B142" s="1844">
        <v>7.6999999999999999E-2</v>
      </c>
      <c r="C142" s="38" t="s">
        <v>70</v>
      </c>
      <c r="D142" s="38"/>
      <c r="E142" s="38"/>
      <c r="F142" s="38"/>
      <c r="G142" s="38"/>
      <c r="H142" s="38"/>
      <c r="I142" s="38"/>
      <c r="J142" s="38"/>
      <c r="K142" s="38"/>
      <c r="L142" s="38"/>
      <c r="M142" s="38"/>
      <c r="N142" s="38"/>
      <c r="O142" s="808">
        <v>1</v>
      </c>
      <c r="P142" s="809"/>
    </row>
    <row r="143" spans="1:16" ht="30.75" customHeight="1" x14ac:dyDescent="0.25">
      <c r="A143" s="1409"/>
      <c r="B143" s="1844"/>
      <c r="C143" s="40" t="s">
        <v>71</v>
      </c>
      <c r="D143" s="40"/>
      <c r="E143" s="40"/>
      <c r="F143" s="41"/>
      <c r="G143" s="41"/>
      <c r="H143" s="41"/>
      <c r="I143" s="41"/>
      <c r="J143" s="41"/>
      <c r="K143" s="41"/>
      <c r="L143" s="41"/>
      <c r="M143" s="41"/>
      <c r="N143" s="40"/>
      <c r="O143" s="814"/>
      <c r="P143" s="815"/>
    </row>
    <row r="144" spans="1:16" ht="21.75" customHeight="1" x14ac:dyDescent="0.25">
      <c r="A144" s="885" t="s">
        <v>372</v>
      </c>
      <c r="B144" s="1844">
        <v>7.6999999999999999E-2</v>
      </c>
      <c r="C144" s="38" t="s">
        <v>70</v>
      </c>
      <c r="D144" s="38"/>
      <c r="E144" s="38"/>
      <c r="F144" s="38"/>
      <c r="G144" s="38"/>
      <c r="H144" s="38"/>
      <c r="I144" s="38">
        <v>1</v>
      </c>
      <c r="J144" s="38"/>
      <c r="K144" s="38"/>
      <c r="L144" s="38"/>
      <c r="M144" s="38"/>
      <c r="N144" s="38"/>
      <c r="O144" s="808"/>
      <c r="P144" s="809"/>
    </row>
    <row r="145" spans="1:16" ht="21.75" customHeight="1" x14ac:dyDescent="0.25">
      <c r="A145" s="886"/>
      <c r="B145" s="1844"/>
      <c r="C145" s="40" t="s">
        <v>71</v>
      </c>
      <c r="D145" s="40"/>
      <c r="E145" s="40"/>
      <c r="F145" s="41"/>
      <c r="G145" s="41"/>
      <c r="H145" s="41"/>
      <c r="I145" s="41"/>
      <c r="J145" s="41"/>
      <c r="K145" s="41"/>
      <c r="L145" s="41"/>
      <c r="M145" s="41"/>
      <c r="N145" s="40"/>
      <c r="O145" s="814"/>
      <c r="P145" s="815"/>
    </row>
    <row r="146" spans="1:16" ht="37.5" customHeight="1" x14ac:dyDescent="0.25">
      <c r="A146" s="885" t="s">
        <v>373</v>
      </c>
      <c r="B146" s="1844">
        <v>7.6999999999999999E-2</v>
      </c>
      <c r="C146" s="38" t="s">
        <v>70</v>
      </c>
      <c r="D146" s="38"/>
      <c r="E146" s="38"/>
      <c r="F146" s="38"/>
      <c r="G146" s="38"/>
      <c r="H146" s="38"/>
      <c r="I146" s="38"/>
      <c r="J146" s="38"/>
      <c r="K146" s="38">
        <v>1</v>
      </c>
      <c r="L146" s="38"/>
      <c r="M146" s="38"/>
      <c r="N146" s="38"/>
      <c r="O146" s="808"/>
      <c r="P146" s="809"/>
    </row>
    <row r="147" spans="1:16" ht="37.5" customHeight="1" x14ac:dyDescent="0.25">
      <c r="A147" s="886"/>
      <c r="B147" s="1844"/>
      <c r="C147" s="40" t="s">
        <v>71</v>
      </c>
      <c r="D147" s="40"/>
      <c r="E147" s="40"/>
      <c r="F147" s="41"/>
      <c r="G147" s="41"/>
      <c r="H147" s="41"/>
      <c r="I147" s="41"/>
      <c r="J147" s="41"/>
      <c r="K147" s="41"/>
      <c r="L147" s="41"/>
      <c r="M147" s="41"/>
      <c r="N147" s="40"/>
      <c r="O147" s="814"/>
      <c r="P147" s="815"/>
    </row>
    <row r="148" spans="1:16" ht="24" customHeight="1" x14ac:dyDescent="0.25">
      <c r="A148" s="885" t="s">
        <v>374</v>
      </c>
      <c r="B148" s="1844">
        <v>7.6999999999999999E-2</v>
      </c>
      <c r="C148" s="38" t="s">
        <v>70</v>
      </c>
      <c r="D148" s="38"/>
      <c r="E148" s="38"/>
      <c r="F148" s="38"/>
      <c r="G148" s="38"/>
      <c r="H148" s="38"/>
      <c r="I148" s="38"/>
      <c r="J148" s="38"/>
      <c r="K148" s="38"/>
      <c r="L148" s="38">
        <v>1</v>
      </c>
      <c r="M148" s="38"/>
      <c r="N148" s="38"/>
      <c r="O148" s="808"/>
      <c r="P148" s="809"/>
    </row>
    <row r="149" spans="1:16" ht="24" customHeight="1" x14ac:dyDescent="0.25">
      <c r="A149" s="886"/>
      <c r="B149" s="1844"/>
      <c r="C149" s="40" t="s">
        <v>71</v>
      </c>
      <c r="D149" s="40"/>
      <c r="E149" s="40"/>
      <c r="F149" s="41"/>
      <c r="G149" s="41"/>
      <c r="H149" s="41"/>
      <c r="I149" s="41"/>
      <c r="J149" s="41"/>
      <c r="K149" s="41"/>
      <c r="L149" s="41"/>
      <c r="M149" s="41"/>
      <c r="N149" s="40"/>
      <c r="O149" s="814"/>
      <c r="P149" s="815"/>
    </row>
    <row r="150" spans="1:16" ht="22.5" customHeight="1" x14ac:dyDescent="0.25">
      <c r="A150" s="885" t="s">
        <v>375</v>
      </c>
      <c r="B150" s="1844">
        <v>7.6999999999999999E-2</v>
      </c>
      <c r="C150" s="38" t="s">
        <v>70</v>
      </c>
      <c r="D150" s="38"/>
      <c r="E150" s="38"/>
      <c r="F150" s="38"/>
      <c r="G150" s="38"/>
      <c r="H150" s="38"/>
      <c r="I150" s="38"/>
      <c r="J150" s="38"/>
      <c r="K150" s="38"/>
      <c r="L150" s="38"/>
      <c r="M150" s="38">
        <v>1</v>
      </c>
      <c r="N150" s="38"/>
      <c r="O150" s="808"/>
      <c r="P150" s="809"/>
    </row>
    <row r="151" spans="1:16" ht="22.5" customHeight="1" x14ac:dyDescent="0.25">
      <c r="A151" s="886"/>
      <c r="B151" s="1844"/>
      <c r="C151" s="40" t="s">
        <v>71</v>
      </c>
      <c r="D151" s="40"/>
      <c r="E151" s="40"/>
      <c r="F151" s="41"/>
      <c r="G151" s="41"/>
      <c r="H151" s="41"/>
      <c r="I151" s="41"/>
      <c r="J151" s="41"/>
      <c r="K151" s="41"/>
      <c r="L151" s="41"/>
      <c r="M151" s="41"/>
      <c r="N151" s="40"/>
      <c r="O151" s="814"/>
      <c r="P151" s="815"/>
    </row>
    <row r="152" spans="1:16" ht="23.25" customHeight="1" x14ac:dyDescent="0.25">
      <c r="A152" s="885" t="s">
        <v>376</v>
      </c>
      <c r="B152" s="1844">
        <v>7.6999999999999999E-2</v>
      </c>
      <c r="C152" s="38" t="s">
        <v>70</v>
      </c>
      <c r="D152" s="38"/>
      <c r="E152" s="38"/>
      <c r="F152" s="38"/>
      <c r="G152" s="38"/>
      <c r="H152" s="38"/>
      <c r="I152" s="38"/>
      <c r="J152" s="38"/>
      <c r="K152" s="38"/>
      <c r="L152" s="38"/>
      <c r="M152" s="38"/>
      <c r="N152" s="38">
        <v>1</v>
      </c>
      <c r="O152" s="808"/>
      <c r="P152" s="809"/>
    </row>
    <row r="153" spans="1:16" ht="23.25" customHeight="1" x14ac:dyDescent="0.25">
      <c r="A153" s="886"/>
      <c r="B153" s="1844"/>
      <c r="C153" s="40" t="s">
        <v>71</v>
      </c>
      <c r="D153" s="40"/>
      <c r="E153" s="40"/>
      <c r="F153" s="41"/>
      <c r="G153" s="41"/>
      <c r="H153" s="41"/>
      <c r="I153" s="41"/>
      <c r="J153" s="41"/>
      <c r="K153" s="41"/>
      <c r="L153" s="41"/>
      <c r="M153" s="41"/>
      <c r="N153" s="40"/>
      <c r="O153" s="814"/>
      <c r="P153" s="815"/>
    </row>
    <row r="154" spans="1:16" ht="38.25" customHeight="1" x14ac:dyDescent="0.25">
      <c r="A154" s="885" t="s">
        <v>377</v>
      </c>
      <c r="B154" s="1844">
        <v>7.6999999999999999E-2</v>
      </c>
      <c r="C154" s="38" t="s">
        <v>70</v>
      </c>
      <c r="D154" s="38"/>
      <c r="E154" s="38"/>
      <c r="F154" s="38"/>
      <c r="G154" s="38">
        <v>1</v>
      </c>
      <c r="H154" s="38"/>
      <c r="I154" s="38"/>
      <c r="J154" s="38"/>
      <c r="K154" s="38"/>
      <c r="L154" s="38"/>
      <c r="M154" s="38"/>
      <c r="N154" s="38"/>
      <c r="O154" s="808"/>
      <c r="P154" s="809"/>
    </row>
    <row r="155" spans="1:16" ht="38.25" customHeight="1" x14ac:dyDescent="0.25">
      <c r="A155" s="886"/>
      <c r="B155" s="1844"/>
      <c r="C155" s="40" t="s">
        <v>71</v>
      </c>
      <c r="D155" s="40"/>
      <c r="E155" s="40"/>
      <c r="F155" s="41"/>
      <c r="G155" s="41"/>
      <c r="H155" s="41"/>
      <c r="I155" s="41"/>
      <c r="J155" s="41"/>
      <c r="K155" s="41"/>
      <c r="L155" s="41"/>
      <c r="M155" s="41"/>
      <c r="N155" s="40"/>
      <c r="O155" s="814"/>
      <c r="P155" s="815"/>
    </row>
    <row r="156" spans="1:16" ht="15.75" thickBot="1" x14ac:dyDescent="0.3">
      <c r="B156" s="160"/>
    </row>
    <row r="157" spans="1:16" ht="15.75" x14ac:dyDescent="0.25">
      <c r="A157" s="1397" t="s">
        <v>82</v>
      </c>
      <c r="B157" s="689"/>
      <c r="C157" s="689"/>
      <c r="D157" s="689"/>
      <c r="E157" s="689"/>
      <c r="F157" s="689"/>
      <c r="G157" s="689"/>
      <c r="H157" s="689"/>
      <c r="I157" s="689"/>
      <c r="J157" s="689"/>
      <c r="K157" s="689"/>
      <c r="L157" s="689"/>
      <c r="M157" s="689"/>
      <c r="N157" s="689"/>
      <c r="O157" s="689"/>
      <c r="P157" s="690"/>
    </row>
    <row r="158" spans="1:16" ht="21.75" customHeight="1" x14ac:dyDescent="0.25">
      <c r="A158" s="49" t="s">
        <v>83</v>
      </c>
      <c r="B158" s="682"/>
      <c r="C158" s="683"/>
      <c r="D158" s="683"/>
      <c r="E158" s="683"/>
      <c r="F158" s="683"/>
      <c r="G158" s="683"/>
      <c r="H158" s="683"/>
      <c r="I158" s="683"/>
      <c r="J158" s="683"/>
      <c r="K158" s="683"/>
      <c r="L158" s="683"/>
      <c r="M158" s="683"/>
      <c r="N158" s="683"/>
      <c r="O158" s="683"/>
      <c r="P158" s="737"/>
    </row>
    <row r="159" spans="1:16" ht="21.75" customHeight="1" x14ac:dyDescent="0.25">
      <c r="A159" s="49" t="s">
        <v>84</v>
      </c>
      <c r="B159" s="682"/>
      <c r="C159" s="683"/>
      <c r="D159" s="683"/>
      <c r="E159" s="683"/>
      <c r="F159" s="683"/>
      <c r="G159" s="683"/>
      <c r="H159" s="683"/>
      <c r="I159" s="683"/>
      <c r="J159" s="683"/>
      <c r="K159" s="683"/>
      <c r="L159" s="683"/>
      <c r="M159" s="683"/>
      <c r="N159" s="683"/>
      <c r="O159" s="683"/>
      <c r="P159" s="737"/>
    </row>
    <row r="160" spans="1:16" ht="21.75" customHeight="1" x14ac:dyDescent="0.25">
      <c r="A160" s="49" t="s">
        <v>85</v>
      </c>
      <c r="B160" s="682"/>
      <c r="C160" s="683"/>
      <c r="D160" s="683"/>
      <c r="E160" s="683"/>
      <c r="F160" s="683"/>
      <c r="G160" s="683"/>
      <c r="H160" s="683"/>
      <c r="I160" s="683"/>
      <c r="J160" s="683"/>
      <c r="K160" s="683"/>
      <c r="L160" s="683"/>
      <c r="M160" s="683"/>
      <c r="N160" s="683"/>
      <c r="O160" s="683"/>
      <c r="P160" s="737"/>
    </row>
    <row r="161" spans="1:16" ht="21.75" customHeight="1" x14ac:dyDescent="0.25">
      <c r="A161" s="49" t="s">
        <v>86</v>
      </c>
      <c r="B161" s="682"/>
      <c r="C161" s="683"/>
      <c r="D161" s="683"/>
      <c r="E161" s="683"/>
      <c r="F161" s="683"/>
      <c r="G161" s="683"/>
      <c r="H161" s="683"/>
      <c r="I161" s="683"/>
      <c r="J161" s="683"/>
      <c r="K161" s="683"/>
      <c r="L161" s="683"/>
      <c r="M161" s="683"/>
      <c r="N161" s="683"/>
      <c r="O161" s="683"/>
      <c r="P161" s="737"/>
    </row>
    <row r="162" spans="1:16" ht="21.75" customHeight="1" x14ac:dyDescent="0.25">
      <c r="A162" s="49" t="s">
        <v>87</v>
      </c>
      <c r="B162" s="682"/>
      <c r="C162" s="683"/>
      <c r="D162" s="683"/>
      <c r="E162" s="683"/>
      <c r="F162" s="683"/>
      <c r="G162" s="683"/>
      <c r="H162" s="683"/>
      <c r="I162" s="683"/>
      <c r="J162" s="683"/>
      <c r="K162" s="683"/>
      <c r="L162" s="683"/>
      <c r="M162" s="683"/>
      <c r="N162" s="683"/>
      <c r="O162" s="683"/>
      <c r="P162" s="737"/>
    </row>
    <row r="163" spans="1:16" ht="21.75" customHeight="1" x14ac:dyDescent="0.25">
      <c r="A163" s="49" t="s">
        <v>88</v>
      </c>
      <c r="B163" s="682"/>
      <c r="C163" s="683"/>
      <c r="D163" s="683"/>
      <c r="E163" s="683"/>
      <c r="F163" s="683"/>
      <c r="G163" s="683"/>
      <c r="H163" s="683"/>
      <c r="I163" s="683"/>
      <c r="J163" s="683"/>
      <c r="K163" s="683"/>
      <c r="L163" s="683"/>
      <c r="M163" s="683"/>
      <c r="N163" s="683"/>
      <c r="O163" s="683"/>
      <c r="P163" s="737"/>
    </row>
    <row r="164" spans="1:16" ht="21.75" customHeight="1" x14ac:dyDescent="0.25">
      <c r="A164" s="49" t="s">
        <v>89</v>
      </c>
      <c r="B164" s="682"/>
      <c r="C164" s="683"/>
      <c r="D164" s="683"/>
      <c r="E164" s="683"/>
      <c r="F164" s="683"/>
      <c r="G164" s="683"/>
      <c r="H164" s="683"/>
      <c r="I164" s="683"/>
      <c r="J164" s="683"/>
      <c r="K164" s="683"/>
      <c r="L164" s="683"/>
      <c r="M164" s="683"/>
      <c r="N164" s="683"/>
      <c r="O164" s="683"/>
      <c r="P164" s="737"/>
    </row>
    <row r="165" spans="1:16" ht="21.75" customHeight="1" x14ac:dyDescent="0.25">
      <c r="A165" s="49" t="s">
        <v>90</v>
      </c>
      <c r="B165" s="682"/>
      <c r="C165" s="683"/>
      <c r="D165" s="683"/>
      <c r="E165" s="683"/>
      <c r="F165" s="683"/>
      <c r="G165" s="683"/>
      <c r="H165" s="683"/>
      <c r="I165" s="683"/>
      <c r="J165" s="683"/>
      <c r="K165" s="683"/>
      <c r="L165" s="683"/>
      <c r="M165" s="683"/>
      <c r="N165" s="683"/>
      <c r="O165" s="683"/>
      <c r="P165" s="737"/>
    </row>
    <row r="166" spans="1:16" ht="21.75" customHeight="1" x14ac:dyDescent="0.25">
      <c r="A166" s="49" t="s">
        <v>91</v>
      </c>
      <c r="B166" s="682"/>
      <c r="C166" s="683"/>
      <c r="D166" s="683"/>
      <c r="E166" s="683"/>
      <c r="F166" s="683"/>
      <c r="G166" s="683"/>
      <c r="H166" s="683"/>
      <c r="I166" s="683"/>
      <c r="J166" s="683"/>
      <c r="K166" s="683"/>
      <c r="L166" s="683"/>
      <c r="M166" s="683"/>
      <c r="N166" s="683"/>
      <c r="O166" s="683"/>
      <c r="P166" s="737"/>
    </row>
    <row r="167" spans="1:16" ht="21.75" customHeight="1" x14ac:dyDescent="0.25">
      <c r="A167" s="49" t="s">
        <v>92</v>
      </c>
      <c r="B167" s="682"/>
      <c r="C167" s="683"/>
      <c r="D167" s="683"/>
      <c r="E167" s="683"/>
      <c r="F167" s="683"/>
      <c r="G167" s="683"/>
      <c r="H167" s="683"/>
      <c r="I167" s="683"/>
      <c r="J167" s="683"/>
      <c r="K167" s="683"/>
      <c r="L167" s="683"/>
      <c r="M167" s="683"/>
      <c r="N167" s="683"/>
      <c r="O167" s="683"/>
      <c r="P167" s="737"/>
    </row>
    <row r="168" spans="1:16" ht="24.75" customHeight="1" x14ac:dyDescent="0.25">
      <c r="A168" s="157"/>
      <c r="B168" s="158"/>
      <c r="C168" s="158"/>
      <c r="D168" s="158"/>
      <c r="E168" s="158"/>
      <c r="F168" s="158"/>
      <c r="G168" s="158"/>
      <c r="H168" s="158"/>
      <c r="I168" s="158"/>
      <c r="J168" s="158"/>
      <c r="K168" s="158"/>
      <c r="L168" s="158"/>
      <c r="M168" s="158"/>
      <c r="N168" s="158"/>
      <c r="O168" s="158"/>
      <c r="P168" s="158"/>
    </row>
    <row r="169" spans="1:16" ht="32.25" customHeight="1" x14ac:dyDescent="0.25">
      <c r="A169" s="11" t="s">
        <v>118</v>
      </c>
      <c r="B169" s="758" t="s">
        <v>378</v>
      </c>
      <c r="C169" s="773"/>
      <c r="D169" s="773"/>
      <c r="E169" s="773"/>
      <c r="F169" s="773"/>
      <c r="G169" s="773"/>
      <c r="H169" s="773"/>
      <c r="I169" s="773"/>
      <c r="J169" s="773"/>
      <c r="K169" s="773"/>
      <c r="L169" s="774" t="s">
        <v>14</v>
      </c>
      <c r="M169" s="774"/>
      <c r="N169" s="774"/>
      <c r="O169" s="774"/>
      <c r="P169" s="12">
        <v>0.3</v>
      </c>
    </row>
    <row r="170" spans="1:16" ht="32.25" customHeight="1" x14ac:dyDescent="0.25"/>
    <row r="171" spans="1:16" ht="15.75" x14ac:dyDescent="0.25">
      <c r="A171" s="13" t="s">
        <v>15</v>
      </c>
      <c r="B171" s="755"/>
      <c r="C171" s="756"/>
      <c r="D171" s="756"/>
      <c r="E171" s="756"/>
      <c r="F171" s="757"/>
      <c r="G171" s="14" t="s">
        <v>17</v>
      </c>
      <c r="H171" s="755"/>
      <c r="I171" s="756"/>
      <c r="J171" s="756"/>
      <c r="K171" s="756"/>
      <c r="L171" s="756"/>
      <c r="M171" s="756"/>
      <c r="N171" s="756"/>
      <c r="O171" s="756"/>
      <c r="P171" s="757"/>
    </row>
    <row r="172" spans="1:16" ht="15.75" x14ac:dyDescent="0.25">
      <c r="A172" s="13" t="s">
        <v>15</v>
      </c>
      <c r="B172" s="755"/>
      <c r="C172" s="756"/>
      <c r="D172" s="756"/>
      <c r="E172" s="756"/>
      <c r="F172" s="757"/>
      <c r="G172" s="14" t="s">
        <v>17</v>
      </c>
      <c r="H172" s="755"/>
      <c r="I172" s="756"/>
      <c r="J172" s="756"/>
      <c r="K172" s="756"/>
      <c r="L172" s="756"/>
      <c r="M172" s="756"/>
      <c r="N172" s="756"/>
      <c r="O172" s="756"/>
      <c r="P172" s="757"/>
    </row>
    <row r="173" spans="1:16" ht="15.75" x14ac:dyDescent="0.25">
      <c r="A173" s="15"/>
      <c r="B173" s="419"/>
      <c r="C173" s="419"/>
      <c r="D173" s="17"/>
      <c r="E173" s="17"/>
      <c r="F173" s="17"/>
      <c r="G173" s="17"/>
      <c r="H173" s="17"/>
      <c r="I173" s="17"/>
      <c r="J173" s="17"/>
      <c r="K173" s="17"/>
      <c r="L173" s="18"/>
      <c r="M173" s="18"/>
      <c r="N173" s="18"/>
      <c r="O173" s="18"/>
      <c r="P173" s="19"/>
    </row>
    <row r="174" spans="1:16" ht="25.5" customHeight="1" x14ac:dyDescent="0.25">
      <c r="A174" s="11" t="s">
        <v>20</v>
      </c>
      <c r="B174" s="758" t="s">
        <v>379</v>
      </c>
      <c r="C174" s="758"/>
      <c r="D174" s="758"/>
      <c r="E174" s="758"/>
      <c r="F174" s="758"/>
      <c r="G174" s="758"/>
      <c r="H174" s="758"/>
      <c r="I174" s="758"/>
      <c r="J174" s="758"/>
      <c r="K174" s="758"/>
      <c r="L174" s="758"/>
      <c r="M174" s="758"/>
      <c r="N174" s="758"/>
      <c r="O174" s="758"/>
      <c r="P174" s="758"/>
    </row>
    <row r="176" spans="1:16" ht="23.25" customHeight="1" x14ac:dyDescent="0.25">
      <c r="A176" s="20" t="s">
        <v>22</v>
      </c>
      <c r="B176" s="21"/>
      <c r="C176" s="21"/>
      <c r="D176" s="21"/>
      <c r="E176" s="21"/>
      <c r="F176" s="21"/>
      <c r="G176" s="21"/>
      <c r="H176" s="21"/>
      <c r="I176" s="21"/>
      <c r="J176" s="21"/>
      <c r="K176" s="21"/>
      <c r="L176" s="21"/>
      <c r="M176" s="21"/>
      <c r="N176" s="21"/>
      <c r="O176" s="21"/>
    </row>
    <row r="177" spans="1:16" ht="20.25" customHeight="1" x14ac:dyDescent="0.25">
      <c r="A177" s="20"/>
      <c r="B177" s="21"/>
      <c r="C177" s="21"/>
      <c r="D177" s="21"/>
      <c r="E177" s="21"/>
      <c r="F177" s="21"/>
      <c r="G177" s="21"/>
      <c r="H177" s="21"/>
      <c r="I177" s="21"/>
      <c r="J177" s="21"/>
      <c r="K177" s="21"/>
      <c r="L177" s="21"/>
      <c r="M177" s="21"/>
      <c r="N177" s="21"/>
      <c r="O177" s="21"/>
    </row>
    <row r="178" spans="1:16" ht="15" customHeight="1" x14ac:dyDescent="0.25">
      <c r="A178" s="881" t="s">
        <v>23</v>
      </c>
      <c r="B178" s="881"/>
      <c r="C178" s="881"/>
      <c r="D178" s="881"/>
      <c r="E178" s="400"/>
      <c r="F178" s="768" t="s">
        <v>24</v>
      </c>
      <c r="G178" s="768"/>
      <c r="H178" s="768"/>
      <c r="I178" s="768"/>
      <c r="J178" s="768" t="s">
        <v>25</v>
      </c>
      <c r="K178" s="769" t="s">
        <v>26</v>
      </c>
      <c r="L178" s="761"/>
      <c r="M178" s="768" t="s">
        <v>27</v>
      </c>
      <c r="N178" s="768"/>
      <c r="O178" s="768"/>
      <c r="P178" s="768" t="s">
        <v>25</v>
      </c>
    </row>
    <row r="179" spans="1:16" ht="15" customHeight="1" x14ac:dyDescent="0.25">
      <c r="A179" s="881"/>
      <c r="B179" s="881"/>
      <c r="C179" s="881"/>
      <c r="D179" s="881"/>
      <c r="E179" s="400"/>
      <c r="F179" s="768"/>
      <c r="G179" s="768"/>
      <c r="H179" s="768"/>
      <c r="I179" s="768"/>
      <c r="J179" s="768"/>
      <c r="K179" s="770"/>
      <c r="L179" s="764"/>
      <c r="M179" s="768"/>
      <c r="N179" s="768"/>
      <c r="O179" s="768"/>
      <c r="P179" s="768"/>
    </row>
    <row r="180" spans="1:16" ht="15" customHeight="1" x14ac:dyDescent="0.25">
      <c r="A180" s="881"/>
      <c r="B180" s="881"/>
      <c r="C180" s="881"/>
      <c r="D180" s="881"/>
      <c r="E180" s="400"/>
      <c r="F180" s="2017" t="s">
        <v>333</v>
      </c>
      <c r="G180" s="2018"/>
      <c r="H180" s="2018"/>
      <c r="I180" s="2019"/>
      <c r="J180" s="410">
        <v>25</v>
      </c>
      <c r="K180" s="770"/>
      <c r="L180" s="764"/>
      <c r="M180" s="2017" t="s">
        <v>1621</v>
      </c>
      <c r="N180" s="2018"/>
      <c r="O180" s="2019"/>
      <c r="P180" s="22">
        <v>30</v>
      </c>
    </row>
    <row r="181" spans="1:16" ht="15" customHeight="1" x14ac:dyDescent="0.25">
      <c r="A181" s="881"/>
      <c r="B181" s="881"/>
      <c r="C181" s="881"/>
      <c r="D181" s="881"/>
      <c r="E181" s="400"/>
      <c r="F181" t="s">
        <v>334</v>
      </c>
      <c r="J181" s="410">
        <v>50</v>
      </c>
      <c r="K181" s="770"/>
      <c r="L181" s="764"/>
      <c r="M181" s="2017" t="s">
        <v>1622</v>
      </c>
      <c r="N181" s="2018"/>
      <c r="O181" s="2019"/>
      <c r="P181" s="22">
        <v>30</v>
      </c>
    </row>
    <row r="182" spans="1:16" ht="15" customHeight="1" x14ac:dyDescent="0.25">
      <c r="A182" s="881"/>
      <c r="B182" s="881"/>
      <c r="C182" s="881"/>
      <c r="D182" s="881"/>
      <c r="E182" s="400"/>
      <c r="F182" s="2017" t="s">
        <v>335</v>
      </c>
      <c r="G182" s="2018"/>
      <c r="H182" s="2018"/>
      <c r="I182" s="2019"/>
      <c r="J182" s="410">
        <v>20</v>
      </c>
      <c r="K182" s="770"/>
      <c r="L182" s="764"/>
      <c r="M182" s="2017"/>
      <c r="N182" s="2018"/>
      <c r="O182" s="2019"/>
      <c r="P182" s="22"/>
    </row>
    <row r="183" spans="1:16" ht="15" customHeight="1" x14ac:dyDescent="0.25">
      <c r="A183" s="881"/>
      <c r="B183" s="881"/>
      <c r="C183" s="881"/>
      <c r="D183" s="881"/>
      <c r="E183" s="400"/>
      <c r="F183" s="745"/>
      <c r="G183" s="745"/>
      <c r="H183" s="745"/>
      <c r="I183" s="745"/>
      <c r="J183" s="410"/>
      <c r="K183" s="770"/>
      <c r="L183" s="764"/>
      <c r="M183" s="745"/>
      <c r="N183" s="745"/>
      <c r="O183" s="745"/>
      <c r="P183" s="410"/>
    </row>
    <row r="184" spans="1:16" ht="15" customHeight="1" x14ac:dyDescent="0.25">
      <c r="A184" s="881"/>
      <c r="B184" s="881"/>
      <c r="C184" s="881"/>
      <c r="D184" s="881"/>
      <c r="E184" s="400"/>
      <c r="F184" s="745"/>
      <c r="G184" s="745"/>
      <c r="H184" s="745"/>
      <c r="I184" s="745"/>
      <c r="J184" s="410"/>
      <c r="K184" s="770"/>
      <c r="L184" s="764"/>
      <c r="M184" s="745"/>
      <c r="N184" s="745"/>
      <c r="O184" s="745"/>
      <c r="P184" s="410"/>
    </row>
    <row r="185" spans="1:16" ht="15" customHeight="1" x14ac:dyDescent="0.25">
      <c r="A185" s="881"/>
      <c r="B185" s="881"/>
      <c r="C185" s="881"/>
      <c r="D185" s="881"/>
      <c r="E185" s="400"/>
      <c r="F185" s="745"/>
      <c r="G185" s="745"/>
      <c r="H185" s="745"/>
      <c r="I185" s="745"/>
      <c r="J185" s="410"/>
      <c r="K185" s="770"/>
      <c r="L185" s="764"/>
      <c r="M185" s="745"/>
      <c r="N185" s="745"/>
      <c r="O185" s="745"/>
      <c r="P185" s="410"/>
    </row>
    <row r="186" spans="1:16" ht="15" customHeight="1" x14ac:dyDescent="0.25">
      <c r="A186" s="881"/>
      <c r="B186" s="881"/>
      <c r="C186" s="881"/>
      <c r="D186" s="881"/>
      <c r="E186" s="400"/>
      <c r="F186" s="745"/>
      <c r="G186" s="745"/>
      <c r="H186" s="745"/>
      <c r="I186" s="745"/>
      <c r="J186" s="410"/>
      <c r="K186" s="770"/>
      <c r="L186" s="764"/>
      <c r="M186" s="745"/>
      <c r="N186" s="745"/>
      <c r="O186" s="745"/>
      <c r="P186" s="410"/>
    </row>
    <row r="187" spans="1:16" ht="15" customHeight="1" x14ac:dyDescent="0.25">
      <c r="A187" s="881"/>
      <c r="B187" s="881"/>
      <c r="C187" s="881"/>
      <c r="D187" s="881"/>
      <c r="E187" s="400"/>
      <c r="F187" s="745"/>
      <c r="G187" s="745"/>
      <c r="H187" s="745"/>
      <c r="I187" s="745"/>
      <c r="J187" s="410"/>
      <c r="K187" s="771"/>
      <c r="L187" s="767"/>
      <c r="M187" s="745"/>
      <c r="N187" s="745"/>
      <c r="O187" s="745"/>
      <c r="P187" s="410"/>
    </row>
    <row r="188" spans="1:16" ht="15.75" x14ac:dyDescent="0.25">
      <c r="A188" s="19"/>
      <c r="B188" s="24"/>
      <c r="C188" s="18"/>
      <c r="D188" s="18"/>
      <c r="E188" s="18"/>
      <c r="F188" s="18"/>
      <c r="G188" s="18"/>
      <c r="H188" s="18"/>
      <c r="I188" s="18"/>
      <c r="J188" s="18"/>
      <c r="K188" s="18"/>
      <c r="L188" s="18"/>
      <c r="M188" s="18"/>
      <c r="N188" s="18"/>
      <c r="O188" s="18"/>
      <c r="P188" s="19"/>
    </row>
    <row r="189" spans="1:16" ht="15.75" x14ac:dyDescent="0.25">
      <c r="A189" s="19"/>
      <c r="B189" s="24"/>
      <c r="C189" s="18"/>
      <c r="D189" s="18"/>
      <c r="E189" s="18"/>
      <c r="F189" s="18"/>
      <c r="G189" s="18"/>
      <c r="H189" s="18"/>
      <c r="I189" s="18"/>
      <c r="J189" s="18"/>
      <c r="K189" s="18"/>
      <c r="L189" s="18"/>
      <c r="M189" s="18"/>
      <c r="N189" s="18"/>
      <c r="O189" s="18"/>
      <c r="P189" s="19"/>
    </row>
    <row r="190" spans="1:16" ht="31.5" customHeight="1" x14ac:dyDescent="0.25">
      <c r="A190" s="48" t="s">
        <v>32</v>
      </c>
      <c r="B190" s="401" t="s">
        <v>33</v>
      </c>
      <c r="C190" s="401" t="s">
        <v>34</v>
      </c>
      <c r="D190" s="401" t="s">
        <v>35</v>
      </c>
      <c r="E190" s="401" t="s">
        <v>36</v>
      </c>
      <c r="F190" s="401" t="s">
        <v>37</v>
      </c>
      <c r="G190" s="746" t="s">
        <v>38</v>
      </c>
      <c r="H190" s="746"/>
      <c r="I190" s="733" t="s">
        <v>39</v>
      </c>
      <c r="J190" s="741"/>
      <c r="K190" s="401" t="s">
        <v>40</v>
      </c>
      <c r="L190" s="746" t="s">
        <v>41</v>
      </c>
      <c r="M190" s="746"/>
      <c r="N190" s="850" t="s">
        <v>42</v>
      </c>
      <c r="O190" s="851"/>
      <c r="P190" s="852"/>
    </row>
    <row r="191" spans="1:16" ht="66" customHeight="1" x14ac:dyDescent="0.25">
      <c r="A191" s="159" t="s">
        <v>43</v>
      </c>
      <c r="B191" s="101">
        <v>1</v>
      </c>
      <c r="C191" s="415" t="s">
        <v>380</v>
      </c>
      <c r="D191" s="155" t="s">
        <v>104</v>
      </c>
      <c r="E191" s="155" t="s">
        <v>47</v>
      </c>
      <c r="F191" s="416" t="s">
        <v>105</v>
      </c>
      <c r="G191" s="1420" t="s">
        <v>381</v>
      </c>
      <c r="H191" s="1422"/>
      <c r="I191" s="2014" t="s">
        <v>207</v>
      </c>
      <c r="J191" s="2015"/>
      <c r="K191" s="156">
        <v>1</v>
      </c>
      <c r="L191" s="2016" t="s">
        <v>228</v>
      </c>
      <c r="M191" s="2016"/>
      <c r="N191" s="1416" t="s">
        <v>338</v>
      </c>
      <c r="O191" s="1416"/>
      <c r="P191" s="1416"/>
    </row>
    <row r="192" spans="1:16" ht="60.75" customHeight="1" x14ac:dyDescent="0.25">
      <c r="A192" s="733" t="s">
        <v>51</v>
      </c>
      <c r="B192" s="741"/>
      <c r="C192" s="2020" t="s">
        <v>382</v>
      </c>
      <c r="D192" s="2021"/>
      <c r="E192" s="2021"/>
      <c r="F192" s="2021"/>
      <c r="G192" s="2021"/>
      <c r="H192" s="2021"/>
      <c r="I192" s="2021"/>
      <c r="J192" s="2021"/>
      <c r="K192" s="2021"/>
      <c r="L192" s="2021"/>
      <c r="M192" s="2021"/>
      <c r="N192" s="2021"/>
      <c r="O192" s="2021"/>
      <c r="P192" s="2022"/>
    </row>
    <row r="193" spans="1:19" ht="21.75" customHeight="1" x14ac:dyDescent="0.25">
      <c r="A193" s="721" t="s">
        <v>53</v>
      </c>
      <c r="B193" s="719"/>
      <c r="C193" s="719"/>
      <c r="D193" s="719"/>
      <c r="E193" s="719"/>
      <c r="F193" s="719"/>
      <c r="G193" s="720"/>
      <c r="H193" s="721" t="s">
        <v>54</v>
      </c>
      <c r="I193" s="719"/>
      <c r="J193" s="719"/>
      <c r="K193" s="719"/>
      <c r="L193" s="719"/>
      <c r="M193" s="719"/>
      <c r="N193" s="719"/>
      <c r="O193" s="719"/>
      <c r="P193" s="720"/>
    </row>
    <row r="194" spans="1:19" ht="15" customHeight="1" x14ac:dyDescent="0.25">
      <c r="A194" s="1398" t="s">
        <v>340</v>
      </c>
      <c r="B194" s="1399"/>
      <c r="C194" s="1399"/>
      <c r="D194" s="1399"/>
      <c r="E194" s="1399"/>
      <c r="F194" s="1399"/>
      <c r="G194" s="1399"/>
      <c r="H194" s="839" t="s">
        <v>341</v>
      </c>
      <c r="I194" s="840"/>
      <c r="J194" s="840"/>
      <c r="K194" s="840"/>
      <c r="L194" s="840"/>
      <c r="M194" s="840"/>
      <c r="N194" s="840"/>
      <c r="O194" s="840"/>
      <c r="P194" s="1402"/>
    </row>
    <row r="195" spans="1:19" ht="15" customHeight="1" x14ac:dyDescent="0.25">
      <c r="A195" s="1400"/>
      <c r="B195" s="1401"/>
      <c r="C195" s="1401"/>
      <c r="D195" s="1401"/>
      <c r="E195" s="1401"/>
      <c r="F195" s="1401"/>
      <c r="G195" s="1401"/>
      <c r="H195" s="842"/>
      <c r="I195" s="843"/>
      <c r="J195" s="843"/>
      <c r="K195" s="843"/>
      <c r="L195" s="843"/>
      <c r="M195" s="843"/>
      <c r="N195" s="843"/>
      <c r="O195" s="843"/>
      <c r="P195" s="1403"/>
    </row>
    <row r="196" spans="1:19" ht="15.75" x14ac:dyDescent="0.25">
      <c r="A196" s="5"/>
      <c r="B196" s="6"/>
      <c r="C196" s="24"/>
      <c r="D196" s="24"/>
      <c r="E196" s="24"/>
      <c r="F196" s="24"/>
      <c r="G196" s="24"/>
      <c r="H196" s="24"/>
      <c r="I196" s="24"/>
      <c r="J196" s="24"/>
      <c r="K196" s="24"/>
      <c r="L196" s="24"/>
      <c r="M196" s="24"/>
      <c r="N196" s="24"/>
      <c r="O196" s="24"/>
      <c r="P196" s="5"/>
    </row>
    <row r="197" spans="1:19" ht="15.75" customHeight="1" x14ac:dyDescent="0.25">
      <c r="A197" s="24"/>
      <c r="B197" s="24"/>
      <c r="C197" s="5"/>
      <c r="D197" s="733" t="s">
        <v>57</v>
      </c>
      <c r="E197" s="734"/>
      <c r="F197" s="734"/>
      <c r="G197" s="734"/>
      <c r="H197" s="734"/>
      <c r="I197" s="734"/>
      <c r="J197" s="734"/>
      <c r="K197" s="734"/>
      <c r="L197" s="734"/>
      <c r="M197" s="734"/>
      <c r="N197" s="734"/>
      <c r="O197" s="734"/>
      <c r="P197" s="741"/>
    </row>
    <row r="198" spans="1:19" ht="15.75" x14ac:dyDescent="0.25">
      <c r="A198" s="5"/>
      <c r="B198" s="6"/>
      <c r="C198" s="24"/>
      <c r="D198" s="401" t="s">
        <v>58</v>
      </c>
      <c r="E198" s="401" t="s">
        <v>59</v>
      </c>
      <c r="F198" s="401" t="s">
        <v>60</v>
      </c>
      <c r="G198" s="401" t="s">
        <v>61</v>
      </c>
      <c r="H198" s="401" t="s">
        <v>62</v>
      </c>
      <c r="I198" s="401" t="s">
        <v>63</v>
      </c>
      <c r="J198" s="401" t="s">
        <v>64</v>
      </c>
      <c r="K198" s="401" t="s">
        <v>65</v>
      </c>
      <c r="L198" s="401" t="s">
        <v>66</v>
      </c>
      <c r="M198" s="401" t="s">
        <v>67</v>
      </c>
      <c r="N198" s="401" t="s">
        <v>68</v>
      </c>
      <c r="O198" s="733" t="s">
        <v>69</v>
      </c>
      <c r="P198" s="741"/>
    </row>
    <row r="199" spans="1:19" ht="15.75" x14ac:dyDescent="0.25">
      <c r="A199" s="887" t="s">
        <v>70</v>
      </c>
      <c r="B199" s="1385"/>
      <c r="C199" s="1386"/>
      <c r="D199" s="52">
        <v>0</v>
      </c>
      <c r="E199" s="52">
        <v>1</v>
      </c>
      <c r="F199" s="52">
        <v>1</v>
      </c>
      <c r="G199" s="52">
        <v>3</v>
      </c>
      <c r="H199" s="52">
        <v>1</v>
      </c>
      <c r="I199" s="52">
        <v>1</v>
      </c>
      <c r="J199" s="52">
        <v>2</v>
      </c>
      <c r="K199" s="52">
        <v>2</v>
      </c>
      <c r="L199" s="52">
        <v>4</v>
      </c>
      <c r="M199" s="52">
        <v>2</v>
      </c>
      <c r="N199" s="52">
        <v>1</v>
      </c>
      <c r="O199" s="887">
        <v>4</v>
      </c>
      <c r="P199" s="1386"/>
      <c r="Q199">
        <f>SUM(D199:P199)</f>
        <v>22</v>
      </c>
    </row>
    <row r="200" spans="1:19" ht="15.75" x14ac:dyDescent="0.25">
      <c r="A200" s="887" t="s">
        <v>71</v>
      </c>
      <c r="B200" s="1385"/>
      <c r="C200" s="1386"/>
      <c r="D200" s="53"/>
      <c r="E200" s="53"/>
      <c r="F200" s="53"/>
      <c r="G200" s="53"/>
      <c r="H200" s="53"/>
      <c r="I200" s="53"/>
      <c r="J200" s="53"/>
      <c r="K200" s="53"/>
      <c r="L200" s="53"/>
      <c r="M200" s="53"/>
      <c r="N200" s="53"/>
      <c r="O200" s="899"/>
      <c r="P200" s="1116"/>
    </row>
    <row r="201" spans="1:19" ht="15.75" x14ac:dyDescent="0.25">
      <c r="A201" s="5"/>
      <c r="B201" s="6"/>
      <c r="C201" s="24"/>
      <c r="D201" s="24"/>
      <c r="E201" s="24"/>
      <c r="F201" s="24"/>
      <c r="G201" s="24"/>
      <c r="H201" s="24"/>
      <c r="I201" s="24"/>
      <c r="J201" s="24"/>
      <c r="K201" s="24"/>
      <c r="L201" s="24"/>
      <c r="M201" s="24"/>
      <c r="N201" s="24"/>
      <c r="O201" s="24"/>
      <c r="P201" s="5"/>
    </row>
    <row r="202" spans="1:19" ht="15.75" x14ac:dyDescent="0.25">
      <c r="A202" s="5"/>
      <c r="B202" s="6"/>
      <c r="C202" s="7"/>
      <c r="D202" s="7"/>
      <c r="E202" s="7"/>
      <c r="F202" s="7"/>
      <c r="G202" s="7"/>
      <c r="H202" s="7"/>
      <c r="I202" s="7"/>
      <c r="J202" s="7"/>
      <c r="K202" s="7"/>
      <c r="L202" s="7"/>
      <c r="M202" s="8"/>
      <c r="N202" s="8"/>
      <c r="O202" s="8"/>
      <c r="P202" s="5"/>
    </row>
    <row r="203" spans="1:19" ht="15.75" x14ac:dyDescent="0.25">
      <c r="A203" s="35" t="s">
        <v>72</v>
      </c>
      <c r="B203" s="35" t="s">
        <v>33</v>
      </c>
      <c r="C203" s="36"/>
      <c r="D203" s="37" t="s">
        <v>58</v>
      </c>
      <c r="E203" s="37" t="s">
        <v>59</v>
      </c>
      <c r="F203" s="37" t="s">
        <v>60</v>
      </c>
      <c r="G203" s="37" t="s">
        <v>61</v>
      </c>
      <c r="H203" s="37" t="s">
        <v>62</v>
      </c>
      <c r="I203" s="37" t="s">
        <v>63</v>
      </c>
      <c r="J203" s="37" t="s">
        <v>64</v>
      </c>
      <c r="K203" s="37" t="s">
        <v>65</v>
      </c>
      <c r="L203" s="37" t="s">
        <v>66</v>
      </c>
      <c r="M203" s="37" t="s">
        <v>67</v>
      </c>
      <c r="N203" s="37" t="s">
        <v>68</v>
      </c>
      <c r="O203" s="716" t="s">
        <v>69</v>
      </c>
      <c r="P203" s="845"/>
    </row>
    <row r="204" spans="1:19" ht="23.25" customHeight="1" x14ac:dyDescent="0.25">
      <c r="A204" s="883" t="s">
        <v>383</v>
      </c>
      <c r="B204" s="2023">
        <v>5.2600000000000001E-2</v>
      </c>
      <c r="C204" s="38" t="s">
        <v>70</v>
      </c>
      <c r="D204" s="38"/>
      <c r="E204" s="38">
        <v>1</v>
      </c>
      <c r="F204" s="38"/>
      <c r="G204" s="38"/>
      <c r="H204" s="38"/>
      <c r="I204" s="38"/>
      <c r="J204" s="38"/>
      <c r="K204" s="38"/>
      <c r="L204" s="38"/>
      <c r="M204" s="38"/>
      <c r="N204" s="38"/>
      <c r="O204" s="808"/>
      <c r="P204" s="809"/>
      <c r="Q204">
        <f>SUM(D204:P204)</f>
        <v>1</v>
      </c>
      <c r="R204">
        <v>5.26</v>
      </c>
    </row>
    <row r="205" spans="1:19" ht="23.25" customHeight="1" x14ac:dyDescent="0.25">
      <c r="A205" s="884"/>
      <c r="B205" s="2023"/>
      <c r="C205" s="40" t="s">
        <v>71</v>
      </c>
      <c r="D205" s="40"/>
      <c r="E205" s="40"/>
      <c r="F205" s="41"/>
      <c r="G205" s="41"/>
      <c r="H205" s="41"/>
      <c r="I205" s="41"/>
      <c r="J205" s="41"/>
      <c r="K205" s="41"/>
      <c r="L205" s="41"/>
      <c r="M205" s="41"/>
      <c r="N205" s="40"/>
      <c r="O205" s="814"/>
      <c r="P205" s="815"/>
    </row>
    <row r="206" spans="1:19" ht="26.25" customHeight="1" x14ac:dyDescent="0.25">
      <c r="A206" s="883" t="s">
        <v>384</v>
      </c>
      <c r="B206" s="2023">
        <v>5.2600000000000001E-2</v>
      </c>
      <c r="C206" s="38" t="s">
        <v>70</v>
      </c>
      <c r="D206" s="38"/>
      <c r="E206" s="38"/>
      <c r="F206" s="38"/>
      <c r="G206" s="38">
        <v>1</v>
      </c>
      <c r="H206" s="38"/>
      <c r="I206" s="38"/>
      <c r="J206" s="38"/>
      <c r="K206" s="38"/>
      <c r="L206" s="38"/>
      <c r="M206" s="38">
        <v>1</v>
      </c>
      <c r="N206" s="38"/>
      <c r="O206" s="808"/>
      <c r="P206" s="809"/>
      <c r="Q206">
        <f>SUM(D206:P206)</f>
        <v>2</v>
      </c>
      <c r="R206">
        <f>5.26/2</f>
        <v>2.63</v>
      </c>
      <c r="S206">
        <f>+R206*2</f>
        <v>5.26</v>
      </c>
    </row>
    <row r="207" spans="1:19" ht="26.25" customHeight="1" x14ac:dyDescent="0.25">
      <c r="A207" s="884"/>
      <c r="B207" s="2023"/>
      <c r="C207" s="40" t="s">
        <v>71</v>
      </c>
      <c r="D207" s="40"/>
      <c r="E207" s="40"/>
      <c r="F207" s="41"/>
      <c r="G207" s="41"/>
      <c r="H207" s="41"/>
      <c r="I207" s="41"/>
      <c r="J207" s="41"/>
      <c r="K207" s="41"/>
      <c r="L207" s="41"/>
      <c r="M207" s="41"/>
      <c r="N207" s="40"/>
      <c r="O207" s="814"/>
      <c r="P207" s="815"/>
    </row>
    <row r="208" spans="1:19" ht="30" customHeight="1" x14ac:dyDescent="0.25">
      <c r="A208" s="883" t="s">
        <v>385</v>
      </c>
      <c r="B208" s="2023">
        <v>5.2600000000000001E-2</v>
      </c>
      <c r="C208" s="38" t="s">
        <v>70</v>
      </c>
      <c r="D208" s="38"/>
      <c r="E208" s="38"/>
      <c r="F208" s="38"/>
      <c r="G208" s="38">
        <v>1</v>
      </c>
      <c r="H208" s="38"/>
      <c r="I208" s="38"/>
      <c r="J208" s="38"/>
      <c r="K208" s="38"/>
      <c r="L208" s="38">
        <v>1</v>
      </c>
      <c r="M208" s="38"/>
      <c r="N208" s="38"/>
      <c r="O208" s="808"/>
      <c r="P208" s="809"/>
      <c r="Q208">
        <f>SUM(D208:P208)</f>
        <v>2</v>
      </c>
      <c r="R208">
        <f>5.26/2</f>
        <v>2.63</v>
      </c>
      <c r="S208">
        <f>+R208*2</f>
        <v>5.26</v>
      </c>
    </row>
    <row r="209" spans="1:19" ht="30" customHeight="1" x14ac:dyDescent="0.25">
      <c r="A209" s="884"/>
      <c r="B209" s="2023"/>
      <c r="C209" s="40" t="s">
        <v>71</v>
      </c>
      <c r="D209" s="40"/>
      <c r="E209" s="40"/>
      <c r="F209" s="41"/>
      <c r="G209" s="41"/>
      <c r="H209" s="41"/>
      <c r="I209" s="41"/>
      <c r="J209" s="41"/>
      <c r="K209" s="41"/>
      <c r="L209" s="41"/>
      <c r="M209" s="41"/>
      <c r="N209" s="40"/>
      <c r="O209" s="814"/>
      <c r="P209" s="815"/>
    </row>
    <row r="210" spans="1:19" ht="65.25" customHeight="1" x14ac:dyDescent="0.25">
      <c r="A210" s="883" t="s">
        <v>386</v>
      </c>
      <c r="B210" s="2023">
        <v>5.2600000000000001E-2</v>
      </c>
      <c r="C210" s="38" t="s">
        <v>70</v>
      </c>
      <c r="D210" s="38"/>
      <c r="E210" s="38"/>
      <c r="F210" s="38"/>
      <c r="G210" s="38">
        <v>1</v>
      </c>
      <c r="H210" s="38"/>
      <c r="I210" s="38"/>
      <c r="J210" s="38"/>
      <c r="K210" s="38"/>
      <c r="L210" s="38"/>
      <c r="M210" s="38"/>
      <c r="N210" s="38"/>
      <c r="O210" s="808"/>
      <c r="P210" s="809"/>
      <c r="Q210">
        <f>SUM(D210:P210)</f>
        <v>1</v>
      </c>
      <c r="R210">
        <v>5.26</v>
      </c>
    </row>
    <row r="211" spans="1:19" ht="65.25" customHeight="1" x14ac:dyDescent="0.25">
      <c r="A211" s="884"/>
      <c r="B211" s="2023"/>
      <c r="C211" s="40" t="s">
        <v>71</v>
      </c>
      <c r="D211" s="40"/>
      <c r="E211" s="40"/>
      <c r="F211" s="41"/>
      <c r="G211" s="41"/>
      <c r="H211" s="41"/>
      <c r="I211" s="41"/>
      <c r="J211" s="41"/>
      <c r="K211" s="41"/>
      <c r="L211" s="41"/>
      <c r="M211" s="41"/>
      <c r="N211" s="40"/>
      <c r="O211" s="814"/>
      <c r="P211" s="815"/>
    </row>
    <row r="212" spans="1:19" ht="26.25" customHeight="1" x14ac:dyDescent="0.25">
      <c r="A212" s="883" t="s">
        <v>387</v>
      </c>
      <c r="B212" s="2023">
        <v>5.2600000000000001E-2</v>
      </c>
      <c r="C212" s="38" t="s">
        <v>70</v>
      </c>
      <c r="D212" s="38"/>
      <c r="E212" s="38"/>
      <c r="F212" s="38"/>
      <c r="G212" s="38"/>
      <c r="H212" s="38">
        <v>1</v>
      </c>
      <c r="I212" s="38"/>
      <c r="J212" s="38"/>
      <c r="K212" s="38"/>
      <c r="L212" s="38"/>
      <c r="M212" s="38"/>
      <c r="N212" s="38"/>
      <c r="O212" s="808"/>
      <c r="P212" s="809"/>
      <c r="Q212">
        <f>SUM(D212:P212)</f>
        <v>1</v>
      </c>
      <c r="R212">
        <v>5.26</v>
      </c>
    </row>
    <row r="213" spans="1:19" ht="26.25" customHeight="1" x14ac:dyDescent="0.25">
      <c r="A213" s="884"/>
      <c r="B213" s="2023"/>
      <c r="C213" s="40" t="s">
        <v>71</v>
      </c>
      <c r="D213" s="40"/>
      <c r="E213" s="40"/>
      <c r="F213" s="41"/>
      <c r="G213" s="41"/>
      <c r="H213" s="41"/>
      <c r="I213" s="41"/>
      <c r="J213" s="41"/>
      <c r="K213" s="41"/>
      <c r="L213" s="41"/>
      <c r="M213" s="41"/>
      <c r="N213" s="40"/>
      <c r="O213" s="814"/>
      <c r="P213" s="815"/>
    </row>
    <row r="214" spans="1:19" ht="28.5" customHeight="1" x14ac:dyDescent="0.25">
      <c r="A214" s="883" t="s">
        <v>388</v>
      </c>
      <c r="B214" s="2023">
        <v>5.2600000000000001E-2</v>
      </c>
      <c r="C214" s="38" t="s">
        <v>70</v>
      </c>
      <c r="D214" s="38"/>
      <c r="E214" s="38"/>
      <c r="F214" s="38"/>
      <c r="G214" s="38"/>
      <c r="H214" s="38"/>
      <c r="I214" s="38">
        <v>1</v>
      </c>
      <c r="J214" s="38"/>
      <c r="K214" s="38"/>
      <c r="L214" s="38"/>
      <c r="M214" s="38"/>
      <c r="N214" s="38"/>
      <c r="O214" s="808"/>
      <c r="P214" s="809"/>
      <c r="Q214">
        <f>SUM(D214:P214)</f>
        <v>1</v>
      </c>
      <c r="R214">
        <v>5.26</v>
      </c>
    </row>
    <row r="215" spans="1:19" ht="28.5" customHeight="1" x14ac:dyDescent="0.25">
      <c r="A215" s="884"/>
      <c r="B215" s="2023"/>
      <c r="C215" s="40" t="s">
        <v>71</v>
      </c>
      <c r="D215" s="40"/>
      <c r="E215" s="40"/>
      <c r="F215" s="41"/>
      <c r="G215" s="41"/>
      <c r="H215" s="41"/>
      <c r="I215" s="41"/>
      <c r="J215" s="41"/>
      <c r="K215" s="41"/>
      <c r="L215" s="41"/>
      <c r="M215" s="41"/>
      <c r="N215" s="40"/>
      <c r="O215" s="814"/>
      <c r="P215" s="815"/>
    </row>
    <row r="216" spans="1:19" ht="18.75" customHeight="1" x14ac:dyDescent="0.25">
      <c r="A216" s="1408" t="s">
        <v>389</v>
      </c>
      <c r="B216" s="2023">
        <v>5.2600000000000001E-2</v>
      </c>
      <c r="C216" s="38" t="s">
        <v>70</v>
      </c>
      <c r="D216" s="38"/>
      <c r="E216" s="38"/>
      <c r="F216" s="38"/>
      <c r="G216" s="38"/>
      <c r="H216" s="38"/>
      <c r="I216" s="38"/>
      <c r="J216" s="38">
        <v>1</v>
      </c>
      <c r="K216" s="38"/>
      <c r="L216" s="38"/>
      <c r="M216" s="38"/>
      <c r="N216" s="38"/>
      <c r="O216" s="808">
        <v>1</v>
      </c>
      <c r="P216" s="809"/>
      <c r="Q216">
        <f>SUM(D216:P216)</f>
        <v>2</v>
      </c>
      <c r="R216">
        <f>5.26/2</f>
        <v>2.63</v>
      </c>
      <c r="S216">
        <f>+R216*2</f>
        <v>5.26</v>
      </c>
    </row>
    <row r="217" spans="1:19" ht="18.75" customHeight="1" x14ac:dyDescent="0.25">
      <c r="A217" s="1409"/>
      <c r="B217" s="2023"/>
      <c r="C217" s="40" t="s">
        <v>71</v>
      </c>
      <c r="D217" s="40"/>
      <c r="E217" s="40"/>
      <c r="F217" s="41"/>
      <c r="G217" s="41"/>
      <c r="H217" s="41"/>
      <c r="I217" s="41"/>
      <c r="J217" s="41"/>
      <c r="K217" s="41"/>
      <c r="L217" s="41"/>
      <c r="M217" s="41"/>
      <c r="N217" s="40"/>
      <c r="O217" s="814"/>
      <c r="P217" s="815"/>
    </row>
    <row r="218" spans="1:19" ht="18.75" customHeight="1" x14ac:dyDescent="0.25">
      <c r="A218" s="885" t="s">
        <v>390</v>
      </c>
      <c r="B218" s="2023">
        <v>5.2600000000000001E-2</v>
      </c>
      <c r="C218" s="38" t="s">
        <v>70</v>
      </c>
      <c r="D218" s="38"/>
      <c r="E218" s="38"/>
      <c r="F218" s="38"/>
      <c r="G218" s="38"/>
      <c r="H218" s="38"/>
      <c r="I218" s="38"/>
      <c r="J218" s="38">
        <v>1</v>
      </c>
      <c r="K218" s="38"/>
      <c r="L218" s="38"/>
      <c r="M218" s="38"/>
      <c r="N218" s="38"/>
      <c r="O218" s="808"/>
      <c r="P218" s="809"/>
      <c r="Q218">
        <f>SUM(D218:P218)</f>
        <v>1</v>
      </c>
      <c r="R218">
        <v>5.26</v>
      </c>
    </row>
    <row r="219" spans="1:19" ht="18.75" customHeight="1" x14ac:dyDescent="0.25">
      <c r="A219" s="886"/>
      <c r="B219" s="2023"/>
      <c r="C219" s="40" t="s">
        <v>71</v>
      </c>
      <c r="D219" s="40"/>
      <c r="E219" s="40"/>
      <c r="F219" s="41"/>
      <c r="G219" s="41"/>
      <c r="H219" s="41"/>
      <c r="I219" s="41"/>
      <c r="J219" s="41"/>
      <c r="K219" s="41"/>
      <c r="L219" s="41"/>
      <c r="M219" s="41"/>
      <c r="N219" s="40"/>
      <c r="O219" s="814"/>
      <c r="P219" s="815"/>
    </row>
    <row r="220" spans="1:19" ht="23.25" customHeight="1" x14ac:dyDescent="0.25">
      <c r="A220" s="885" t="s">
        <v>391</v>
      </c>
      <c r="B220" s="2023">
        <v>5.2600000000000001E-2</v>
      </c>
      <c r="C220" s="38" t="s">
        <v>70</v>
      </c>
      <c r="D220" s="38"/>
      <c r="E220" s="38"/>
      <c r="F220" s="38"/>
      <c r="G220" s="38"/>
      <c r="H220" s="38"/>
      <c r="I220" s="38"/>
      <c r="J220" s="38"/>
      <c r="K220" s="38">
        <v>1</v>
      </c>
      <c r="L220" s="38"/>
      <c r="M220" s="38"/>
      <c r="N220" s="38"/>
      <c r="O220" s="808"/>
      <c r="P220" s="809"/>
      <c r="Q220">
        <f>SUM(D220:P220)</f>
        <v>1</v>
      </c>
      <c r="R220">
        <v>5.26</v>
      </c>
    </row>
    <row r="221" spans="1:19" ht="23.25" customHeight="1" x14ac:dyDescent="0.25">
      <c r="A221" s="886"/>
      <c r="B221" s="2023"/>
      <c r="C221" s="40" t="s">
        <v>71</v>
      </c>
      <c r="D221" s="40"/>
      <c r="E221" s="40"/>
      <c r="F221" s="41"/>
      <c r="G221" s="41"/>
      <c r="H221" s="41"/>
      <c r="I221" s="41"/>
      <c r="J221" s="41"/>
      <c r="K221" s="41"/>
      <c r="L221" s="41"/>
      <c r="M221" s="41"/>
      <c r="N221" s="40"/>
      <c r="O221" s="814"/>
      <c r="P221" s="815"/>
    </row>
    <row r="222" spans="1:19" ht="59.25" customHeight="1" x14ac:dyDescent="0.25">
      <c r="A222" s="885" t="s">
        <v>392</v>
      </c>
      <c r="B222" s="2023">
        <v>5.2600000000000001E-2</v>
      </c>
      <c r="C222" s="38" t="s">
        <v>70</v>
      </c>
      <c r="D222" s="38"/>
      <c r="E222" s="38"/>
      <c r="F222" s="38"/>
      <c r="G222" s="38"/>
      <c r="H222" s="38"/>
      <c r="I222" s="38"/>
      <c r="J222" s="38"/>
      <c r="K222" s="38">
        <v>1</v>
      </c>
      <c r="L222" s="38"/>
      <c r="M222" s="38"/>
      <c r="N222" s="38"/>
      <c r="O222" s="808"/>
      <c r="P222" s="809"/>
      <c r="Q222">
        <f>SUM(D222:P222)</f>
        <v>1</v>
      </c>
      <c r="R222">
        <v>5.26</v>
      </c>
    </row>
    <row r="223" spans="1:19" ht="59.25" customHeight="1" x14ac:dyDescent="0.25">
      <c r="A223" s="886"/>
      <c r="B223" s="2023"/>
      <c r="C223" s="40" t="s">
        <v>71</v>
      </c>
      <c r="D223" s="40"/>
      <c r="E223" s="40"/>
      <c r="F223" s="41"/>
      <c r="G223" s="41"/>
      <c r="H223" s="41"/>
      <c r="I223" s="41"/>
      <c r="J223" s="41"/>
      <c r="K223" s="41"/>
      <c r="L223" s="41"/>
      <c r="M223" s="41"/>
      <c r="N223" s="40"/>
      <c r="O223" s="814"/>
      <c r="P223" s="815"/>
    </row>
    <row r="224" spans="1:19" ht="24.75" customHeight="1" x14ac:dyDescent="0.25">
      <c r="A224" s="885" t="s">
        <v>393</v>
      </c>
      <c r="B224" s="2023">
        <v>5.2600000000000001E-2</v>
      </c>
      <c r="C224" s="38" t="s">
        <v>70</v>
      </c>
      <c r="D224" s="38"/>
      <c r="E224" s="38"/>
      <c r="F224" s="38"/>
      <c r="G224" s="38"/>
      <c r="H224" s="38"/>
      <c r="I224" s="38"/>
      <c r="J224" s="38"/>
      <c r="K224" s="38"/>
      <c r="L224" s="38">
        <v>1</v>
      </c>
      <c r="M224" s="38"/>
      <c r="N224" s="38"/>
      <c r="O224" s="808"/>
      <c r="P224" s="809"/>
      <c r="Q224">
        <f>SUM(D224:P224)</f>
        <v>1</v>
      </c>
      <c r="R224">
        <v>5.26</v>
      </c>
    </row>
    <row r="225" spans="1:18" ht="24.75" customHeight="1" x14ac:dyDescent="0.25">
      <c r="A225" s="886"/>
      <c r="B225" s="2023"/>
      <c r="C225" s="40" t="s">
        <v>71</v>
      </c>
      <c r="D225" s="40"/>
      <c r="E225" s="40"/>
      <c r="F225" s="41"/>
      <c r="G225" s="41"/>
      <c r="H225" s="41"/>
      <c r="I225" s="41"/>
      <c r="J225" s="41"/>
      <c r="K225" s="41"/>
      <c r="L225" s="41"/>
      <c r="M225" s="41"/>
      <c r="N225" s="40"/>
      <c r="O225" s="814"/>
      <c r="P225" s="815"/>
    </row>
    <row r="226" spans="1:18" ht="30" customHeight="1" x14ac:dyDescent="0.25">
      <c r="A226" s="885" t="s">
        <v>394</v>
      </c>
      <c r="B226" s="2023">
        <v>5.2600000000000001E-2</v>
      </c>
      <c r="C226" s="38" t="s">
        <v>70</v>
      </c>
      <c r="D226" s="38"/>
      <c r="E226" s="38"/>
      <c r="F226" s="38"/>
      <c r="G226" s="38"/>
      <c r="H226" s="38"/>
      <c r="I226" s="38"/>
      <c r="J226" s="38"/>
      <c r="K226" s="38"/>
      <c r="L226" s="38">
        <v>1</v>
      </c>
      <c r="M226" s="38"/>
      <c r="N226" s="38"/>
      <c r="O226" s="808"/>
      <c r="P226" s="809"/>
      <c r="Q226">
        <f>SUM(D226:P226)</f>
        <v>1</v>
      </c>
      <c r="R226">
        <v>5.26</v>
      </c>
    </row>
    <row r="227" spans="1:18" ht="30" customHeight="1" x14ac:dyDescent="0.25">
      <c r="A227" s="886"/>
      <c r="B227" s="2023"/>
      <c r="C227" s="40" t="s">
        <v>71</v>
      </c>
      <c r="D227" s="40"/>
      <c r="E227" s="40"/>
      <c r="F227" s="41"/>
      <c r="G227" s="41"/>
      <c r="H227" s="41"/>
      <c r="I227" s="41"/>
      <c r="J227" s="41"/>
      <c r="K227" s="41"/>
      <c r="L227" s="41"/>
      <c r="M227" s="41"/>
      <c r="N227" s="40"/>
      <c r="O227" s="814"/>
      <c r="P227" s="815"/>
    </row>
    <row r="228" spans="1:18" ht="30" customHeight="1" x14ac:dyDescent="0.25">
      <c r="A228" s="885" t="s">
        <v>395</v>
      </c>
      <c r="B228" s="2023">
        <v>5.2600000000000001E-2</v>
      </c>
      <c r="C228" s="38" t="s">
        <v>70</v>
      </c>
      <c r="D228" s="38"/>
      <c r="E228" s="38"/>
      <c r="F228" s="38"/>
      <c r="G228" s="38"/>
      <c r="H228" s="38"/>
      <c r="I228" s="38"/>
      <c r="J228" s="38"/>
      <c r="K228" s="38"/>
      <c r="L228" s="38">
        <v>1</v>
      </c>
      <c r="M228" s="38"/>
      <c r="N228" s="38"/>
      <c r="O228" s="808"/>
      <c r="P228" s="809"/>
      <c r="Q228">
        <f>SUM(D228:P228)</f>
        <v>1</v>
      </c>
      <c r="R228">
        <v>5.26</v>
      </c>
    </row>
    <row r="229" spans="1:18" ht="30" customHeight="1" x14ac:dyDescent="0.25">
      <c r="A229" s="886"/>
      <c r="B229" s="2023"/>
      <c r="C229" s="40" t="s">
        <v>71</v>
      </c>
      <c r="D229" s="40"/>
      <c r="E229" s="40"/>
      <c r="F229" s="41"/>
      <c r="G229" s="41"/>
      <c r="H229" s="41"/>
      <c r="I229" s="41"/>
      <c r="J229" s="41"/>
      <c r="K229" s="41"/>
      <c r="L229" s="41"/>
      <c r="M229" s="41"/>
      <c r="N229" s="40"/>
      <c r="O229" s="814"/>
      <c r="P229" s="815"/>
    </row>
    <row r="230" spans="1:18" ht="22.5" customHeight="1" x14ac:dyDescent="0.25">
      <c r="A230" s="885" t="s">
        <v>396</v>
      </c>
      <c r="B230" s="2023">
        <v>5.2600000000000001E-2</v>
      </c>
      <c r="C230" s="38" t="s">
        <v>70</v>
      </c>
      <c r="D230" s="38"/>
      <c r="E230" s="38"/>
      <c r="F230" s="38"/>
      <c r="G230" s="38"/>
      <c r="H230" s="38"/>
      <c r="I230" s="38"/>
      <c r="J230" s="38"/>
      <c r="K230" s="38"/>
      <c r="L230" s="38"/>
      <c r="M230" s="38">
        <v>1</v>
      </c>
      <c r="N230" s="38"/>
      <c r="O230" s="808"/>
      <c r="P230" s="809"/>
      <c r="Q230">
        <f>SUM(D230:P230)</f>
        <v>1</v>
      </c>
      <c r="R230">
        <v>5.26</v>
      </c>
    </row>
    <row r="231" spans="1:18" ht="22.5" customHeight="1" x14ac:dyDescent="0.25">
      <c r="A231" s="886"/>
      <c r="B231" s="2023"/>
      <c r="C231" s="40" t="s">
        <v>71</v>
      </c>
      <c r="D231" s="40"/>
      <c r="E231" s="40"/>
      <c r="F231" s="41"/>
      <c r="G231" s="41"/>
      <c r="H231" s="41"/>
      <c r="I231" s="41"/>
      <c r="J231" s="41"/>
      <c r="K231" s="41"/>
      <c r="L231" s="41"/>
      <c r="M231" s="41"/>
      <c r="N231" s="40"/>
      <c r="O231" s="814"/>
      <c r="P231" s="815"/>
    </row>
    <row r="232" spans="1:18" ht="33.75" customHeight="1" x14ac:dyDescent="0.25">
      <c r="A232" s="885" t="s">
        <v>397</v>
      </c>
      <c r="B232" s="2023">
        <v>5.2600000000000001E-2</v>
      </c>
      <c r="C232" s="38" t="s">
        <v>70</v>
      </c>
      <c r="D232" s="38"/>
      <c r="E232" s="38"/>
      <c r="F232" s="38"/>
      <c r="G232" s="38"/>
      <c r="H232" s="38"/>
      <c r="I232" s="38"/>
      <c r="J232" s="38"/>
      <c r="K232" s="38"/>
      <c r="L232" s="38"/>
      <c r="M232" s="38"/>
      <c r="N232" s="38">
        <v>1</v>
      </c>
      <c r="O232" s="808"/>
      <c r="P232" s="809"/>
      <c r="Q232">
        <f>SUM(D232:P232)</f>
        <v>1</v>
      </c>
      <c r="R232">
        <v>5.26</v>
      </c>
    </row>
    <row r="233" spans="1:18" ht="33.75" customHeight="1" x14ac:dyDescent="0.25">
      <c r="A233" s="886"/>
      <c r="B233" s="2023"/>
      <c r="C233" s="40" t="s">
        <v>71</v>
      </c>
      <c r="D233" s="40"/>
      <c r="E233" s="40"/>
      <c r="F233" s="41"/>
      <c r="G233" s="41"/>
      <c r="H233" s="41"/>
      <c r="I233" s="41"/>
      <c r="J233" s="41"/>
      <c r="K233" s="41"/>
      <c r="L233" s="41"/>
      <c r="M233" s="41"/>
      <c r="N233" s="40"/>
      <c r="O233" s="814"/>
      <c r="P233" s="815"/>
    </row>
    <row r="234" spans="1:18" ht="23.25" customHeight="1" x14ac:dyDescent="0.25">
      <c r="A234" s="885" t="s">
        <v>398</v>
      </c>
      <c r="B234" s="2023">
        <v>5.2600000000000001E-2</v>
      </c>
      <c r="C234" s="38" t="s">
        <v>70</v>
      </c>
      <c r="D234" s="38"/>
      <c r="E234" s="38"/>
      <c r="F234" s="38"/>
      <c r="G234" s="38"/>
      <c r="H234" s="38"/>
      <c r="I234" s="38"/>
      <c r="J234" s="38"/>
      <c r="K234" s="38"/>
      <c r="L234" s="38"/>
      <c r="M234" s="38"/>
      <c r="N234" s="38"/>
      <c r="O234" s="808">
        <v>1</v>
      </c>
      <c r="P234" s="809"/>
      <c r="Q234">
        <f>SUM(D234:P234)</f>
        <v>1</v>
      </c>
      <c r="R234">
        <v>5.26</v>
      </c>
    </row>
    <row r="235" spans="1:18" ht="23.25" customHeight="1" x14ac:dyDescent="0.25">
      <c r="A235" s="886"/>
      <c r="B235" s="2023"/>
      <c r="C235" s="40" t="s">
        <v>71</v>
      </c>
      <c r="D235" s="40"/>
      <c r="E235" s="40"/>
      <c r="F235" s="41"/>
      <c r="G235" s="41"/>
      <c r="H235" s="41"/>
      <c r="I235" s="41"/>
      <c r="J235" s="41"/>
      <c r="K235" s="41"/>
      <c r="L235" s="41"/>
      <c r="M235" s="41"/>
      <c r="N235" s="40"/>
      <c r="O235" s="814"/>
      <c r="P235" s="815"/>
    </row>
    <row r="236" spans="1:18" ht="24.75" customHeight="1" x14ac:dyDescent="0.25">
      <c r="A236" s="885" t="s">
        <v>399</v>
      </c>
      <c r="B236" s="2023">
        <v>5.2600000000000001E-2</v>
      </c>
      <c r="C236" s="38" t="s">
        <v>70</v>
      </c>
      <c r="D236" s="38"/>
      <c r="E236" s="38"/>
      <c r="F236" s="38"/>
      <c r="G236" s="38"/>
      <c r="H236" s="38"/>
      <c r="I236" s="38"/>
      <c r="J236" s="38"/>
      <c r="K236" s="38"/>
      <c r="L236" s="38"/>
      <c r="M236" s="38"/>
      <c r="N236" s="38"/>
      <c r="O236" s="808">
        <v>1</v>
      </c>
      <c r="P236" s="809"/>
      <c r="Q236">
        <f>SUM(D236:P236)</f>
        <v>1</v>
      </c>
      <c r="R236">
        <v>5.26</v>
      </c>
    </row>
    <row r="237" spans="1:18" ht="24.75" customHeight="1" x14ac:dyDescent="0.25">
      <c r="A237" s="886"/>
      <c r="B237" s="2023"/>
      <c r="C237" s="40" t="s">
        <v>71</v>
      </c>
      <c r="D237" s="40"/>
      <c r="E237" s="40"/>
      <c r="F237" s="41"/>
      <c r="G237" s="41"/>
      <c r="H237" s="41"/>
      <c r="I237" s="41"/>
      <c r="J237" s="41"/>
      <c r="K237" s="41"/>
      <c r="L237" s="41"/>
      <c r="M237" s="41"/>
      <c r="N237" s="40"/>
      <c r="O237" s="814"/>
      <c r="P237" s="815"/>
    </row>
    <row r="238" spans="1:18" ht="24" customHeight="1" x14ac:dyDescent="0.25">
      <c r="A238" s="885" t="s">
        <v>400</v>
      </c>
      <c r="B238" s="2023">
        <v>5.2600000000000001E-2</v>
      </c>
      <c r="C238" s="38" t="s">
        <v>70</v>
      </c>
      <c r="D238" s="38"/>
      <c r="E238" s="38"/>
      <c r="F238" s="38">
        <v>1</v>
      </c>
      <c r="G238" s="38"/>
      <c r="H238" s="38"/>
      <c r="I238" s="38"/>
      <c r="J238" s="38"/>
      <c r="K238" s="38"/>
      <c r="L238" s="38"/>
      <c r="M238" s="38"/>
      <c r="N238" s="38"/>
      <c r="O238" s="808"/>
      <c r="P238" s="809"/>
      <c r="Q238">
        <f>SUM(D238:P238)</f>
        <v>1</v>
      </c>
      <c r="R238">
        <v>5.26</v>
      </c>
    </row>
    <row r="239" spans="1:18" ht="24" customHeight="1" x14ac:dyDescent="0.25">
      <c r="A239" s="886"/>
      <c r="B239" s="2023"/>
      <c r="C239" s="40" t="s">
        <v>71</v>
      </c>
      <c r="D239" s="40"/>
      <c r="E239" s="40"/>
      <c r="F239" s="41"/>
      <c r="G239" s="41"/>
      <c r="H239" s="41"/>
      <c r="I239" s="41"/>
      <c r="J239" s="41"/>
      <c r="K239" s="41"/>
      <c r="L239" s="41"/>
      <c r="M239" s="41"/>
      <c r="N239" s="40"/>
      <c r="O239" s="814"/>
      <c r="P239" s="815"/>
    </row>
    <row r="240" spans="1:18" ht="29.25" customHeight="1" x14ac:dyDescent="0.25">
      <c r="A240" s="885" t="s">
        <v>401</v>
      </c>
      <c r="B240" s="2023">
        <v>5.2600000000000001E-2</v>
      </c>
      <c r="C240" s="38" t="s">
        <v>70</v>
      </c>
      <c r="D240" s="38"/>
      <c r="E240" s="38"/>
      <c r="F240" s="38"/>
      <c r="G240" s="38"/>
      <c r="H240" s="38"/>
      <c r="I240" s="38"/>
      <c r="J240" s="38"/>
      <c r="K240" s="38"/>
      <c r="L240" s="38"/>
      <c r="M240" s="38"/>
      <c r="N240" s="38"/>
      <c r="O240" s="808">
        <v>1</v>
      </c>
      <c r="P240" s="809"/>
      <c r="Q240">
        <f>SUM(D240:P240)</f>
        <v>1</v>
      </c>
      <c r="R240">
        <v>5.26</v>
      </c>
    </row>
    <row r="241" spans="1:16" ht="29.25" customHeight="1" x14ac:dyDescent="0.25">
      <c r="A241" s="886"/>
      <c r="B241" s="2023"/>
      <c r="C241" s="40" t="s">
        <v>71</v>
      </c>
      <c r="D241" s="40"/>
      <c r="E241" s="40"/>
      <c r="F241" s="41"/>
      <c r="G241" s="41"/>
      <c r="H241" s="41"/>
      <c r="I241" s="41"/>
      <c r="J241" s="41"/>
      <c r="K241" s="41"/>
      <c r="L241" s="41"/>
      <c r="M241" s="41"/>
      <c r="N241" s="40"/>
      <c r="O241" s="814"/>
      <c r="P241" s="815"/>
    </row>
    <row r="242" spans="1:16" ht="15.75" thickBot="1" x14ac:dyDescent="0.3">
      <c r="B242" s="160"/>
    </row>
    <row r="243" spans="1:16" ht="15.75" x14ac:dyDescent="0.25">
      <c r="A243" s="1397" t="s">
        <v>82</v>
      </c>
      <c r="B243" s="689"/>
      <c r="C243" s="689"/>
      <c r="D243" s="689"/>
      <c r="E243" s="689"/>
      <c r="F243" s="689"/>
      <c r="G243" s="689"/>
      <c r="H243" s="689"/>
      <c r="I243" s="689"/>
      <c r="J243" s="689"/>
      <c r="K243" s="689"/>
      <c r="L243" s="689"/>
      <c r="M243" s="689"/>
      <c r="N243" s="689"/>
      <c r="O243" s="689"/>
      <c r="P243" s="690"/>
    </row>
    <row r="244" spans="1:16" ht="21.75" customHeight="1" x14ac:dyDescent="0.25">
      <c r="A244" s="49" t="s">
        <v>83</v>
      </c>
      <c r="B244" s="682"/>
      <c r="C244" s="683"/>
      <c r="D244" s="683"/>
      <c r="E244" s="683"/>
      <c r="F244" s="683"/>
      <c r="G244" s="683"/>
      <c r="H244" s="683"/>
      <c r="I244" s="683"/>
      <c r="J244" s="683"/>
      <c r="K244" s="683"/>
      <c r="L244" s="683"/>
      <c r="M244" s="683"/>
      <c r="N244" s="683"/>
      <c r="O244" s="683"/>
      <c r="P244" s="737"/>
    </row>
    <row r="245" spans="1:16" ht="21.75" customHeight="1" x14ac:dyDescent="0.25">
      <c r="A245" s="49" t="s">
        <v>84</v>
      </c>
      <c r="B245" s="682"/>
      <c r="C245" s="683"/>
      <c r="D245" s="683"/>
      <c r="E245" s="683"/>
      <c r="F245" s="683"/>
      <c r="G245" s="683"/>
      <c r="H245" s="683"/>
      <c r="I245" s="683"/>
      <c r="J245" s="683"/>
      <c r="K245" s="683"/>
      <c r="L245" s="683"/>
      <c r="M245" s="683"/>
      <c r="N245" s="683"/>
      <c r="O245" s="683"/>
      <c r="P245" s="737"/>
    </row>
    <row r="246" spans="1:16" ht="21.75" customHeight="1" x14ac:dyDescent="0.25">
      <c r="A246" s="49" t="s">
        <v>85</v>
      </c>
      <c r="B246" s="682"/>
      <c r="C246" s="683"/>
      <c r="D246" s="683"/>
      <c r="E246" s="683"/>
      <c r="F246" s="683"/>
      <c r="G246" s="683"/>
      <c r="H246" s="683"/>
      <c r="I246" s="683"/>
      <c r="J246" s="683"/>
      <c r="K246" s="683"/>
      <c r="L246" s="683"/>
      <c r="M246" s="683"/>
      <c r="N246" s="683"/>
      <c r="O246" s="683"/>
      <c r="P246" s="737"/>
    </row>
    <row r="247" spans="1:16" ht="21.75" customHeight="1" x14ac:dyDescent="0.25">
      <c r="A247" s="49" t="s">
        <v>86</v>
      </c>
      <c r="B247" s="682"/>
      <c r="C247" s="683"/>
      <c r="D247" s="683"/>
      <c r="E247" s="683"/>
      <c r="F247" s="683"/>
      <c r="G247" s="683"/>
      <c r="H247" s="683"/>
      <c r="I247" s="683"/>
      <c r="J247" s="683"/>
      <c r="K247" s="683"/>
      <c r="L247" s="683"/>
      <c r="M247" s="683"/>
      <c r="N247" s="683"/>
      <c r="O247" s="683"/>
      <c r="P247" s="737"/>
    </row>
    <row r="248" spans="1:16" ht="21.75" customHeight="1" x14ac:dyDescent="0.25">
      <c r="A248" s="49" t="s">
        <v>87</v>
      </c>
      <c r="B248" s="682"/>
      <c r="C248" s="683"/>
      <c r="D248" s="683"/>
      <c r="E248" s="683"/>
      <c r="F248" s="683"/>
      <c r="G248" s="683"/>
      <c r="H248" s="683"/>
      <c r="I248" s="683"/>
      <c r="J248" s="683"/>
      <c r="K248" s="683"/>
      <c r="L248" s="683"/>
      <c r="M248" s="683"/>
      <c r="N248" s="683"/>
      <c r="O248" s="683"/>
      <c r="P248" s="737"/>
    </row>
    <row r="249" spans="1:16" ht="21.75" customHeight="1" x14ac:dyDescent="0.25">
      <c r="A249" s="49" t="s">
        <v>88</v>
      </c>
      <c r="B249" s="682"/>
      <c r="C249" s="683"/>
      <c r="D249" s="683"/>
      <c r="E249" s="683"/>
      <c r="F249" s="683"/>
      <c r="G249" s="683"/>
      <c r="H249" s="683"/>
      <c r="I249" s="683"/>
      <c r="J249" s="683"/>
      <c r="K249" s="683"/>
      <c r="L249" s="683"/>
      <c r="M249" s="683"/>
      <c r="N249" s="683"/>
      <c r="O249" s="683"/>
      <c r="P249" s="737"/>
    </row>
    <row r="250" spans="1:16" ht="21.75" customHeight="1" x14ac:dyDescent="0.25">
      <c r="A250" s="49" t="s">
        <v>89</v>
      </c>
      <c r="B250" s="682"/>
      <c r="C250" s="683"/>
      <c r="D250" s="683"/>
      <c r="E250" s="683"/>
      <c r="F250" s="683"/>
      <c r="G250" s="683"/>
      <c r="H250" s="683"/>
      <c r="I250" s="683"/>
      <c r="J250" s="683"/>
      <c r="K250" s="683"/>
      <c r="L250" s="683"/>
      <c r="M250" s="683"/>
      <c r="N250" s="683"/>
      <c r="O250" s="683"/>
      <c r="P250" s="737"/>
    </row>
    <row r="251" spans="1:16" ht="21.75" customHeight="1" x14ac:dyDescent="0.25">
      <c r="A251" s="49" t="s">
        <v>90</v>
      </c>
      <c r="B251" s="682"/>
      <c r="C251" s="683"/>
      <c r="D251" s="683"/>
      <c r="E251" s="683"/>
      <c r="F251" s="683"/>
      <c r="G251" s="683"/>
      <c r="H251" s="683"/>
      <c r="I251" s="683"/>
      <c r="J251" s="683"/>
      <c r="K251" s="683"/>
      <c r="L251" s="683"/>
      <c r="M251" s="683"/>
      <c r="N251" s="683"/>
      <c r="O251" s="683"/>
      <c r="P251" s="737"/>
    </row>
    <row r="252" spans="1:16" ht="21.75" customHeight="1" x14ac:dyDescent="0.25">
      <c r="A252" s="49" t="s">
        <v>91</v>
      </c>
      <c r="B252" s="682"/>
      <c r="C252" s="683"/>
      <c r="D252" s="683"/>
      <c r="E252" s="683"/>
      <c r="F252" s="683"/>
      <c r="G252" s="683"/>
      <c r="H252" s="683"/>
      <c r="I252" s="683"/>
      <c r="J252" s="683"/>
      <c r="K252" s="683"/>
      <c r="L252" s="683"/>
      <c r="M252" s="683"/>
      <c r="N252" s="683"/>
      <c r="O252" s="683"/>
      <c r="P252" s="737"/>
    </row>
    <row r="253" spans="1:16" ht="21.75" customHeight="1" x14ac:dyDescent="0.25">
      <c r="A253" s="49" t="s">
        <v>92</v>
      </c>
      <c r="B253" s="682"/>
      <c r="C253" s="683"/>
      <c r="D253" s="683"/>
      <c r="E253" s="683"/>
      <c r="F253" s="683"/>
      <c r="G253" s="683"/>
      <c r="H253" s="683"/>
      <c r="I253" s="683"/>
      <c r="J253" s="683"/>
      <c r="K253" s="683"/>
      <c r="L253" s="683"/>
      <c r="M253" s="683"/>
      <c r="N253" s="683"/>
      <c r="O253" s="683"/>
      <c r="P253" s="737"/>
    </row>
    <row r="255" spans="1:16" ht="32.25" customHeight="1" x14ac:dyDescent="0.25">
      <c r="A255" s="11" t="s">
        <v>129</v>
      </c>
      <c r="B255" s="758" t="s">
        <v>402</v>
      </c>
      <c r="C255" s="773"/>
      <c r="D255" s="773"/>
      <c r="E255" s="773"/>
      <c r="F255" s="773"/>
      <c r="G255" s="773"/>
      <c r="H255" s="773"/>
      <c r="I255" s="773"/>
      <c r="J255" s="773"/>
      <c r="K255" s="773"/>
      <c r="L255" s="774" t="s">
        <v>14</v>
      </c>
      <c r="M255" s="774"/>
      <c r="N255" s="774"/>
      <c r="O255" s="774"/>
      <c r="P255" s="12">
        <v>0.1</v>
      </c>
    </row>
    <row r="256" spans="1:16" ht="32.25" customHeight="1" x14ac:dyDescent="0.25"/>
    <row r="257" spans="1:16" ht="15.75" x14ac:dyDescent="0.25">
      <c r="A257" s="13" t="s">
        <v>15</v>
      </c>
      <c r="B257" s="755"/>
      <c r="C257" s="756"/>
      <c r="D257" s="756"/>
      <c r="E257" s="756"/>
      <c r="F257" s="757"/>
      <c r="G257" s="14" t="s">
        <v>17</v>
      </c>
      <c r="H257" s="755"/>
      <c r="I257" s="756"/>
      <c r="J257" s="756"/>
      <c r="K257" s="756"/>
      <c r="L257" s="756"/>
      <c r="M257" s="756"/>
      <c r="N257" s="756"/>
      <c r="O257" s="756"/>
      <c r="P257" s="757"/>
    </row>
    <row r="258" spans="1:16" ht="15.75" x14ac:dyDescent="0.25">
      <c r="A258" s="13" t="s">
        <v>15</v>
      </c>
      <c r="B258" s="755"/>
      <c r="C258" s="756"/>
      <c r="D258" s="756"/>
      <c r="E258" s="756"/>
      <c r="F258" s="757"/>
      <c r="G258" s="14" t="s">
        <v>17</v>
      </c>
      <c r="H258" s="755"/>
      <c r="I258" s="756"/>
      <c r="J258" s="756"/>
      <c r="K258" s="756"/>
      <c r="L258" s="756"/>
      <c r="M258" s="756"/>
      <c r="N258" s="756"/>
      <c r="O258" s="756"/>
      <c r="P258" s="757"/>
    </row>
    <row r="259" spans="1:16" ht="15.75" x14ac:dyDescent="0.25">
      <c r="A259" s="15"/>
      <c r="B259" s="419"/>
      <c r="C259" s="419"/>
      <c r="D259" s="17"/>
      <c r="E259" s="17"/>
      <c r="F259" s="17"/>
      <c r="G259" s="17"/>
      <c r="H259" s="17"/>
      <c r="I259" s="17"/>
      <c r="J259" s="17"/>
      <c r="K259" s="17"/>
      <c r="L259" s="18"/>
      <c r="M259" s="18"/>
      <c r="N259" s="18"/>
      <c r="O259" s="18"/>
      <c r="P259" s="19"/>
    </row>
    <row r="260" spans="1:16" ht="25.5" customHeight="1" x14ac:dyDescent="0.25">
      <c r="A260" s="11" t="s">
        <v>20</v>
      </c>
      <c r="B260" s="758" t="s">
        <v>403</v>
      </c>
      <c r="C260" s="758"/>
      <c r="D260" s="758"/>
      <c r="E260" s="758"/>
      <c r="F260" s="758"/>
      <c r="G260" s="758"/>
      <c r="H260" s="758"/>
      <c r="I260" s="758"/>
      <c r="J260" s="758"/>
      <c r="K260" s="758"/>
      <c r="L260" s="758"/>
      <c r="M260" s="758"/>
      <c r="N260" s="758"/>
      <c r="O260" s="758"/>
      <c r="P260" s="758"/>
    </row>
    <row r="261" spans="1:16" ht="7.5" customHeight="1" x14ac:dyDescent="0.25"/>
    <row r="262" spans="1:16" ht="15.75" customHeight="1" x14ac:dyDescent="0.25">
      <c r="A262" s="20" t="s">
        <v>22</v>
      </c>
      <c r="B262" s="21"/>
      <c r="C262" s="21"/>
      <c r="D262" s="21"/>
      <c r="E262" s="21"/>
      <c r="F262" s="21"/>
      <c r="G262" s="21"/>
      <c r="H262" s="21"/>
      <c r="I262" s="21"/>
      <c r="J262" s="21"/>
      <c r="K262" s="21"/>
      <c r="L262" s="21"/>
      <c r="M262" s="21"/>
      <c r="N262" s="21"/>
      <c r="O262" s="21"/>
    </row>
    <row r="263" spans="1:16" ht="20.25" customHeight="1" x14ac:dyDescent="0.25">
      <c r="A263" s="20"/>
      <c r="B263" s="21"/>
      <c r="C263" s="21"/>
      <c r="D263" s="21"/>
      <c r="E263" s="21"/>
      <c r="F263" s="21"/>
      <c r="G263" s="21"/>
      <c r="H263" s="21"/>
      <c r="I263" s="21"/>
      <c r="J263" s="21"/>
      <c r="K263" s="21"/>
      <c r="L263" s="21"/>
      <c r="M263" s="21"/>
      <c r="N263" s="21"/>
      <c r="O263" s="21"/>
    </row>
    <row r="264" spans="1:16" ht="15" customHeight="1" x14ac:dyDescent="0.25">
      <c r="A264" s="881" t="s">
        <v>23</v>
      </c>
      <c r="B264" s="881"/>
      <c r="C264" s="881"/>
      <c r="D264" s="881"/>
      <c r="E264" s="400"/>
      <c r="F264" s="768" t="s">
        <v>24</v>
      </c>
      <c r="G264" s="768"/>
      <c r="H264" s="768"/>
      <c r="I264" s="768"/>
      <c r="J264" s="768" t="s">
        <v>25</v>
      </c>
      <c r="K264" s="769" t="s">
        <v>26</v>
      </c>
      <c r="L264" s="761"/>
      <c r="M264" s="768" t="s">
        <v>27</v>
      </c>
      <c r="N264" s="768"/>
      <c r="O264" s="768"/>
      <c r="P264" s="768" t="s">
        <v>25</v>
      </c>
    </row>
    <row r="265" spans="1:16" ht="15" customHeight="1" x14ac:dyDescent="0.25">
      <c r="A265" s="881"/>
      <c r="B265" s="881"/>
      <c r="C265" s="881"/>
      <c r="D265" s="881"/>
      <c r="E265" s="400"/>
      <c r="F265" s="768"/>
      <c r="G265" s="768"/>
      <c r="H265" s="768"/>
      <c r="I265" s="768"/>
      <c r="J265" s="768"/>
      <c r="K265" s="770"/>
      <c r="L265" s="764"/>
      <c r="M265" s="768"/>
      <c r="N265" s="768"/>
      <c r="O265" s="768"/>
      <c r="P265" s="768"/>
    </row>
    <row r="266" spans="1:16" ht="15" customHeight="1" x14ac:dyDescent="0.25">
      <c r="A266" s="881"/>
      <c r="B266" s="881"/>
      <c r="C266" s="881"/>
      <c r="D266" s="881"/>
      <c r="E266" s="400"/>
      <c r="F266" s="2017" t="s">
        <v>333</v>
      </c>
      <c r="G266" s="2018"/>
      <c r="H266" s="2018"/>
      <c r="I266" s="2019"/>
      <c r="J266" s="410">
        <v>25</v>
      </c>
      <c r="K266" s="770"/>
      <c r="L266" s="764"/>
      <c r="M266" s="2017" t="s">
        <v>1621</v>
      </c>
      <c r="N266" s="2018"/>
      <c r="O266" s="2019"/>
      <c r="P266" s="22">
        <v>20</v>
      </c>
    </row>
    <row r="267" spans="1:16" ht="15" customHeight="1" x14ac:dyDescent="0.25">
      <c r="A267" s="881"/>
      <c r="B267" s="881"/>
      <c r="C267" s="881"/>
      <c r="D267" s="881"/>
      <c r="E267" s="400"/>
      <c r="F267" s="2017" t="s">
        <v>334</v>
      </c>
      <c r="G267" s="2018"/>
      <c r="H267" s="2018"/>
      <c r="I267" s="2019"/>
      <c r="J267" s="410">
        <v>25</v>
      </c>
      <c r="K267" s="770"/>
      <c r="L267" s="764"/>
      <c r="M267" s="2017" t="s">
        <v>1622</v>
      </c>
      <c r="N267" s="2018"/>
      <c r="O267" s="2019"/>
      <c r="P267" s="22">
        <v>10</v>
      </c>
    </row>
    <row r="268" spans="1:16" ht="15" customHeight="1" x14ac:dyDescent="0.25">
      <c r="A268" s="881"/>
      <c r="B268" s="881"/>
      <c r="C268" s="881"/>
      <c r="D268" s="881"/>
      <c r="E268" s="400"/>
      <c r="F268" s="2017" t="s">
        <v>335</v>
      </c>
      <c r="G268" s="2018"/>
      <c r="H268" s="2018"/>
      <c r="I268" s="2019"/>
      <c r="J268" s="410">
        <v>20</v>
      </c>
      <c r="K268" s="770"/>
      <c r="L268" s="764"/>
      <c r="M268" s="2017" t="s">
        <v>1623</v>
      </c>
      <c r="N268" s="2018"/>
      <c r="O268" s="2019"/>
      <c r="P268" s="22">
        <v>10</v>
      </c>
    </row>
    <row r="269" spans="1:16" ht="15" customHeight="1" x14ac:dyDescent="0.25">
      <c r="A269" s="881"/>
      <c r="B269" s="881"/>
      <c r="C269" s="881"/>
      <c r="D269" s="881"/>
      <c r="E269" s="400"/>
      <c r="F269" s="745"/>
      <c r="G269" s="745"/>
      <c r="H269" s="745"/>
      <c r="I269" s="745"/>
      <c r="J269" s="410"/>
      <c r="K269" s="770"/>
      <c r="L269" s="764"/>
      <c r="M269" s="745"/>
      <c r="N269" s="745"/>
      <c r="O269" s="745"/>
      <c r="P269" s="410"/>
    </row>
    <row r="270" spans="1:16" ht="15" customHeight="1" x14ac:dyDescent="0.25">
      <c r="A270" s="881"/>
      <c r="B270" s="881"/>
      <c r="C270" s="881"/>
      <c r="D270" s="881"/>
      <c r="E270" s="400"/>
      <c r="F270" s="745"/>
      <c r="G270" s="745"/>
      <c r="H270" s="745"/>
      <c r="I270" s="745"/>
      <c r="J270" s="410"/>
      <c r="K270" s="770"/>
      <c r="L270" s="764"/>
      <c r="M270" s="745"/>
      <c r="N270" s="745"/>
      <c r="O270" s="745"/>
      <c r="P270" s="410"/>
    </row>
    <row r="271" spans="1:16" ht="15" customHeight="1" x14ac:dyDescent="0.25">
      <c r="A271" s="881"/>
      <c r="B271" s="881"/>
      <c r="C271" s="881"/>
      <c r="D271" s="881"/>
      <c r="E271" s="400"/>
      <c r="F271" s="745"/>
      <c r="G271" s="745"/>
      <c r="H271" s="745"/>
      <c r="I271" s="745"/>
      <c r="J271" s="410"/>
      <c r="K271" s="770"/>
      <c r="L271" s="764"/>
      <c r="M271" s="745"/>
      <c r="N271" s="745"/>
      <c r="O271" s="745"/>
      <c r="P271" s="410"/>
    </row>
    <row r="272" spans="1:16" ht="15" customHeight="1" x14ac:dyDescent="0.25">
      <c r="A272" s="881"/>
      <c r="B272" s="881"/>
      <c r="C272" s="881"/>
      <c r="D272" s="881"/>
      <c r="E272" s="400"/>
      <c r="F272" s="745"/>
      <c r="G272" s="745"/>
      <c r="H272" s="745"/>
      <c r="I272" s="745"/>
      <c r="J272" s="410"/>
      <c r="K272" s="770"/>
      <c r="L272" s="764"/>
      <c r="M272" s="745"/>
      <c r="N272" s="745"/>
      <c r="O272" s="745"/>
      <c r="P272" s="410"/>
    </row>
    <row r="273" spans="1:16" ht="15" customHeight="1" x14ac:dyDescent="0.25">
      <c r="A273" s="881"/>
      <c r="B273" s="881"/>
      <c r="C273" s="881"/>
      <c r="D273" s="881"/>
      <c r="E273" s="400"/>
      <c r="F273" s="745"/>
      <c r="G273" s="745"/>
      <c r="H273" s="745"/>
      <c r="I273" s="745"/>
      <c r="J273" s="410"/>
      <c r="K273" s="771"/>
      <c r="L273" s="767"/>
      <c r="M273" s="745"/>
      <c r="N273" s="745"/>
      <c r="O273" s="745"/>
      <c r="P273" s="410"/>
    </row>
    <row r="274" spans="1:16" ht="15.75" x14ac:dyDescent="0.25">
      <c r="A274" s="19"/>
      <c r="B274" s="24"/>
      <c r="C274" s="18"/>
      <c r="D274" s="18"/>
      <c r="E274" s="18"/>
      <c r="F274" s="18"/>
      <c r="G274" s="18"/>
      <c r="H274" s="18"/>
      <c r="I274" s="18"/>
      <c r="J274" s="18"/>
      <c r="K274" s="18"/>
      <c r="L274" s="18"/>
      <c r="M274" s="18"/>
      <c r="N274" s="18"/>
      <c r="O274" s="18"/>
      <c r="P274" s="19"/>
    </row>
    <row r="275" spans="1:16" ht="15.75" x14ac:dyDescent="0.25">
      <c r="A275" s="19"/>
      <c r="B275" s="24"/>
      <c r="C275" s="18"/>
      <c r="D275" s="18"/>
      <c r="E275" s="18"/>
      <c r="F275" s="18"/>
      <c r="G275" s="18"/>
      <c r="H275" s="18"/>
      <c r="I275" s="18"/>
      <c r="J275" s="18"/>
      <c r="K275" s="18"/>
      <c r="L275" s="18"/>
      <c r="M275" s="18"/>
      <c r="N275" s="18"/>
      <c r="O275" s="18"/>
      <c r="P275" s="19"/>
    </row>
    <row r="276" spans="1:16" ht="45" customHeight="1" x14ac:dyDescent="0.25">
      <c r="A276" s="48" t="s">
        <v>32</v>
      </c>
      <c r="B276" s="401" t="s">
        <v>33</v>
      </c>
      <c r="C276" s="401" t="s">
        <v>34</v>
      </c>
      <c r="D276" s="401" t="s">
        <v>35</v>
      </c>
      <c r="E276" s="401" t="s">
        <v>36</v>
      </c>
      <c r="F276" s="401" t="s">
        <v>37</v>
      </c>
      <c r="G276" s="746" t="s">
        <v>38</v>
      </c>
      <c r="H276" s="746"/>
      <c r="I276" s="733" t="s">
        <v>39</v>
      </c>
      <c r="J276" s="741"/>
      <c r="K276" s="401" t="s">
        <v>40</v>
      </c>
      <c r="L276" s="746" t="s">
        <v>41</v>
      </c>
      <c r="M276" s="746"/>
      <c r="N276" s="850" t="s">
        <v>42</v>
      </c>
      <c r="O276" s="851"/>
      <c r="P276" s="852"/>
    </row>
    <row r="277" spans="1:16" ht="66" customHeight="1" x14ac:dyDescent="0.25">
      <c r="A277" s="159" t="s">
        <v>43</v>
      </c>
      <c r="B277" s="101">
        <v>1</v>
      </c>
      <c r="C277" s="415" t="s">
        <v>404</v>
      </c>
      <c r="D277" s="155" t="s">
        <v>104</v>
      </c>
      <c r="E277" s="155" t="s">
        <v>47</v>
      </c>
      <c r="F277" s="416" t="s">
        <v>105</v>
      </c>
      <c r="G277" s="1420" t="s">
        <v>405</v>
      </c>
      <c r="H277" s="1422"/>
      <c r="I277" s="2014" t="s">
        <v>207</v>
      </c>
      <c r="J277" s="2015"/>
      <c r="K277" s="156">
        <v>1</v>
      </c>
      <c r="L277" s="2016" t="s">
        <v>228</v>
      </c>
      <c r="M277" s="2016"/>
      <c r="N277" s="1416" t="s">
        <v>338</v>
      </c>
      <c r="O277" s="1416"/>
      <c r="P277" s="1416"/>
    </row>
    <row r="278" spans="1:16" ht="60.75" customHeight="1" x14ac:dyDescent="0.25">
      <c r="A278" s="733" t="s">
        <v>51</v>
      </c>
      <c r="B278" s="741"/>
      <c r="C278" s="2020" t="s">
        <v>406</v>
      </c>
      <c r="D278" s="2021"/>
      <c r="E278" s="2021"/>
      <c r="F278" s="2021"/>
      <c r="G278" s="2021"/>
      <c r="H278" s="2021"/>
      <c r="I278" s="2021"/>
      <c r="J278" s="2021"/>
      <c r="K278" s="2021"/>
      <c r="L278" s="2021"/>
      <c r="M278" s="2021"/>
      <c r="N278" s="2021"/>
      <c r="O278" s="2021"/>
      <c r="P278" s="2022"/>
    </row>
    <row r="279" spans="1:16" ht="21.75" customHeight="1" x14ac:dyDescent="0.25">
      <c r="A279" s="721" t="s">
        <v>53</v>
      </c>
      <c r="B279" s="719"/>
      <c r="C279" s="719"/>
      <c r="D279" s="719"/>
      <c r="E279" s="719"/>
      <c r="F279" s="719"/>
      <c r="G279" s="720"/>
      <c r="H279" s="721" t="s">
        <v>54</v>
      </c>
      <c r="I279" s="719"/>
      <c r="J279" s="719"/>
      <c r="K279" s="719"/>
      <c r="L279" s="719"/>
      <c r="M279" s="719"/>
      <c r="N279" s="719"/>
      <c r="O279" s="719"/>
      <c r="P279" s="720"/>
    </row>
    <row r="280" spans="1:16" ht="15" customHeight="1" x14ac:dyDescent="0.25">
      <c r="A280" s="1398" t="s">
        <v>340</v>
      </c>
      <c r="B280" s="1399"/>
      <c r="C280" s="1399"/>
      <c r="D280" s="1399"/>
      <c r="E280" s="1399"/>
      <c r="F280" s="1399"/>
      <c r="G280" s="1399"/>
      <c r="H280" s="839" t="s">
        <v>341</v>
      </c>
      <c r="I280" s="840"/>
      <c r="J280" s="840"/>
      <c r="K280" s="840"/>
      <c r="L280" s="840"/>
      <c r="M280" s="840"/>
      <c r="N280" s="840"/>
      <c r="O280" s="840"/>
      <c r="P280" s="1402"/>
    </row>
    <row r="281" spans="1:16" ht="15" customHeight="1" x14ac:dyDescent="0.25">
      <c r="A281" s="1400"/>
      <c r="B281" s="1401"/>
      <c r="C281" s="1401"/>
      <c r="D281" s="1401"/>
      <c r="E281" s="1401"/>
      <c r="F281" s="1401"/>
      <c r="G281" s="1401"/>
      <c r="H281" s="842"/>
      <c r="I281" s="843"/>
      <c r="J281" s="843"/>
      <c r="K281" s="843"/>
      <c r="L281" s="843"/>
      <c r="M281" s="843"/>
      <c r="N281" s="843"/>
      <c r="O281" s="843"/>
      <c r="P281" s="1403"/>
    </row>
    <row r="282" spans="1:16" ht="15.75" x14ac:dyDescent="0.25">
      <c r="A282" s="5"/>
      <c r="B282" s="6"/>
      <c r="C282" s="24"/>
      <c r="D282" s="24"/>
      <c r="E282" s="24"/>
      <c r="F282" s="24"/>
      <c r="G282" s="24"/>
      <c r="H282" s="24"/>
      <c r="I282" s="24"/>
      <c r="J282" s="24"/>
      <c r="K282" s="24"/>
      <c r="L282" s="24"/>
      <c r="M282" s="24"/>
      <c r="N282" s="24"/>
      <c r="O282" s="24"/>
      <c r="P282" s="5"/>
    </row>
    <row r="283" spans="1:16" ht="15.75" customHeight="1" x14ac:dyDescent="0.25">
      <c r="A283" s="24"/>
      <c r="B283" s="24"/>
      <c r="C283" s="5"/>
      <c r="D283" s="733" t="s">
        <v>57</v>
      </c>
      <c r="E283" s="734"/>
      <c r="F283" s="734"/>
      <c r="G283" s="734"/>
      <c r="H283" s="734"/>
      <c r="I283" s="734"/>
      <c r="J283" s="734"/>
      <c r="K283" s="734"/>
      <c r="L283" s="734"/>
      <c r="M283" s="734"/>
      <c r="N283" s="734"/>
      <c r="O283" s="734"/>
      <c r="P283" s="741"/>
    </row>
    <row r="284" spans="1:16" ht="15.75" x14ac:dyDescent="0.25">
      <c r="A284" s="5"/>
      <c r="B284" s="6"/>
      <c r="C284" s="24"/>
      <c r="D284" s="401" t="s">
        <v>58</v>
      </c>
      <c r="E284" s="401" t="s">
        <v>59</v>
      </c>
      <c r="F284" s="401" t="s">
        <v>60</v>
      </c>
      <c r="G284" s="401" t="s">
        <v>61</v>
      </c>
      <c r="H284" s="401" t="s">
        <v>62</v>
      </c>
      <c r="I284" s="401" t="s">
        <v>63</v>
      </c>
      <c r="J284" s="401" t="s">
        <v>64</v>
      </c>
      <c r="K284" s="401" t="s">
        <v>65</v>
      </c>
      <c r="L284" s="401" t="s">
        <v>66</v>
      </c>
      <c r="M284" s="401" t="s">
        <v>67</v>
      </c>
      <c r="N284" s="401" t="s">
        <v>68</v>
      </c>
      <c r="O284" s="733" t="s">
        <v>69</v>
      </c>
      <c r="P284" s="741"/>
    </row>
    <row r="285" spans="1:16" ht="15.75" x14ac:dyDescent="0.25">
      <c r="A285" s="887" t="s">
        <v>70</v>
      </c>
      <c r="B285" s="1385"/>
      <c r="C285" s="1386"/>
      <c r="D285" s="52"/>
      <c r="E285" s="52"/>
      <c r="F285" s="52"/>
      <c r="G285" s="52"/>
      <c r="H285" s="52"/>
      <c r="I285" s="52"/>
      <c r="J285" s="52"/>
      <c r="K285" s="52"/>
      <c r="L285" s="52"/>
      <c r="M285" s="52"/>
      <c r="N285" s="52"/>
      <c r="O285" s="887"/>
      <c r="P285" s="1386"/>
    </row>
    <row r="286" spans="1:16" ht="15.75" x14ac:dyDescent="0.25">
      <c r="A286" s="887" t="s">
        <v>71</v>
      </c>
      <c r="B286" s="1385"/>
      <c r="C286" s="1386"/>
      <c r="D286" s="53"/>
      <c r="E286" s="53"/>
      <c r="F286" s="53"/>
      <c r="G286" s="53"/>
      <c r="H286" s="53"/>
      <c r="I286" s="53"/>
      <c r="J286" s="53"/>
      <c r="K286" s="53"/>
      <c r="L286" s="53"/>
      <c r="M286" s="53"/>
      <c r="N286" s="53"/>
      <c r="O286" s="899"/>
      <c r="P286" s="1116"/>
    </row>
    <row r="287" spans="1:16" ht="15.75" x14ac:dyDescent="0.25">
      <c r="A287" s="5"/>
      <c r="B287" s="6"/>
      <c r="C287" s="24"/>
      <c r="D287" s="24"/>
      <c r="E287" s="24"/>
      <c r="F287" s="24"/>
      <c r="G287" s="24"/>
      <c r="H287" s="24"/>
      <c r="I287" s="24"/>
      <c r="J287" s="24"/>
      <c r="K287" s="24"/>
      <c r="L287" s="24"/>
      <c r="M287" s="24"/>
      <c r="N287" s="24"/>
      <c r="O287" s="24"/>
      <c r="P287" s="5"/>
    </row>
    <row r="288" spans="1:16" ht="15.75" x14ac:dyDescent="0.25">
      <c r="A288" s="5"/>
      <c r="B288" s="6"/>
      <c r="C288" s="7"/>
      <c r="D288" s="7"/>
      <c r="E288" s="7"/>
      <c r="F288" s="7"/>
      <c r="G288" s="7"/>
      <c r="H288" s="7"/>
      <c r="I288" s="7"/>
      <c r="J288" s="7"/>
      <c r="K288" s="7"/>
      <c r="L288" s="7"/>
      <c r="M288" s="8"/>
      <c r="N288" s="8"/>
      <c r="O288" s="8"/>
      <c r="P288" s="5"/>
    </row>
    <row r="289" spans="1:16" ht="15.75" x14ac:dyDescent="0.25">
      <c r="A289" s="35" t="s">
        <v>72</v>
      </c>
      <c r="B289" s="35" t="s">
        <v>33</v>
      </c>
      <c r="C289" s="36"/>
      <c r="D289" s="37" t="s">
        <v>58</v>
      </c>
      <c r="E289" s="37" t="s">
        <v>59</v>
      </c>
      <c r="F289" s="37" t="s">
        <v>60</v>
      </c>
      <c r="G289" s="37" t="s">
        <v>61</v>
      </c>
      <c r="H289" s="37" t="s">
        <v>62</v>
      </c>
      <c r="I289" s="37" t="s">
        <v>63</v>
      </c>
      <c r="J289" s="37" t="s">
        <v>64</v>
      </c>
      <c r="K289" s="37" t="s">
        <v>65</v>
      </c>
      <c r="L289" s="37" t="s">
        <v>66</v>
      </c>
      <c r="M289" s="37" t="s">
        <v>67</v>
      </c>
      <c r="N289" s="37" t="s">
        <v>68</v>
      </c>
      <c r="O289" s="716" t="s">
        <v>69</v>
      </c>
      <c r="P289" s="845"/>
    </row>
    <row r="290" spans="1:16" ht="23.25" customHeight="1" x14ac:dyDescent="0.25">
      <c r="A290" s="883" t="s">
        <v>407</v>
      </c>
      <c r="B290" s="1844">
        <v>0.14299999999999999</v>
      </c>
      <c r="C290" s="38" t="s">
        <v>70</v>
      </c>
      <c r="D290" s="38"/>
      <c r="E290" s="38"/>
      <c r="F290" s="38"/>
      <c r="G290" s="38">
        <v>1</v>
      </c>
      <c r="H290" s="38"/>
      <c r="I290" s="38"/>
      <c r="J290" s="38"/>
      <c r="K290" s="38"/>
      <c r="L290" s="38"/>
      <c r="M290" s="38"/>
      <c r="N290" s="38"/>
      <c r="O290" s="808"/>
      <c r="P290" s="809"/>
    </row>
    <row r="291" spans="1:16" ht="23.25" customHeight="1" x14ac:dyDescent="0.25">
      <c r="A291" s="884"/>
      <c r="B291" s="1844"/>
      <c r="C291" s="40" t="s">
        <v>71</v>
      </c>
      <c r="D291" s="40"/>
      <c r="E291" s="40"/>
      <c r="F291" s="41"/>
      <c r="G291" s="41"/>
      <c r="H291" s="41"/>
      <c r="I291" s="41"/>
      <c r="J291" s="41"/>
      <c r="K291" s="41"/>
      <c r="L291" s="41"/>
      <c r="M291" s="41"/>
      <c r="N291" s="40"/>
      <c r="O291" s="814"/>
      <c r="P291" s="815"/>
    </row>
    <row r="292" spans="1:16" ht="23.25" customHeight="1" x14ac:dyDescent="0.25">
      <c r="A292" s="883" t="s">
        <v>408</v>
      </c>
      <c r="B292" s="1844">
        <v>0.14299999999999999</v>
      </c>
      <c r="C292" s="38" t="s">
        <v>70</v>
      </c>
      <c r="D292" s="38"/>
      <c r="E292" s="38"/>
      <c r="F292" s="38"/>
      <c r="G292" s="38"/>
      <c r="H292" s="38"/>
      <c r="I292" s="38"/>
      <c r="J292" s="38"/>
      <c r="K292" s="38"/>
      <c r="L292" s="38">
        <v>1</v>
      </c>
      <c r="M292" s="38"/>
      <c r="N292" s="38"/>
      <c r="O292" s="808"/>
      <c r="P292" s="809"/>
    </row>
    <row r="293" spans="1:16" ht="23.25" customHeight="1" x14ac:dyDescent="0.25">
      <c r="A293" s="884"/>
      <c r="B293" s="1844"/>
      <c r="C293" s="40" t="s">
        <v>71</v>
      </c>
      <c r="D293" s="40"/>
      <c r="E293" s="40"/>
      <c r="F293" s="41"/>
      <c r="G293" s="41"/>
      <c r="H293" s="41"/>
      <c r="I293" s="41"/>
      <c r="J293" s="41"/>
      <c r="K293" s="41"/>
      <c r="L293" s="41"/>
      <c r="M293" s="41"/>
      <c r="N293" s="40"/>
      <c r="O293" s="814"/>
      <c r="P293" s="815"/>
    </row>
    <row r="294" spans="1:16" ht="30" customHeight="1" x14ac:dyDescent="0.25">
      <c r="A294" s="883" t="s">
        <v>409</v>
      </c>
      <c r="B294" s="1844">
        <v>0.14299999999999999</v>
      </c>
      <c r="C294" s="38" t="s">
        <v>70</v>
      </c>
      <c r="D294" s="38"/>
      <c r="E294" s="38"/>
      <c r="F294" s="38"/>
      <c r="G294" s="38"/>
      <c r="H294" s="38"/>
      <c r="I294" s="38"/>
      <c r="J294" s="38"/>
      <c r="K294" s="38"/>
      <c r="L294" s="38"/>
      <c r="M294" s="38"/>
      <c r="N294" s="38">
        <v>1</v>
      </c>
      <c r="O294" s="808"/>
      <c r="P294" s="809"/>
    </row>
    <row r="295" spans="1:16" ht="30" customHeight="1" x14ac:dyDescent="0.25">
      <c r="A295" s="884"/>
      <c r="B295" s="1844"/>
      <c r="C295" s="40" t="s">
        <v>71</v>
      </c>
      <c r="D295" s="40"/>
      <c r="E295" s="40"/>
      <c r="F295" s="41"/>
      <c r="G295" s="41"/>
      <c r="H295" s="41"/>
      <c r="I295" s="41"/>
      <c r="J295" s="41"/>
      <c r="K295" s="41"/>
      <c r="L295" s="41"/>
      <c r="M295" s="41"/>
      <c r="N295" s="40"/>
      <c r="O295" s="814"/>
      <c r="P295" s="815"/>
    </row>
    <row r="296" spans="1:16" ht="24.75" customHeight="1" x14ac:dyDescent="0.25">
      <c r="A296" s="883" t="s">
        <v>410</v>
      </c>
      <c r="B296" s="1844">
        <v>0.14299999999999999</v>
      </c>
      <c r="C296" s="38" t="s">
        <v>70</v>
      </c>
      <c r="D296" s="38"/>
      <c r="E296" s="38"/>
      <c r="F296" s="38"/>
      <c r="G296" s="38"/>
      <c r="H296" s="38">
        <v>1</v>
      </c>
      <c r="I296" s="38"/>
      <c r="J296" s="38"/>
      <c r="K296" s="38"/>
      <c r="L296" s="38"/>
      <c r="M296" s="38"/>
      <c r="N296" s="38"/>
      <c r="O296" s="808"/>
      <c r="P296" s="809"/>
    </row>
    <row r="297" spans="1:16" ht="24.75" customHeight="1" x14ac:dyDescent="0.25">
      <c r="A297" s="884"/>
      <c r="B297" s="1844"/>
      <c r="C297" s="40" t="s">
        <v>71</v>
      </c>
      <c r="D297" s="40"/>
      <c r="E297" s="40"/>
      <c r="F297" s="41"/>
      <c r="G297" s="41"/>
      <c r="H297" s="41"/>
      <c r="I297" s="41"/>
      <c r="J297" s="41"/>
      <c r="K297" s="41"/>
      <c r="L297" s="41"/>
      <c r="M297" s="41"/>
      <c r="N297" s="40"/>
      <c r="O297" s="814"/>
      <c r="P297" s="815"/>
    </row>
    <row r="298" spans="1:16" ht="21" customHeight="1" x14ac:dyDescent="0.25">
      <c r="A298" s="883" t="s">
        <v>411</v>
      </c>
      <c r="B298" s="1844">
        <v>0.14299999999999999</v>
      </c>
      <c r="C298" s="38" t="s">
        <v>70</v>
      </c>
      <c r="D298" s="38"/>
      <c r="E298" s="38"/>
      <c r="F298" s="38"/>
      <c r="G298" s="38"/>
      <c r="H298" s="38"/>
      <c r="I298" s="38"/>
      <c r="J298" s="38"/>
      <c r="K298" s="38"/>
      <c r="L298" s="38"/>
      <c r="M298" s="38">
        <v>1</v>
      </c>
      <c r="N298" s="38"/>
      <c r="O298" s="808"/>
      <c r="P298" s="809"/>
    </row>
    <row r="299" spans="1:16" ht="21" customHeight="1" x14ac:dyDescent="0.25">
      <c r="A299" s="884"/>
      <c r="B299" s="1844"/>
      <c r="C299" s="40" t="s">
        <v>71</v>
      </c>
      <c r="D299" s="40"/>
      <c r="E299" s="40"/>
      <c r="F299" s="41"/>
      <c r="G299" s="41"/>
      <c r="H299" s="41"/>
      <c r="I299" s="41"/>
      <c r="J299" s="41"/>
      <c r="K299" s="41"/>
      <c r="L299" s="41"/>
      <c r="M299" s="41"/>
      <c r="N299" s="40"/>
      <c r="O299" s="814"/>
      <c r="P299" s="815"/>
    </row>
    <row r="300" spans="1:16" ht="25.5" customHeight="1" x14ac:dyDescent="0.25">
      <c r="A300" s="883" t="s">
        <v>412</v>
      </c>
      <c r="B300" s="1844">
        <v>0.14299999999999999</v>
      </c>
      <c r="C300" s="38" t="s">
        <v>70</v>
      </c>
      <c r="D300" s="38"/>
      <c r="E300" s="38"/>
      <c r="F300" s="38">
        <v>1</v>
      </c>
      <c r="G300" s="38"/>
      <c r="H300" s="38"/>
      <c r="I300" s="38"/>
      <c r="J300" s="38"/>
      <c r="K300" s="38"/>
      <c r="L300" s="38"/>
      <c r="M300" s="38"/>
      <c r="N300" s="38"/>
      <c r="O300" s="808"/>
      <c r="P300" s="809"/>
    </row>
    <row r="301" spans="1:16" ht="25.5" customHeight="1" x14ac:dyDescent="0.25">
      <c r="A301" s="884"/>
      <c r="B301" s="1844"/>
      <c r="C301" s="40" t="s">
        <v>71</v>
      </c>
      <c r="D301" s="40"/>
      <c r="E301" s="40"/>
      <c r="F301" s="41"/>
      <c r="G301" s="41"/>
      <c r="H301" s="41"/>
      <c r="I301" s="41"/>
      <c r="J301" s="41"/>
      <c r="K301" s="41"/>
      <c r="L301" s="41"/>
      <c r="M301" s="41"/>
      <c r="N301" s="40"/>
      <c r="O301" s="814"/>
      <c r="P301" s="815"/>
    </row>
    <row r="302" spans="1:16" ht="24" customHeight="1" x14ac:dyDescent="0.25">
      <c r="A302" s="1408" t="s">
        <v>413</v>
      </c>
      <c r="B302" s="1844">
        <v>0.14299999999999999</v>
      </c>
      <c r="C302" s="38" t="s">
        <v>70</v>
      </c>
      <c r="D302" s="38"/>
      <c r="E302" s="38"/>
      <c r="F302" s="38"/>
      <c r="G302" s="38"/>
      <c r="H302" s="38"/>
      <c r="I302" s="38"/>
      <c r="J302" s="38"/>
      <c r="K302" s="38">
        <v>1</v>
      </c>
      <c r="L302" s="38"/>
      <c r="M302" s="38"/>
      <c r="N302" s="38"/>
      <c r="O302" s="808"/>
      <c r="P302" s="809"/>
    </row>
    <row r="303" spans="1:16" ht="24" customHeight="1" x14ac:dyDescent="0.25">
      <c r="A303" s="1409"/>
      <c r="B303" s="1844"/>
      <c r="C303" s="40" t="s">
        <v>71</v>
      </c>
      <c r="D303" s="40"/>
      <c r="E303" s="40"/>
      <c r="F303" s="41"/>
      <c r="G303" s="41"/>
      <c r="H303" s="41"/>
      <c r="I303" s="41"/>
      <c r="J303" s="41"/>
      <c r="K303" s="41"/>
      <c r="L303" s="41"/>
      <c r="M303" s="41"/>
      <c r="N303" s="40"/>
      <c r="O303" s="814"/>
      <c r="P303" s="815"/>
    </row>
    <row r="304" spans="1:16" ht="15.75" thickBot="1" x14ac:dyDescent="0.3">
      <c r="B304" s="160"/>
    </row>
    <row r="305" spans="1:16" ht="15.75" x14ac:dyDescent="0.25">
      <c r="A305" s="1397" t="s">
        <v>82</v>
      </c>
      <c r="B305" s="689"/>
      <c r="C305" s="689"/>
      <c r="D305" s="689"/>
      <c r="E305" s="689"/>
      <c r="F305" s="689"/>
      <c r="G305" s="689"/>
      <c r="H305" s="689"/>
      <c r="I305" s="689"/>
      <c r="J305" s="689"/>
      <c r="K305" s="689"/>
      <c r="L305" s="689"/>
      <c r="M305" s="689"/>
      <c r="N305" s="689"/>
      <c r="O305" s="689"/>
      <c r="P305" s="690"/>
    </row>
    <row r="306" spans="1:16" ht="21.75" customHeight="1" x14ac:dyDescent="0.25">
      <c r="A306" s="49" t="s">
        <v>83</v>
      </c>
      <c r="B306" s="682"/>
      <c r="C306" s="683"/>
      <c r="D306" s="683"/>
      <c r="E306" s="683"/>
      <c r="F306" s="683"/>
      <c r="G306" s="683"/>
      <c r="H306" s="683"/>
      <c r="I306" s="683"/>
      <c r="J306" s="683"/>
      <c r="K306" s="683"/>
      <c r="L306" s="683"/>
      <c r="M306" s="683"/>
      <c r="N306" s="683"/>
      <c r="O306" s="683"/>
      <c r="P306" s="737"/>
    </row>
    <row r="307" spans="1:16" ht="21.75" customHeight="1" x14ac:dyDescent="0.25">
      <c r="A307" s="49" t="s">
        <v>84</v>
      </c>
      <c r="B307" s="682"/>
      <c r="C307" s="683"/>
      <c r="D307" s="683"/>
      <c r="E307" s="683"/>
      <c r="F307" s="683"/>
      <c r="G307" s="683"/>
      <c r="H307" s="683"/>
      <c r="I307" s="683"/>
      <c r="J307" s="683"/>
      <c r="K307" s="683"/>
      <c r="L307" s="683"/>
      <c r="M307" s="683"/>
      <c r="N307" s="683"/>
      <c r="O307" s="683"/>
      <c r="P307" s="737"/>
    </row>
    <row r="308" spans="1:16" ht="21.75" customHeight="1" x14ac:dyDescent="0.25">
      <c r="A308" s="49" t="s">
        <v>85</v>
      </c>
      <c r="B308" s="682"/>
      <c r="C308" s="683"/>
      <c r="D308" s="683"/>
      <c r="E308" s="683"/>
      <c r="F308" s="683"/>
      <c r="G308" s="683"/>
      <c r="H308" s="683"/>
      <c r="I308" s="683"/>
      <c r="J308" s="683"/>
      <c r="K308" s="683"/>
      <c r="L308" s="683"/>
      <c r="M308" s="683"/>
      <c r="N308" s="683"/>
      <c r="O308" s="683"/>
      <c r="P308" s="737"/>
    </row>
    <row r="309" spans="1:16" ht="21.75" customHeight="1" x14ac:dyDescent="0.25">
      <c r="A309" s="49" t="s">
        <v>86</v>
      </c>
      <c r="B309" s="682"/>
      <c r="C309" s="683"/>
      <c r="D309" s="683"/>
      <c r="E309" s="683"/>
      <c r="F309" s="683"/>
      <c r="G309" s="683"/>
      <c r="H309" s="683"/>
      <c r="I309" s="683"/>
      <c r="J309" s="683"/>
      <c r="K309" s="683"/>
      <c r="L309" s="683"/>
      <c r="M309" s="683"/>
      <c r="N309" s="683"/>
      <c r="O309" s="683"/>
      <c r="P309" s="737"/>
    </row>
    <row r="310" spans="1:16" ht="21.75" customHeight="1" x14ac:dyDescent="0.25">
      <c r="A310" s="49" t="s">
        <v>87</v>
      </c>
      <c r="B310" s="682"/>
      <c r="C310" s="683"/>
      <c r="D310" s="683"/>
      <c r="E310" s="683"/>
      <c r="F310" s="683"/>
      <c r="G310" s="683"/>
      <c r="H310" s="683"/>
      <c r="I310" s="683"/>
      <c r="J310" s="683"/>
      <c r="K310" s="683"/>
      <c r="L310" s="683"/>
      <c r="M310" s="683"/>
      <c r="N310" s="683"/>
      <c r="O310" s="683"/>
      <c r="P310" s="737"/>
    </row>
    <row r="311" spans="1:16" ht="21.75" customHeight="1" x14ac:dyDescent="0.25">
      <c r="A311" s="49" t="s">
        <v>88</v>
      </c>
      <c r="B311" s="682"/>
      <c r="C311" s="683"/>
      <c r="D311" s="683"/>
      <c r="E311" s="683"/>
      <c r="F311" s="683"/>
      <c r="G311" s="683"/>
      <c r="H311" s="683"/>
      <c r="I311" s="683"/>
      <c r="J311" s="683"/>
      <c r="K311" s="683"/>
      <c r="L311" s="683"/>
      <c r="M311" s="683"/>
      <c r="N311" s="683"/>
      <c r="O311" s="683"/>
      <c r="P311" s="737"/>
    </row>
    <row r="312" spans="1:16" ht="21.75" customHeight="1" x14ac:dyDescent="0.25">
      <c r="A312" s="49" t="s">
        <v>89</v>
      </c>
      <c r="B312" s="682"/>
      <c r="C312" s="683"/>
      <c r="D312" s="683"/>
      <c r="E312" s="683"/>
      <c r="F312" s="683"/>
      <c r="G312" s="683"/>
      <c r="H312" s="683"/>
      <c r="I312" s="683"/>
      <c r="J312" s="683"/>
      <c r="K312" s="683"/>
      <c r="L312" s="683"/>
      <c r="M312" s="683"/>
      <c r="N312" s="683"/>
      <c r="O312" s="683"/>
      <c r="P312" s="737"/>
    </row>
    <row r="313" spans="1:16" ht="21.75" customHeight="1" x14ac:dyDescent="0.25">
      <c r="A313" s="49" t="s">
        <v>90</v>
      </c>
      <c r="B313" s="682"/>
      <c r="C313" s="683"/>
      <c r="D313" s="683"/>
      <c r="E313" s="683"/>
      <c r="F313" s="683"/>
      <c r="G313" s="683"/>
      <c r="H313" s="683"/>
      <c r="I313" s="683"/>
      <c r="J313" s="683"/>
      <c r="K313" s="683"/>
      <c r="L313" s="683"/>
      <c r="M313" s="683"/>
      <c r="N313" s="683"/>
      <c r="O313" s="683"/>
      <c r="P313" s="737"/>
    </row>
    <row r="314" spans="1:16" ht="21.75" customHeight="1" x14ac:dyDescent="0.25">
      <c r="A314" s="49" t="s">
        <v>91</v>
      </c>
      <c r="B314" s="682"/>
      <c r="C314" s="683"/>
      <c r="D314" s="683"/>
      <c r="E314" s="683"/>
      <c r="F314" s="683"/>
      <c r="G314" s="683"/>
      <c r="H314" s="683"/>
      <c r="I314" s="683"/>
      <c r="J314" s="683"/>
      <c r="K314" s="683"/>
      <c r="L314" s="683"/>
      <c r="M314" s="683"/>
      <c r="N314" s="683"/>
      <c r="O314" s="683"/>
      <c r="P314" s="737"/>
    </row>
    <row r="315" spans="1:16" ht="21.75" customHeight="1" x14ac:dyDescent="0.25">
      <c r="A315" s="49" t="s">
        <v>92</v>
      </c>
      <c r="B315" s="682"/>
      <c r="C315" s="683"/>
      <c r="D315" s="683"/>
      <c r="E315" s="683"/>
      <c r="F315" s="683"/>
      <c r="G315" s="683"/>
      <c r="H315" s="683"/>
      <c r="I315" s="683"/>
      <c r="J315" s="683"/>
      <c r="K315" s="683"/>
      <c r="L315" s="683"/>
      <c r="M315" s="683"/>
      <c r="N315" s="683"/>
      <c r="O315" s="683"/>
      <c r="P315" s="737"/>
    </row>
    <row r="317" spans="1:16" ht="21" customHeight="1" x14ac:dyDescent="0.25">
      <c r="A317" s="9" t="s">
        <v>9</v>
      </c>
      <c r="B317" s="791" t="s">
        <v>414</v>
      </c>
      <c r="C317" s="792"/>
      <c r="D317" s="792"/>
      <c r="E317" s="792"/>
      <c r="F317" s="792"/>
      <c r="G317" s="792"/>
      <c r="H317" s="792"/>
      <c r="I317" s="792"/>
      <c r="J317" s="792"/>
      <c r="K317" s="793"/>
      <c r="L317" s="794" t="s">
        <v>11</v>
      </c>
      <c r="M317" s="794"/>
      <c r="N317" s="794"/>
      <c r="O317" s="794"/>
      <c r="P317" s="10">
        <v>0.2</v>
      </c>
    </row>
    <row r="319" spans="1:16" ht="15.75" x14ac:dyDescent="0.25">
      <c r="A319" s="11" t="s">
        <v>12</v>
      </c>
      <c r="B319" s="758" t="s">
        <v>415</v>
      </c>
      <c r="C319" s="773"/>
      <c r="D319" s="773"/>
      <c r="E319" s="773"/>
      <c r="F319" s="773"/>
      <c r="G319" s="773"/>
      <c r="H319" s="773"/>
      <c r="I319" s="773"/>
      <c r="J319" s="773"/>
      <c r="K319" s="773"/>
      <c r="L319" s="774" t="s">
        <v>14</v>
      </c>
      <c r="M319" s="774"/>
      <c r="N319" s="774"/>
      <c r="O319" s="774"/>
      <c r="P319" s="12">
        <v>1</v>
      </c>
    </row>
    <row r="320" spans="1:16" ht="15.75" x14ac:dyDescent="0.25">
      <c r="B320" s="24"/>
      <c r="C320" s="18"/>
      <c r="D320" s="18"/>
      <c r="E320" s="18"/>
      <c r="F320" s="18"/>
      <c r="G320" s="18"/>
      <c r="H320" s="18"/>
      <c r="I320" s="18"/>
      <c r="J320" s="18"/>
      <c r="K320" s="18"/>
      <c r="L320" s="18"/>
      <c r="M320" s="18"/>
      <c r="N320" s="18"/>
      <c r="O320" s="18"/>
      <c r="P320" s="19"/>
    </row>
    <row r="321" spans="1:16" ht="15.75" x14ac:dyDescent="0.25">
      <c r="A321" s="13" t="s">
        <v>15</v>
      </c>
      <c r="B321" s="755"/>
      <c r="C321" s="756"/>
      <c r="D321" s="756"/>
      <c r="E321" s="756"/>
      <c r="F321" s="757"/>
      <c r="G321" s="14" t="s">
        <v>17</v>
      </c>
      <c r="H321" s="755"/>
      <c r="I321" s="756"/>
      <c r="J321" s="756"/>
      <c r="K321" s="756"/>
      <c r="L321" s="756"/>
      <c r="M321" s="756"/>
      <c r="N321" s="756"/>
      <c r="O321" s="756"/>
      <c r="P321" s="757"/>
    </row>
    <row r="322" spans="1:16" ht="15.75" x14ac:dyDescent="0.25">
      <c r="A322" s="13" t="s">
        <v>15</v>
      </c>
      <c r="B322" s="755"/>
      <c r="C322" s="756"/>
      <c r="D322" s="756"/>
      <c r="E322" s="756"/>
      <c r="F322" s="757"/>
      <c r="G322" s="14" t="s">
        <v>17</v>
      </c>
      <c r="H322" s="755"/>
      <c r="I322" s="756"/>
      <c r="J322" s="756"/>
      <c r="K322" s="756"/>
      <c r="L322" s="756"/>
      <c r="M322" s="756"/>
      <c r="N322" s="756"/>
      <c r="O322" s="756"/>
      <c r="P322" s="757"/>
    </row>
    <row r="323" spans="1:16" ht="15.75" x14ac:dyDescent="0.25">
      <c r="A323" s="15"/>
      <c r="B323" s="419"/>
      <c r="C323" s="419"/>
      <c r="D323" s="17"/>
      <c r="E323" s="17"/>
      <c r="F323" s="17"/>
      <c r="G323" s="17"/>
      <c r="H323" s="17"/>
      <c r="I323" s="17"/>
      <c r="J323" s="17"/>
      <c r="K323" s="17"/>
      <c r="L323" s="18"/>
      <c r="M323" s="18"/>
      <c r="N323" s="18"/>
      <c r="O323" s="18"/>
      <c r="P323" s="19"/>
    </row>
    <row r="324" spans="1:16" ht="25.5" customHeight="1" x14ac:dyDescent="0.25">
      <c r="A324" s="11" t="s">
        <v>20</v>
      </c>
      <c r="B324" s="758" t="s">
        <v>416</v>
      </c>
      <c r="C324" s="758"/>
      <c r="D324" s="758"/>
      <c r="E324" s="758"/>
      <c r="F324" s="758"/>
      <c r="G324" s="758"/>
      <c r="H324" s="758"/>
      <c r="I324" s="758"/>
      <c r="J324" s="758"/>
      <c r="K324" s="758"/>
      <c r="L324" s="758"/>
      <c r="M324" s="758"/>
      <c r="N324" s="758"/>
      <c r="O324" s="758"/>
      <c r="P324" s="758"/>
    </row>
    <row r="325" spans="1:16" ht="18" customHeight="1" x14ac:dyDescent="0.25">
      <c r="A325" s="20" t="s">
        <v>22</v>
      </c>
      <c r="B325" s="21"/>
      <c r="C325" s="21"/>
      <c r="D325" s="21"/>
      <c r="E325" s="21"/>
      <c r="F325" s="21"/>
      <c r="G325" s="21"/>
      <c r="H325" s="21"/>
      <c r="I325" s="21"/>
      <c r="J325" s="21"/>
      <c r="K325" s="21"/>
      <c r="L325" s="21"/>
      <c r="M325" s="21"/>
      <c r="N325" s="21"/>
      <c r="O325" s="21"/>
    </row>
    <row r="326" spans="1:16" ht="15.75" x14ac:dyDescent="0.25">
      <c r="A326" s="20"/>
      <c r="B326" s="21"/>
      <c r="C326" s="21"/>
      <c r="D326" s="21"/>
      <c r="E326" s="21"/>
      <c r="F326" s="21"/>
      <c r="G326" s="21"/>
      <c r="H326" s="21"/>
      <c r="I326" s="21"/>
      <c r="J326" s="21"/>
      <c r="K326" s="21"/>
      <c r="L326" s="21"/>
      <c r="M326" s="21"/>
      <c r="N326" s="21"/>
      <c r="O326" s="21"/>
    </row>
    <row r="327" spans="1:16" ht="15.75" x14ac:dyDescent="0.25">
      <c r="A327" s="1123" t="s">
        <v>23</v>
      </c>
      <c r="B327" s="881"/>
      <c r="C327" s="881"/>
      <c r="D327" s="881"/>
      <c r="E327" s="400"/>
      <c r="F327" s="768" t="s">
        <v>24</v>
      </c>
      <c r="G327" s="768"/>
      <c r="H327" s="768"/>
      <c r="I327" s="768"/>
      <c r="J327" s="768" t="s">
        <v>25</v>
      </c>
      <c r="K327" s="769" t="s">
        <v>26</v>
      </c>
      <c r="L327" s="761"/>
      <c r="M327" s="768" t="s">
        <v>27</v>
      </c>
      <c r="N327" s="768"/>
      <c r="O327" s="768"/>
      <c r="P327" s="772" t="s">
        <v>25</v>
      </c>
    </row>
    <row r="328" spans="1:16" ht="15.75" x14ac:dyDescent="0.25">
      <c r="A328" s="1123"/>
      <c r="B328" s="881"/>
      <c r="C328" s="881"/>
      <c r="D328" s="881"/>
      <c r="E328" s="400"/>
      <c r="F328" s="768"/>
      <c r="G328" s="768"/>
      <c r="H328" s="768"/>
      <c r="I328" s="768"/>
      <c r="J328" s="768"/>
      <c r="K328" s="770"/>
      <c r="L328" s="764"/>
      <c r="M328" s="768"/>
      <c r="N328" s="768"/>
      <c r="O328" s="768"/>
      <c r="P328" s="772"/>
    </row>
    <row r="329" spans="1:16" ht="15.75" customHeight="1" x14ac:dyDescent="0.25">
      <c r="A329" s="1123"/>
      <c r="B329" s="881"/>
      <c r="C329" s="881"/>
      <c r="D329" s="881"/>
      <c r="E329" s="400"/>
      <c r="F329" s="2017" t="s">
        <v>335</v>
      </c>
      <c r="G329" s="2018"/>
      <c r="H329" s="2018"/>
      <c r="I329" s="2019"/>
      <c r="J329" s="410">
        <v>20</v>
      </c>
      <c r="K329" s="770"/>
      <c r="L329" s="764"/>
      <c r="M329" s="2017" t="s">
        <v>1623</v>
      </c>
      <c r="N329" s="2018"/>
      <c r="O329" s="2019"/>
      <c r="P329" s="22">
        <v>30</v>
      </c>
    </row>
    <row r="330" spans="1:16" ht="15.75" x14ac:dyDescent="0.25">
      <c r="A330" s="1123"/>
      <c r="B330" s="881"/>
      <c r="C330" s="881"/>
      <c r="D330" s="881"/>
      <c r="E330" s="400"/>
      <c r="F330" s="745"/>
      <c r="G330" s="745"/>
      <c r="H330" s="745"/>
      <c r="I330" s="745"/>
      <c r="J330" s="410"/>
      <c r="K330" s="770"/>
      <c r="L330" s="764"/>
      <c r="M330" s="2017"/>
      <c r="N330" s="2018"/>
      <c r="O330" s="2019"/>
      <c r="P330" s="22"/>
    </row>
    <row r="331" spans="1:16" ht="15.75" x14ac:dyDescent="0.25">
      <c r="A331" s="1123"/>
      <c r="B331" s="881"/>
      <c r="C331" s="881"/>
      <c r="D331" s="881"/>
      <c r="E331" s="400"/>
      <c r="F331" s="745"/>
      <c r="G331" s="745"/>
      <c r="H331" s="745"/>
      <c r="I331" s="745"/>
      <c r="J331" s="410"/>
      <c r="K331" s="770"/>
      <c r="L331" s="764"/>
      <c r="N331" s="1121"/>
      <c r="O331" s="1122"/>
      <c r="P331" s="22"/>
    </row>
    <row r="332" spans="1:16" ht="15.75" x14ac:dyDescent="0.25">
      <c r="A332" s="1123"/>
      <c r="B332" s="881"/>
      <c r="C332" s="881"/>
      <c r="D332" s="881"/>
      <c r="E332" s="400"/>
      <c r="F332" s="745"/>
      <c r="G332" s="745"/>
      <c r="H332" s="745"/>
      <c r="I332" s="745"/>
      <c r="J332" s="410"/>
      <c r="K332" s="770"/>
      <c r="L332" s="764"/>
      <c r="M332" s="745"/>
      <c r="N332" s="745"/>
      <c r="O332" s="745"/>
      <c r="P332" s="22"/>
    </row>
    <row r="333" spans="1:16" ht="15.75" x14ac:dyDescent="0.25">
      <c r="A333" s="1123"/>
      <c r="B333" s="881"/>
      <c r="C333" s="881"/>
      <c r="D333" s="881"/>
      <c r="E333" s="400"/>
      <c r="F333" s="745"/>
      <c r="G333" s="745"/>
      <c r="H333" s="745"/>
      <c r="I333" s="745"/>
      <c r="J333" s="410"/>
      <c r="K333" s="770"/>
      <c r="L333" s="764"/>
      <c r="M333" s="745"/>
      <c r="N333" s="745"/>
      <c r="O333" s="745"/>
      <c r="P333" s="22"/>
    </row>
    <row r="334" spans="1:16" ht="15.75" x14ac:dyDescent="0.25">
      <c r="A334" s="1123"/>
      <c r="B334" s="881"/>
      <c r="C334" s="881"/>
      <c r="D334" s="881"/>
      <c r="E334" s="400"/>
      <c r="F334" s="745"/>
      <c r="G334" s="745"/>
      <c r="H334" s="745"/>
      <c r="I334" s="745"/>
      <c r="J334" s="410"/>
      <c r="K334" s="770"/>
      <c r="L334" s="764"/>
      <c r="M334" s="745"/>
      <c r="N334" s="745"/>
      <c r="O334" s="745"/>
      <c r="P334" s="22"/>
    </row>
    <row r="335" spans="1:16" ht="15.75" x14ac:dyDescent="0.25">
      <c r="A335" s="1123"/>
      <c r="B335" s="881"/>
      <c r="C335" s="881"/>
      <c r="D335" s="881"/>
      <c r="E335" s="400"/>
      <c r="F335" s="745"/>
      <c r="G335" s="745"/>
      <c r="H335" s="745"/>
      <c r="I335" s="745"/>
      <c r="J335" s="410"/>
      <c r="K335" s="770"/>
      <c r="L335" s="764"/>
      <c r="M335" s="745"/>
      <c r="N335" s="745"/>
      <c r="O335" s="745"/>
      <c r="P335" s="22"/>
    </row>
    <row r="336" spans="1:16" ht="15.75" x14ac:dyDescent="0.25">
      <c r="A336" s="1123"/>
      <c r="B336" s="881"/>
      <c r="C336" s="881"/>
      <c r="D336" s="881"/>
      <c r="E336" s="400"/>
      <c r="F336" s="745"/>
      <c r="G336" s="745"/>
      <c r="H336" s="745"/>
      <c r="I336" s="745"/>
      <c r="J336" s="410"/>
      <c r="K336" s="771"/>
      <c r="L336" s="767"/>
      <c r="M336" s="745"/>
      <c r="N336" s="745"/>
      <c r="O336" s="745"/>
      <c r="P336" s="22"/>
    </row>
    <row r="337" spans="1:16" ht="15.75" x14ac:dyDescent="0.25">
      <c r="A337" s="23"/>
      <c r="B337" s="24"/>
      <c r="C337" s="18"/>
      <c r="D337" s="18"/>
      <c r="E337" s="18"/>
      <c r="F337" s="18"/>
      <c r="G337" s="18"/>
      <c r="H337" s="18"/>
      <c r="I337" s="18"/>
      <c r="J337" s="18"/>
      <c r="K337" s="18"/>
      <c r="L337" s="18"/>
      <c r="M337" s="18"/>
      <c r="N337" s="18"/>
      <c r="O337" s="18"/>
    </row>
    <row r="338" spans="1:16" ht="46.5" customHeight="1" x14ac:dyDescent="0.25">
      <c r="A338" s="25" t="s">
        <v>32</v>
      </c>
      <c r="B338" s="401" t="s">
        <v>33</v>
      </c>
      <c r="C338" s="401" t="s">
        <v>34</v>
      </c>
      <c r="D338" s="401" t="s">
        <v>35</v>
      </c>
      <c r="E338" s="401" t="s">
        <v>36</v>
      </c>
      <c r="F338" s="401" t="s">
        <v>37</v>
      </c>
      <c r="G338" s="746" t="s">
        <v>38</v>
      </c>
      <c r="H338" s="746"/>
      <c r="I338" s="733" t="s">
        <v>39</v>
      </c>
      <c r="J338" s="741"/>
      <c r="K338" s="401" t="s">
        <v>40</v>
      </c>
      <c r="L338" s="746" t="s">
        <v>41</v>
      </c>
      <c r="M338" s="746"/>
      <c r="N338" s="850" t="s">
        <v>42</v>
      </c>
      <c r="O338" s="851"/>
      <c r="P338" s="852"/>
    </row>
    <row r="339" spans="1:16" ht="81" customHeight="1" x14ac:dyDescent="0.25">
      <c r="A339" s="159" t="s">
        <v>43</v>
      </c>
      <c r="B339" s="101">
        <v>1</v>
      </c>
      <c r="C339" s="415" t="s">
        <v>417</v>
      </c>
      <c r="D339" s="155" t="s">
        <v>104</v>
      </c>
      <c r="E339" s="155" t="s">
        <v>47</v>
      </c>
      <c r="F339" s="416" t="s">
        <v>105</v>
      </c>
      <c r="G339" s="1420" t="s">
        <v>418</v>
      </c>
      <c r="H339" s="1422"/>
      <c r="I339" s="2014" t="s">
        <v>207</v>
      </c>
      <c r="J339" s="2015"/>
      <c r="K339" s="156">
        <v>1</v>
      </c>
      <c r="L339" s="2016" t="s">
        <v>228</v>
      </c>
      <c r="M339" s="2016"/>
      <c r="N339" s="1416" t="s">
        <v>338</v>
      </c>
      <c r="O339" s="1416"/>
      <c r="P339" s="1416"/>
    </row>
    <row r="340" spans="1:16" ht="33.75" customHeight="1" x14ac:dyDescent="0.25">
      <c r="A340" s="733" t="s">
        <v>51</v>
      </c>
      <c r="B340" s="741"/>
      <c r="C340" s="2013" t="s">
        <v>419</v>
      </c>
      <c r="D340" s="1107"/>
      <c r="E340" s="1107"/>
      <c r="F340" s="1107"/>
      <c r="G340" s="1107"/>
      <c r="H340" s="1107"/>
      <c r="I340" s="1107"/>
      <c r="J340" s="1107"/>
      <c r="K340" s="1107"/>
      <c r="L340" s="1107"/>
      <c r="M340" s="1107"/>
      <c r="N340" s="1107"/>
      <c r="O340" s="1107"/>
      <c r="P340" s="1108"/>
    </row>
    <row r="341" spans="1:16" ht="15.75" x14ac:dyDescent="0.25">
      <c r="A341" s="718" t="s">
        <v>53</v>
      </c>
      <c r="B341" s="719"/>
      <c r="C341" s="719"/>
      <c r="D341" s="719"/>
      <c r="E341" s="719"/>
      <c r="F341" s="719"/>
      <c r="G341" s="720"/>
      <c r="H341" s="721" t="s">
        <v>54</v>
      </c>
      <c r="I341" s="719"/>
      <c r="J341" s="719"/>
      <c r="K341" s="719"/>
      <c r="L341" s="719"/>
      <c r="M341" s="719"/>
      <c r="N341" s="719"/>
      <c r="O341" s="719"/>
      <c r="P341" s="722"/>
    </row>
    <row r="342" spans="1:16" ht="15" customHeight="1" x14ac:dyDescent="0.25">
      <c r="A342" s="1398" t="s">
        <v>340</v>
      </c>
      <c r="B342" s="1399"/>
      <c r="C342" s="1399"/>
      <c r="D342" s="1399"/>
      <c r="E342" s="1399"/>
      <c r="F342" s="1399"/>
      <c r="G342" s="1399"/>
      <c r="H342" s="839" t="s">
        <v>341</v>
      </c>
      <c r="I342" s="840"/>
      <c r="J342" s="840"/>
      <c r="K342" s="840"/>
      <c r="L342" s="840"/>
      <c r="M342" s="840"/>
      <c r="N342" s="840"/>
      <c r="O342" s="840"/>
      <c r="P342" s="1402"/>
    </row>
    <row r="343" spans="1:16" ht="15" customHeight="1" x14ac:dyDescent="0.25">
      <c r="A343" s="1400"/>
      <c r="B343" s="1401"/>
      <c r="C343" s="1401"/>
      <c r="D343" s="1401"/>
      <c r="E343" s="1401"/>
      <c r="F343" s="1401"/>
      <c r="G343" s="1401"/>
      <c r="H343" s="842"/>
      <c r="I343" s="843"/>
      <c r="J343" s="843"/>
      <c r="K343" s="843"/>
      <c r="L343" s="843"/>
      <c r="M343" s="843"/>
      <c r="N343" s="843"/>
      <c r="O343" s="843"/>
      <c r="P343" s="1403"/>
    </row>
    <row r="344" spans="1:16" ht="22.5" customHeight="1" x14ac:dyDescent="0.25">
      <c r="A344" s="23"/>
      <c r="B344" s="24"/>
      <c r="C344" s="24"/>
      <c r="D344" s="24"/>
      <c r="E344" s="24"/>
      <c r="F344" s="24"/>
      <c r="G344" s="24"/>
      <c r="H344" s="24"/>
      <c r="I344" s="24"/>
      <c r="J344" s="24"/>
      <c r="K344" s="24"/>
      <c r="L344" s="24"/>
      <c r="M344" s="24"/>
      <c r="N344" s="24"/>
      <c r="O344" s="24"/>
      <c r="P344" s="31"/>
    </row>
    <row r="345" spans="1:16" ht="15.75" x14ac:dyDescent="0.25">
      <c r="A345" s="32"/>
      <c r="B345" s="24"/>
      <c r="C345" s="19"/>
      <c r="D345" s="733" t="s">
        <v>57</v>
      </c>
      <c r="E345" s="734"/>
      <c r="F345" s="734"/>
      <c r="G345" s="734"/>
      <c r="H345" s="734"/>
      <c r="I345" s="734"/>
      <c r="J345" s="734"/>
      <c r="K345" s="734"/>
      <c r="L345" s="734"/>
      <c r="M345" s="734"/>
      <c r="N345" s="734"/>
      <c r="O345" s="734"/>
      <c r="P345" s="735"/>
    </row>
    <row r="346" spans="1:16" ht="15.75" x14ac:dyDescent="0.25">
      <c r="A346" s="23"/>
      <c r="B346" s="24"/>
      <c r="C346" s="24"/>
      <c r="D346" s="401" t="s">
        <v>58</v>
      </c>
      <c r="E346" s="401" t="s">
        <v>59</v>
      </c>
      <c r="F346" s="401" t="s">
        <v>60</v>
      </c>
      <c r="G346" s="401" t="s">
        <v>61</v>
      </c>
      <c r="H346" s="401" t="s">
        <v>62</v>
      </c>
      <c r="I346" s="401" t="s">
        <v>63</v>
      </c>
      <c r="J346" s="401" t="s">
        <v>64</v>
      </c>
      <c r="K346" s="401" t="s">
        <v>65</v>
      </c>
      <c r="L346" s="401" t="s">
        <v>66</v>
      </c>
      <c r="M346" s="401" t="s">
        <v>67</v>
      </c>
      <c r="N346" s="401" t="s">
        <v>68</v>
      </c>
      <c r="O346" s="733" t="s">
        <v>69</v>
      </c>
      <c r="P346" s="735"/>
    </row>
    <row r="347" spans="1:16" ht="15.75" x14ac:dyDescent="0.25">
      <c r="A347" s="56" t="s">
        <v>70</v>
      </c>
      <c r="B347" s="52"/>
      <c r="C347" s="52"/>
      <c r="D347" s="52"/>
      <c r="E347" s="52"/>
      <c r="F347" s="52"/>
      <c r="G347" s="52"/>
      <c r="H347" s="52"/>
      <c r="I347" s="52"/>
      <c r="J347" s="52"/>
      <c r="K347" s="52"/>
      <c r="L347" s="52"/>
      <c r="M347" s="52"/>
      <c r="N347" s="52"/>
      <c r="O347" s="887"/>
      <c r="P347" s="888"/>
    </row>
    <row r="348" spans="1:16" ht="15.75" x14ac:dyDescent="0.25">
      <c r="A348" s="56" t="s">
        <v>71</v>
      </c>
      <c r="B348" s="52"/>
      <c r="C348" s="52"/>
      <c r="D348" s="53"/>
      <c r="E348" s="53"/>
      <c r="F348" s="53"/>
      <c r="G348" s="53"/>
      <c r="H348" s="53"/>
      <c r="I348" s="53"/>
      <c r="J348" s="53"/>
      <c r="K348" s="53"/>
      <c r="L348" s="53"/>
      <c r="M348" s="53"/>
      <c r="N348" s="53"/>
      <c r="O348" s="899"/>
      <c r="P348" s="900"/>
    </row>
    <row r="349" spans="1:16" ht="15.75" x14ac:dyDescent="0.25">
      <c r="A349" s="23"/>
      <c r="B349" s="24"/>
      <c r="C349" s="24"/>
      <c r="D349" s="24"/>
      <c r="E349" s="24"/>
      <c r="F349" s="24"/>
      <c r="G349" s="24"/>
      <c r="H349" s="24"/>
      <c r="I349" s="24"/>
      <c r="J349" s="24"/>
      <c r="K349" s="24"/>
      <c r="L349" s="24"/>
      <c r="M349" s="24"/>
      <c r="N349" s="24"/>
      <c r="O349" s="24"/>
      <c r="P349" s="31"/>
    </row>
    <row r="350" spans="1:16" ht="15.75" x14ac:dyDescent="0.25">
      <c r="A350" s="35" t="s">
        <v>72</v>
      </c>
      <c r="B350" s="35" t="s">
        <v>33</v>
      </c>
      <c r="C350" s="36"/>
      <c r="D350" s="37" t="s">
        <v>58</v>
      </c>
      <c r="E350" s="37" t="s">
        <v>59</v>
      </c>
      <c r="F350" s="37" t="s">
        <v>60</v>
      </c>
      <c r="G350" s="37" t="s">
        <v>61</v>
      </c>
      <c r="H350" s="37" t="s">
        <v>62</v>
      </c>
      <c r="I350" s="37" t="s">
        <v>63</v>
      </c>
      <c r="J350" s="37" t="s">
        <v>64</v>
      </c>
      <c r="K350" s="37" t="s">
        <v>65</v>
      </c>
      <c r="L350" s="37" t="s">
        <v>66</v>
      </c>
      <c r="M350" s="37" t="s">
        <v>67</v>
      </c>
      <c r="N350" s="405" t="s">
        <v>68</v>
      </c>
      <c r="O350" s="1435" t="s">
        <v>69</v>
      </c>
      <c r="P350" s="1435"/>
    </row>
    <row r="351" spans="1:16" ht="24.75" customHeight="1" x14ac:dyDescent="0.25">
      <c r="A351" s="868" t="s">
        <v>420</v>
      </c>
      <c r="B351" s="812">
        <v>0.5</v>
      </c>
      <c r="C351" s="38" t="s">
        <v>70</v>
      </c>
      <c r="D351" s="38"/>
      <c r="E351" s="38"/>
      <c r="F351" s="38"/>
      <c r="G351" s="38"/>
      <c r="H351" s="38"/>
      <c r="I351" s="38">
        <v>1</v>
      </c>
      <c r="J351" s="38"/>
      <c r="K351" s="38"/>
      <c r="L351" s="38"/>
      <c r="M351" s="38"/>
      <c r="N351" s="38"/>
      <c r="O351" s="2011"/>
      <c r="P351" s="2012"/>
    </row>
    <row r="352" spans="1:16" ht="24.75" customHeight="1" x14ac:dyDescent="0.25">
      <c r="A352" s="869"/>
      <c r="B352" s="812"/>
      <c r="C352" s="40" t="s">
        <v>71</v>
      </c>
      <c r="D352" s="40"/>
      <c r="E352" s="40"/>
      <c r="F352" s="41"/>
      <c r="G352" s="41"/>
      <c r="H352" s="41"/>
      <c r="I352" s="41"/>
      <c r="J352" s="41"/>
      <c r="K352" s="41"/>
      <c r="L352" s="41"/>
      <c r="M352" s="41"/>
      <c r="N352" s="40"/>
      <c r="O352" s="814"/>
      <c r="P352" s="815"/>
    </row>
    <row r="353" spans="1:16" ht="30.75" customHeight="1" x14ac:dyDescent="0.25">
      <c r="A353" s="868" t="s">
        <v>421</v>
      </c>
      <c r="B353" s="812">
        <v>0.5</v>
      </c>
      <c r="C353" s="38" t="s">
        <v>70</v>
      </c>
      <c r="D353" s="38"/>
      <c r="E353" s="38"/>
      <c r="F353" s="38"/>
      <c r="G353" s="38"/>
      <c r="H353" s="38"/>
      <c r="I353" s="38"/>
      <c r="J353" s="38">
        <v>1</v>
      </c>
      <c r="K353" s="38"/>
      <c r="L353" s="38"/>
      <c r="M353" s="38"/>
      <c r="N353" s="38"/>
      <c r="O353" s="808"/>
      <c r="P353" s="809"/>
    </row>
    <row r="354" spans="1:16" ht="30.75" customHeight="1" x14ac:dyDescent="0.25">
      <c r="A354" s="869"/>
      <c r="B354" s="812"/>
      <c r="C354" s="40" t="s">
        <v>71</v>
      </c>
      <c r="D354" s="40"/>
      <c r="E354" s="40"/>
      <c r="F354" s="41"/>
      <c r="G354" s="41"/>
      <c r="H354" s="41"/>
      <c r="I354" s="41"/>
      <c r="J354" s="41"/>
      <c r="K354" s="41"/>
      <c r="L354" s="41"/>
      <c r="M354" s="41"/>
      <c r="N354" s="40"/>
      <c r="O354" s="814"/>
      <c r="P354" s="815"/>
    </row>
    <row r="355" spans="1:16" ht="15.75" thickBot="1" x14ac:dyDescent="0.3">
      <c r="A355" s="44"/>
      <c r="B355" s="21"/>
      <c r="C355" s="21"/>
      <c r="D355" s="21"/>
      <c r="E355" s="21"/>
      <c r="F355" s="21"/>
      <c r="G355" s="21"/>
      <c r="H355" s="21"/>
      <c r="I355" s="21"/>
      <c r="J355" s="21"/>
      <c r="K355" s="21"/>
      <c r="L355" s="21"/>
      <c r="M355" s="21"/>
      <c r="N355" s="21"/>
      <c r="O355" s="21"/>
      <c r="P355" s="45"/>
    </row>
    <row r="356" spans="1:16" ht="15.75" x14ac:dyDescent="0.25">
      <c r="A356" s="688" t="s">
        <v>82</v>
      </c>
      <c r="B356" s="689"/>
      <c r="C356" s="689"/>
      <c r="D356" s="689"/>
      <c r="E356" s="689"/>
      <c r="F356" s="689"/>
      <c r="G356" s="689"/>
      <c r="H356" s="689"/>
      <c r="I356" s="689"/>
      <c r="J356" s="689"/>
      <c r="K356" s="689"/>
      <c r="L356" s="689"/>
      <c r="M356" s="689"/>
      <c r="N356" s="689"/>
      <c r="O356" s="689"/>
      <c r="P356" s="690"/>
    </row>
    <row r="357" spans="1:16" ht="24.75" customHeight="1" x14ac:dyDescent="0.25">
      <c r="A357" s="46" t="s">
        <v>83</v>
      </c>
      <c r="B357" s="682"/>
      <c r="C357" s="683"/>
      <c r="D357" s="683"/>
      <c r="E357" s="683"/>
      <c r="F357" s="683"/>
      <c r="G357" s="683"/>
      <c r="H357" s="683"/>
      <c r="I357" s="683"/>
      <c r="J357" s="683"/>
      <c r="K357" s="683"/>
      <c r="L357" s="683"/>
      <c r="M357" s="683"/>
      <c r="N357" s="683"/>
      <c r="O357" s="683"/>
      <c r="P357" s="684"/>
    </row>
    <row r="358" spans="1:16" ht="24.75" customHeight="1" x14ac:dyDescent="0.25">
      <c r="A358" s="46" t="s">
        <v>84</v>
      </c>
      <c r="B358" s="682"/>
      <c r="C358" s="683"/>
      <c r="D358" s="683"/>
      <c r="E358" s="683"/>
      <c r="F358" s="683"/>
      <c r="G358" s="683"/>
      <c r="H358" s="683"/>
      <c r="I358" s="683"/>
      <c r="J358" s="683"/>
      <c r="K358" s="683"/>
      <c r="L358" s="683"/>
      <c r="M358" s="683"/>
      <c r="N358" s="683"/>
      <c r="O358" s="683"/>
      <c r="P358" s="684"/>
    </row>
    <row r="359" spans="1:16" ht="24.75" customHeight="1" x14ac:dyDescent="0.25">
      <c r="A359" s="46" t="s">
        <v>85</v>
      </c>
      <c r="B359" s="682"/>
      <c r="C359" s="683"/>
      <c r="D359" s="683"/>
      <c r="E359" s="683"/>
      <c r="F359" s="683"/>
      <c r="G359" s="683"/>
      <c r="H359" s="683"/>
      <c r="I359" s="683"/>
      <c r="J359" s="683"/>
      <c r="K359" s="683"/>
      <c r="L359" s="683"/>
      <c r="M359" s="683"/>
      <c r="N359" s="683"/>
      <c r="O359" s="683"/>
      <c r="P359" s="684"/>
    </row>
    <row r="360" spans="1:16" ht="24.75" customHeight="1" x14ac:dyDescent="0.25">
      <c r="A360" s="46" t="s">
        <v>86</v>
      </c>
      <c r="B360" s="682"/>
      <c r="C360" s="683"/>
      <c r="D360" s="683"/>
      <c r="E360" s="683"/>
      <c r="F360" s="683"/>
      <c r="G360" s="683"/>
      <c r="H360" s="683"/>
      <c r="I360" s="683"/>
      <c r="J360" s="683"/>
      <c r="K360" s="683"/>
      <c r="L360" s="683"/>
      <c r="M360" s="683"/>
      <c r="N360" s="683"/>
      <c r="O360" s="683"/>
      <c r="P360" s="684"/>
    </row>
    <row r="361" spans="1:16" ht="24.75" customHeight="1" x14ac:dyDescent="0.25">
      <c r="A361" s="46" t="s">
        <v>87</v>
      </c>
      <c r="B361" s="682"/>
      <c r="C361" s="683"/>
      <c r="D361" s="683"/>
      <c r="E361" s="683"/>
      <c r="F361" s="683"/>
      <c r="G361" s="683"/>
      <c r="H361" s="683"/>
      <c r="I361" s="683"/>
      <c r="J361" s="683"/>
      <c r="K361" s="683"/>
      <c r="L361" s="683"/>
      <c r="M361" s="683"/>
      <c r="N361" s="683"/>
      <c r="O361" s="683"/>
      <c r="P361" s="684"/>
    </row>
    <row r="362" spans="1:16" ht="24.75" customHeight="1" x14ac:dyDescent="0.25">
      <c r="A362" s="46" t="s">
        <v>88</v>
      </c>
      <c r="B362" s="682"/>
      <c r="C362" s="683"/>
      <c r="D362" s="683"/>
      <c r="E362" s="683"/>
      <c r="F362" s="683"/>
      <c r="G362" s="683"/>
      <c r="H362" s="683"/>
      <c r="I362" s="683"/>
      <c r="J362" s="683"/>
      <c r="K362" s="683"/>
      <c r="L362" s="683"/>
      <c r="M362" s="683"/>
      <c r="N362" s="683"/>
      <c r="O362" s="683"/>
      <c r="P362" s="684"/>
    </row>
    <row r="363" spans="1:16" ht="24.75" customHeight="1" x14ac:dyDescent="0.25">
      <c r="A363" s="46" t="s">
        <v>89</v>
      </c>
      <c r="B363" s="682"/>
      <c r="C363" s="683"/>
      <c r="D363" s="683"/>
      <c r="E363" s="683"/>
      <c r="F363" s="683"/>
      <c r="G363" s="683"/>
      <c r="H363" s="683"/>
      <c r="I363" s="683"/>
      <c r="J363" s="683"/>
      <c r="K363" s="683"/>
      <c r="L363" s="683"/>
      <c r="M363" s="683"/>
      <c r="N363" s="683"/>
      <c r="O363" s="683"/>
      <c r="P363" s="684"/>
    </row>
    <row r="364" spans="1:16" ht="24.75" customHeight="1" x14ac:dyDescent="0.25">
      <c r="A364" s="46" t="s">
        <v>90</v>
      </c>
      <c r="B364" s="682"/>
      <c r="C364" s="683"/>
      <c r="D364" s="683"/>
      <c r="E364" s="683"/>
      <c r="F364" s="683"/>
      <c r="G364" s="683"/>
      <c r="H364" s="683"/>
      <c r="I364" s="683"/>
      <c r="J364" s="683"/>
      <c r="K364" s="683"/>
      <c r="L364" s="683"/>
      <c r="M364" s="683"/>
      <c r="N364" s="683"/>
      <c r="O364" s="683"/>
      <c r="P364" s="684"/>
    </row>
    <row r="365" spans="1:16" ht="24.75" customHeight="1" x14ac:dyDescent="0.25">
      <c r="A365" s="46" t="s">
        <v>91</v>
      </c>
      <c r="B365" s="682"/>
      <c r="C365" s="683"/>
      <c r="D365" s="683"/>
      <c r="E365" s="683"/>
      <c r="F365" s="683"/>
      <c r="G365" s="683"/>
      <c r="H365" s="683"/>
      <c r="I365" s="683"/>
      <c r="J365" s="683"/>
      <c r="K365" s="683"/>
      <c r="L365" s="683"/>
      <c r="M365" s="683"/>
      <c r="N365" s="683"/>
      <c r="O365" s="683"/>
      <c r="P365" s="684"/>
    </row>
    <row r="366" spans="1:16" ht="24.75" customHeight="1" thickBot="1" x14ac:dyDescent="0.3">
      <c r="A366" s="47" t="s">
        <v>92</v>
      </c>
      <c r="B366" s="685"/>
      <c r="C366" s="686"/>
      <c r="D366" s="686"/>
      <c r="E366" s="686"/>
      <c r="F366" s="686"/>
      <c r="G366" s="686"/>
      <c r="H366" s="686"/>
      <c r="I366" s="686"/>
      <c r="J366" s="686"/>
      <c r="K366" s="686"/>
      <c r="L366" s="686"/>
      <c r="M366" s="686"/>
      <c r="N366" s="686"/>
      <c r="O366" s="686"/>
      <c r="P366" s="687"/>
    </row>
  </sheetData>
  <mergeCells count="549">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F25:I25"/>
    <mergeCell ref="G33:H33"/>
    <mergeCell ref="I33:J33"/>
    <mergeCell ref="L33:M33"/>
    <mergeCell ref="N33:P33"/>
    <mergeCell ref="F27:I27"/>
    <mergeCell ref="M27:O27"/>
    <mergeCell ref="F28:I28"/>
    <mergeCell ref="M28:O28"/>
    <mergeCell ref="F29:I29"/>
    <mergeCell ref="M29:O29"/>
    <mergeCell ref="A36:G36"/>
    <mergeCell ref="H36:P36"/>
    <mergeCell ref="A37:G38"/>
    <mergeCell ref="H37:P38"/>
    <mergeCell ref="D40:P40"/>
    <mergeCell ref="O41:P41"/>
    <mergeCell ref="G34:H34"/>
    <mergeCell ref="I34:J34"/>
    <mergeCell ref="L34:M34"/>
    <mergeCell ref="N34:P34"/>
    <mergeCell ref="A35:B35"/>
    <mergeCell ref="C35:P35"/>
    <mergeCell ref="A48:A49"/>
    <mergeCell ref="B48:B49"/>
    <mergeCell ref="O48:P48"/>
    <mergeCell ref="O49:P49"/>
    <mergeCell ref="A50:A51"/>
    <mergeCell ref="B50:B51"/>
    <mergeCell ref="O50:P50"/>
    <mergeCell ref="O51:P51"/>
    <mergeCell ref="A42:C42"/>
    <mergeCell ref="O42:P42"/>
    <mergeCell ref="A43:C43"/>
    <mergeCell ref="O43:P43"/>
    <mergeCell ref="O45:P45"/>
    <mergeCell ref="A46:A47"/>
    <mergeCell ref="B46:B47"/>
    <mergeCell ref="O46:P46"/>
    <mergeCell ref="O47:P47"/>
    <mergeCell ref="A56:A57"/>
    <mergeCell ref="B56:B57"/>
    <mergeCell ref="O56:P56"/>
    <mergeCell ref="O57:P57"/>
    <mergeCell ref="A58:A59"/>
    <mergeCell ref="B58:B59"/>
    <mergeCell ref="O58:P58"/>
    <mergeCell ref="O59:P59"/>
    <mergeCell ref="A52:A53"/>
    <mergeCell ref="B52:B53"/>
    <mergeCell ref="O52:P52"/>
    <mergeCell ref="O53:P53"/>
    <mergeCell ref="A54:A55"/>
    <mergeCell ref="B54:B55"/>
    <mergeCell ref="O54:P54"/>
    <mergeCell ref="O55:P55"/>
    <mergeCell ref="A64:A65"/>
    <mergeCell ref="B64:B65"/>
    <mergeCell ref="O64:P64"/>
    <mergeCell ref="O65:P65"/>
    <mergeCell ref="A66:A67"/>
    <mergeCell ref="B66:B67"/>
    <mergeCell ref="O66:P66"/>
    <mergeCell ref="O67:P67"/>
    <mergeCell ref="A60:A61"/>
    <mergeCell ref="B60:B61"/>
    <mergeCell ref="O60:P60"/>
    <mergeCell ref="O61:P61"/>
    <mergeCell ref="A62:A63"/>
    <mergeCell ref="B62:B63"/>
    <mergeCell ref="O62:P62"/>
    <mergeCell ref="O63:P63"/>
    <mergeCell ref="A72:A73"/>
    <mergeCell ref="B72:B73"/>
    <mergeCell ref="O72:P72"/>
    <mergeCell ref="O73:P73"/>
    <mergeCell ref="A74:A75"/>
    <mergeCell ref="B74:B75"/>
    <mergeCell ref="O74:P74"/>
    <mergeCell ref="O75:P75"/>
    <mergeCell ref="A68:A69"/>
    <mergeCell ref="B68:B69"/>
    <mergeCell ref="O68:P68"/>
    <mergeCell ref="O69:P69"/>
    <mergeCell ref="A70:A71"/>
    <mergeCell ref="B70:B71"/>
    <mergeCell ref="O70:P70"/>
    <mergeCell ref="O71:P71"/>
    <mergeCell ref="A80:A81"/>
    <mergeCell ref="B80:B81"/>
    <mergeCell ref="O80:P80"/>
    <mergeCell ref="O81:P81"/>
    <mergeCell ref="A83:P83"/>
    <mergeCell ref="B84:P84"/>
    <mergeCell ref="A76:A77"/>
    <mergeCell ref="B76:B77"/>
    <mergeCell ref="O76:P76"/>
    <mergeCell ref="O77:P77"/>
    <mergeCell ref="A78:A79"/>
    <mergeCell ref="B78:B79"/>
    <mergeCell ref="O78:P78"/>
    <mergeCell ref="O79:P79"/>
    <mergeCell ref="B91:P91"/>
    <mergeCell ref="B92:P92"/>
    <mergeCell ref="B93:P93"/>
    <mergeCell ref="B95:K95"/>
    <mergeCell ref="L95:O95"/>
    <mergeCell ref="B97:F97"/>
    <mergeCell ref="H97:P97"/>
    <mergeCell ref="B85:P85"/>
    <mergeCell ref="B86:P86"/>
    <mergeCell ref="B87:P87"/>
    <mergeCell ref="B88:P88"/>
    <mergeCell ref="B89:P89"/>
    <mergeCell ref="B90:P90"/>
    <mergeCell ref="M106:O106"/>
    <mergeCell ref="M107:O107"/>
    <mergeCell ref="F108:I108"/>
    <mergeCell ref="M108:O108"/>
    <mergeCell ref="F109:I109"/>
    <mergeCell ref="M109:O109"/>
    <mergeCell ref="B98:F98"/>
    <mergeCell ref="H98:P98"/>
    <mergeCell ref="B100:P100"/>
    <mergeCell ref="A104:D113"/>
    <mergeCell ref="F104:I105"/>
    <mergeCell ref="J104:J105"/>
    <mergeCell ref="K104:L113"/>
    <mergeCell ref="M104:O105"/>
    <mergeCell ref="P104:P105"/>
    <mergeCell ref="F106:I106"/>
    <mergeCell ref="F113:I113"/>
    <mergeCell ref="M113:O113"/>
    <mergeCell ref="G116:H116"/>
    <mergeCell ref="I116:J116"/>
    <mergeCell ref="L116:M116"/>
    <mergeCell ref="N116:P116"/>
    <mergeCell ref="F110:I110"/>
    <mergeCell ref="M110:O110"/>
    <mergeCell ref="F111:I111"/>
    <mergeCell ref="M111:O111"/>
    <mergeCell ref="F112:I112"/>
    <mergeCell ref="M112:O112"/>
    <mergeCell ref="A119:G119"/>
    <mergeCell ref="H119:P119"/>
    <mergeCell ref="A120:G121"/>
    <mergeCell ref="H120:P121"/>
    <mergeCell ref="D123:P123"/>
    <mergeCell ref="O124:P124"/>
    <mergeCell ref="G117:H117"/>
    <mergeCell ref="I117:J117"/>
    <mergeCell ref="L117:M117"/>
    <mergeCell ref="N117:P117"/>
    <mergeCell ref="A118:B118"/>
    <mergeCell ref="C118:P118"/>
    <mergeCell ref="A125:C125"/>
    <mergeCell ref="O125:P125"/>
    <mergeCell ref="A126:C126"/>
    <mergeCell ref="O126:P126"/>
    <mergeCell ref="O129:P129"/>
    <mergeCell ref="A130:A131"/>
    <mergeCell ref="B130:B131"/>
    <mergeCell ref="O130:P130"/>
    <mergeCell ref="O131:P131"/>
    <mergeCell ref="A136:A137"/>
    <mergeCell ref="B136:B137"/>
    <mergeCell ref="O136:P136"/>
    <mergeCell ref="O137:P137"/>
    <mergeCell ref="A138:A139"/>
    <mergeCell ref="B138:B139"/>
    <mergeCell ref="O138:P138"/>
    <mergeCell ref="O139:P139"/>
    <mergeCell ref="A132:A133"/>
    <mergeCell ref="B132:B133"/>
    <mergeCell ref="O132:P132"/>
    <mergeCell ref="O133:P133"/>
    <mergeCell ref="A134:A135"/>
    <mergeCell ref="B134:B135"/>
    <mergeCell ref="O134:P134"/>
    <mergeCell ref="O135:P135"/>
    <mergeCell ref="A144:A145"/>
    <mergeCell ref="B144:B145"/>
    <mergeCell ref="O144:P144"/>
    <mergeCell ref="O145:P145"/>
    <mergeCell ref="A146:A147"/>
    <mergeCell ref="B146:B147"/>
    <mergeCell ref="O146:P146"/>
    <mergeCell ref="O147:P147"/>
    <mergeCell ref="A140:A141"/>
    <mergeCell ref="B140:B141"/>
    <mergeCell ref="O140:P140"/>
    <mergeCell ref="O141:P141"/>
    <mergeCell ref="A142:A143"/>
    <mergeCell ref="B142:B143"/>
    <mergeCell ref="O142:P142"/>
    <mergeCell ref="O143:P143"/>
    <mergeCell ref="A152:A153"/>
    <mergeCell ref="B152:B153"/>
    <mergeCell ref="O152:P152"/>
    <mergeCell ref="O153:P153"/>
    <mergeCell ref="A154:A155"/>
    <mergeCell ref="B154:B155"/>
    <mergeCell ref="O154:P154"/>
    <mergeCell ref="O155:P155"/>
    <mergeCell ref="A148:A149"/>
    <mergeCell ref="B148:B149"/>
    <mergeCell ref="O148:P148"/>
    <mergeCell ref="O149:P149"/>
    <mergeCell ref="A150:A151"/>
    <mergeCell ref="B150:B151"/>
    <mergeCell ref="O150:P150"/>
    <mergeCell ref="O151:P151"/>
    <mergeCell ref="B163:P163"/>
    <mergeCell ref="B164:P164"/>
    <mergeCell ref="B165:P165"/>
    <mergeCell ref="B166:P166"/>
    <mergeCell ref="B167:P167"/>
    <mergeCell ref="B169:K169"/>
    <mergeCell ref="L169:O169"/>
    <mergeCell ref="A157:P157"/>
    <mergeCell ref="B158:P158"/>
    <mergeCell ref="B159:P159"/>
    <mergeCell ref="B160:P160"/>
    <mergeCell ref="B161:P161"/>
    <mergeCell ref="B162:P162"/>
    <mergeCell ref="P178:P179"/>
    <mergeCell ref="F180:I180"/>
    <mergeCell ref="M180:O180"/>
    <mergeCell ref="M181:O181"/>
    <mergeCell ref="F182:I182"/>
    <mergeCell ref="M182:O182"/>
    <mergeCell ref="B171:F171"/>
    <mergeCell ref="H171:P171"/>
    <mergeCell ref="B172:F172"/>
    <mergeCell ref="H172:P172"/>
    <mergeCell ref="B174:P174"/>
    <mergeCell ref="A178:D187"/>
    <mergeCell ref="F178:I179"/>
    <mergeCell ref="J178:J179"/>
    <mergeCell ref="K178:L187"/>
    <mergeCell ref="M178:O179"/>
    <mergeCell ref="F186:I186"/>
    <mergeCell ref="M186:O186"/>
    <mergeCell ref="F187:I187"/>
    <mergeCell ref="M187:O187"/>
    <mergeCell ref="G190:H190"/>
    <mergeCell ref="I190:J190"/>
    <mergeCell ref="L190:M190"/>
    <mergeCell ref="N190:P190"/>
    <mergeCell ref="F183:I183"/>
    <mergeCell ref="M183:O183"/>
    <mergeCell ref="F184:I184"/>
    <mergeCell ref="M184:O184"/>
    <mergeCell ref="F185:I185"/>
    <mergeCell ref="M185:O185"/>
    <mergeCell ref="A193:G193"/>
    <mergeCell ref="H193:P193"/>
    <mergeCell ref="A194:G195"/>
    <mergeCell ref="H194:P195"/>
    <mergeCell ref="D197:P197"/>
    <mergeCell ref="O198:P198"/>
    <mergeCell ref="G191:H191"/>
    <mergeCell ref="I191:J191"/>
    <mergeCell ref="L191:M191"/>
    <mergeCell ref="N191:P191"/>
    <mergeCell ref="A192:B192"/>
    <mergeCell ref="C192:P192"/>
    <mergeCell ref="A206:A207"/>
    <mergeCell ref="B206:B207"/>
    <mergeCell ref="O206:P206"/>
    <mergeCell ref="O207:P207"/>
    <mergeCell ref="A208:A209"/>
    <mergeCell ref="B208:B209"/>
    <mergeCell ref="O208:P208"/>
    <mergeCell ref="O209:P209"/>
    <mergeCell ref="A199:C199"/>
    <mergeCell ref="O199:P199"/>
    <mergeCell ref="A200:C200"/>
    <mergeCell ref="O200:P200"/>
    <mergeCell ref="O203:P203"/>
    <mergeCell ref="A204:A205"/>
    <mergeCell ref="B204:B205"/>
    <mergeCell ref="O204:P204"/>
    <mergeCell ref="O205:P205"/>
    <mergeCell ref="A214:A215"/>
    <mergeCell ref="B214:B215"/>
    <mergeCell ref="O214:P214"/>
    <mergeCell ref="O215:P215"/>
    <mergeCell ref="A216:A217"/>
    <mergeCell ref="B216:B217"/>
    <mergeCell ref="O216:P216"/>
    <mergeCell ref="O217:P217"/>
    <mergeCell ref="A210:A211"/>
    <mergeCell ref="B210:B211"/>
    <mergeCell ref="O210:P210"/>
    <mergeCell ref="O211:P211"/>
    <mergeCell ref="A212:A213"/>
    <mergeCell ref="B212:B213"/>
    <mergeCell ref="O212:P212"/>
    <mergeCell ref="O213:P213"/>
    <mergeCell ref="A222:A223"/>
    <mergeCell ref="B222:B223"/>
    <mergeCell ref="O222:P222"/>
    <mergeCell ref="O223:P223"/>
    <mergeCell ref="A224:A225"/>
    <mergeCell ref="B224:B225"/>
    <mergeCell ref="O224:P224"/>
    <mergeCell ref="O225:P225"/>
    <mergeCell ref="A218:A219"/>
    <mergeCell ref="B218:B219"/>
    <mergeCell ref="O218:P218"/>
    <mergeCell ref="O219:P219"/>
    <mergeCell ref="A220:A221"/>
    <mergeCell ref="B220:B221"/>
    <mergeCell ref="O220:P220"/>
    <mergeCell ref="O221:P221"/>
    <mergeCell ref="A230:A231"/>
    <mergeCell ref="B230:B231"/>
    <mergeCell ref="O230:P230"/>
    <mergeCell ref="O231:P231"/>
    <mergeCell ref="A232:A233"/>
    <mergeCell ref="B232:B233"/>
    <mergeCell ref="O232:P232"/>
    <mergeCell ref="O233:P233"/>
    <mergeCell ref="A226:A227"/>
    <mergeCell ref="B226:B227"/>
    <mergeCell ref="O226:P226"/>
    <mergeCell ref="O227:P227"/>
    <mergeCell ref="A228:A229"/>
    <mergeCell ref="B228:B229"/>
    <mergeCell ref="O228:P228"/>
    <mergeCell ref="O229:P229"/>
    <mergeCell ref="A238:A239"/>
    <mergeCell ref="B238:B239"/>
    <mergeCell ref="O238:P238"/>
    <mergeCell ref="O239:P239"/>
    <mergeCell ref="A240:A241"/>
    <mergeCell ref="B240:B241"/>
    <mergeCell ref="O240:P240"/>
    <mergeCell ref="O241:P241"/>
    <mergeCell ref="A234:A235"/>
    <mergeCell ref="B234:B235"/>
    <mergeCell ref="O234:P234"/>
    <mergeCell ref="O235:P235"/>
    <mergeCell ref="A236:A237"/>
    <mergeCell ref="B236:B237"/>
    <mergeCell ref="O236:P236"/>
    <mergeCell ref="O237:P237"/>
    <mergeCell ref="B249:P249"/>
    <mergeCell ref="B250:P250"/>
    <mergeCell ref="B251:P251"/>
    <mergeCell ref="B252:P252"/>
    <mergeCell ref="B253:P253"/>
    <mergeCell ref="B255:K255"/>
    <mergeCell ref="L255:O255"/>
    <mergeCell ref="A243:P243"/>
    <mergeCell ref="B244:P244"/>
    <mergeCell ref="B245:P245"/>
    <mergeCell ref="B246:P246"/>
    <mergeCell ref="B247:P247"/>
    <mergeCell ref="B248:P248"/>
    <mergeCell ref="P264:P265"/>
    <mergeCell ref="F266:I266"/>
    <mergeCell ref="M266:O266"/>
    <mergeCell ref="F267:I267"/>
    <mergeCell ref="M267:O267"/>
    <mergeCell ref="F268:I268"/>
    <mergeCell ref="B257:F257"/>
    <mergeCell ref="H257:P257"/>
    <mergeCell ref="B258:F258"/>
    <mergeCell ref="H258:P258"/>
    <mergeCell ref="B260:P260"/>
    <mergeCell ref="A264:D273"/>
    <mergeCell ref="F264:I265"/>
    <mergeCell ref="J264:J265"/>
    <mergeCell ref="K264:L273"/>
    <mergeCell ref="M264:O265"/>
    <mergeCell ref="F272:I272"/>
    <mergeCell ref="M272:O272"/>
    <mergeCell ref="F273:I273"/>
    <mergeCell ref="M273:O273"/>
    <mergeCell ref="M268:O268"/>
    <mergeCell ref="G276:H276"/>
    <mergeCell ref="I276:J276"/>
    <mergeCell ref="L276:M276"/>
    <mergeCell ref="N276:P276"/>
    <mergeCell ref="F269:I269"/>
    <mergeCell ref="M269:O269"/>
    <mergeCell ref="F270:I270"/>
    <mergeCell ref="M270:O270"/>
    <mergeCell ref="F271:I271"/>
    <mergeCell ref="M271:O271"/>
    <mergeCell ref="A279:G279"/>
    <mergeCell ref="H279:P279"/>
    <mergeCell ref="A280:G281"/>
    <mergeCell ref="H280:P281"/>
    <mergeCell ref="D283:P283"/>
    <mergeCell ref="O284:P284"/>
    <mergeCell ref="G277:H277"/>
    <mergeCell ref="I277:J277"/>
    <mergeCell ref="L277:M277"/>
    <mergeCell ref="N277:P277"/>
    <mergeCell ref="A278:B278"/>
    <mergeCell ref="C278:P278"/>
    <mergeCell ref="A285:C285"/>
    <mergeCell ref="O285:P285"/>
    <mergeCell ref="A286:C286"/>
    <mergeCell ref="O286:P286"/>
    <mergeCell ref="O289:P289"/>
    <mergeCell ref="A290:A291"/>
    <mergeCell ref="B290:B291"/>
    <mergeCell ref="O290:P290"/>
    <mergeCell ref="O291:P291"/>
    <mergeCell ref="A296:A297"/>
    <mergeCell ref="B296:B297"/>
    <mergeCell ref="O296:P296"/>
    <mergeCell ref="O297:P297"/>
    <mergeCell ref="A298:A299"/>
    <mergeCell ref="B298:B299"/>
    <mergeCell ref="O298:P298"/>
    <mergeCell ref="O299:P299"/>
    <mergeCell ref="A292:A293"/>
    <mergeCell ref="B292:B293"/>
    <mergeCell ref="O292:P292"/>
    <mergeCell ref="O293:P293"/>
    <mergeCell ref="A294:A295"/>
    <mergeCell ref="B294:B295"/>
    <mergeCell ref="O294:P294"/>
    <mergeCell ref="O295:P295"/>
    <mergeCell ref="A305:P305"/>
    <mergeCell ref="B306:P306"/>
    <mergeCell ref="B307:P307"/>
    <mergeCell ref="B308:P308"/>
    <mergeCell ref="B309:P309"/>
    <mergeCell ref="B310:P310"/>
    <mergeCell ref="A300:A301"/>
    <mergeCell ref="B300:B301"/>
    <mergeCell ref="O300:P300"/>
    <mergeCell ref="O301:P301"/>
    <mergeCell ref="A302:A303"/>
    <mergeCell ref="B302:B303"/>
    <mergeCell ref="O302:P302"/>
    <mergeCell ref="O303:P303"/>
    <mergeCell ref="B319:K319"/>
    <mergeCell ref="L319:O319"/>
    <mergeCell ref="B321:F321"/>
    <mergeCell ref="H321:P321"/>
    <mergeCell ref="B322:F322"/>
    <mergeCell ref="H322:P322"/>
    <mergeCell ref="B311:P311"/>
    <mergeCell ref="B312:P312"/>
    <mergeCell ref="B313:P313"/>
    <mergeCell ref="B314:P314"/>
    <mergeCell ref="B315:P315"/>
    <mergeCell ref="B317:K317"/>
    <mergeCell ref="L317:O317"/>
    <mergeCell ref="B324:P324"/>
    <mergeCell ref="A327:D336"/>
    <mergeCell ref="F327:I328"/>
    <mergeCell ref="J327:J328"/>
    <mergeCell ref="K327:L336"/>
    <mergeCell ref="M327:O328"/>
    <mergeCell ref="P327:P328"/>
    <mergeCell ref="F329:I329"/>
    <mergeCell ref="M329:O329"/>
    <mergeCell ref="F330:I330"/>
    <mergeCell ref="F334:I334"/>
    <mergeCell ref="M334:O334"/>
    <mergeCell ref="F335:I335"/>
    <mergeCell ref="M335:O335"/>
    <mergeCell ref="F336:I336"/>
    <mergeCell ref="M336:O336"/>
    <mergeCell ref="M330:O330"/>
    <mergeCell ref="F331:I331"/>
    <mergeCell ref="F332:I332"/>
    <mergeCell ref="M332:O332"/>
    <mergeCell ref="F333:I333"/>
    <mergeCell ref="M333:O333"/>
    <mergeCell ref="N331:O331"/>
    <mergeCell ref="A340:B340"/>
    <mergeCell ref="C340:P340"/>
    <mergeCell ref="A341:G341"/>
    <mergeCell ref="H341:P341"/>
    <mergeCell ref="A342:G343"/>
    <mergeCell ref="H342:P343"/>
    <mergeCell ref="G338:H338"/>
    <mergeCell ref="I338:J338"/>
    <mergeCell ref="L338:M338"/>
    <mergeCell ref="N338:P338"/>
    <mergeCell ref="G339:H339"/>
    <mergeCell ref="I339:J339"/>
    <mergeCell ref="L339:M339"/>
    <mergeCell ref="N339:P339"/>
    <mergeCell ref="A353:A354"/>
    <mergeCell ref="B353:B354"/>
    <mergeCell ref="O353:P353"/>
    <mergeCell ref="O354:P354"/>
    <mergeCell ref="A356:P356"/>
    <mergeCell ref="B357:P357"/>
    <mergeCell ref="D345:P345"/>
    <mergeCell ref="O346:P346"/>
    <mergeCell ref="O347:P347"/>
    <mergeCell ref="O348:P348"/>
    <mergeCell ref="O350:P350"/>
    <mergeCell ref="A351:A352"/>
    <mergeCell ref="B351:B352"/>
    <mergeCell ref="O351:P351"/>
    <mergeCell ref="O352:P352"/>
    <mergeCell ref="B364:P364"/>
    <mergeCell ref="B365:P365"/>
    <mergeCell ref="B366:P366"/>
    <mergeCell ref="B358:P358"/>
    <mergeCell ref="B359:P359"/>
    <mergeCell ref="B360:P360"/>
    <mergeCell ref="B361:P361"/>
    <mergeCell ref="B362:P362"/>
    <mergeCell ref="B363:P363"/>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625"/>
  <sheetViews>
    <sheetView zoomScale="70" zoomScaleNormal="70" workbookViewId="0">
      <selection activeCell="A616" sqref="A616:XFD625"/>
    </sheetView>
  </sheetViews>
  <sheetFormatPr baseColWidth="10" defaultColWidth="11.42578125" defaultRowHeight="15" x14ac:dyDescent="0.25"/>
  <cols>
    <col min="1" max="1" width="48.7109375" style="71" customWidth="1"/>
    <col min="2" max="2" width="11.42578125" style="71" customWidth="1"/>
    <col min="3" max="3" width="16.5703125" style="71" customWidth="1"/>
    <col min="4" max="4" width="12.7109375" style="71" customWidth="1"/>
    <col min="5" max="5" width="16.140625" style="71" customWidth="1"/>
    <col min="6" max="6" width="15.28515625" style="71" customWidth="1"/>
    <col min="7" max="7" width="15.42578125" style="71" customWidth="1"/>
    <col min="8" max="8" width="16.140625" style="71" customWidth="1"/>
    <col min="9" max="9" width="15.85546875" style="71" customWidth="1"/>
    <col min="10" max="10" width="14.7109375" style="71" customWidth="1"/>
    <col min="11" max="11" width="15.28515625" style="71" customWidth="1"/>
    <col min="12" max="12" width="15.7109375" style="71" customWidth="1"/>
    <col min="13" max="13" width="14.7109375" style="71" customWidth="1"/>
    <col min="14" max="14" width="17.28515625" style="71" customWidth="1"/>
    <col min="15" max="15" width="13.28515625" style="71" customWidth="1"/>
    <col min="16" max="16" width="10.85546875" style="71" customWidth="1"/>
    <col min="17" max="256" width="11.42578125" style="71"/>
    <col min="257" max="257" width="48.7109375" style="71" customWidth="1"/>
    <col min="258" max="258" width="11.42578125" style="71" customWidth="1"/>
    <col min="259" max="259" width="16.5703125" style="71" customWidth="1"/>
    <col min="260" max="260" width="12.7109375" style="71" customWidth="1"/>
    <col min="261" max="261" width="16.140625" style="71" customWidth="1"/>
    <col min="262" max="262" width="15.28515625" style="71" customWidth="1"/>
    <col min="263" max="263" width="15.42578125" style="71" customWidth="1"/>
    <col min="264" max="264" width="16.140625" style="71" customWidth="1"/>
    <col min="265" max="265" width="15.85546875" style="71" customWidth="1"/>
    <col min="266" max="266" width="14.7109375" style="71" customWidth="1"/>
    <col min="267" max="267" width="15.28515625" style="71" customWidth="1"/>
    <col min="268" max="268" width="15.7109375" style="71" customWidth="1"/>
    <col min="269" max="269" width="14.7109375" style="71" customWidth="1"/>
    <col min="270" max="270" width="17.28515625" style="71" customWidth="1"/>
    <col min="271" max="271" width="13.28515625" style="71" customWidth="1"/>
    <col min="272" max="272" width="10.85546875" style="71" customWidth="1"/>
    <col min="273" max="512" width="11.42578125" style="71"/>
    <col min="513" max="513" width="48.7109375" style="71" customWidth="1"/>
    <col min="514" max="514" width="11.42578125" style="71" customWidth="1"/>
    <col min="515" max="515" width="16.5703125" style="71" customWidth="1"/>
    <col min="516" max="516" width="12.7109375" style="71" customWidth="1"/>
    <col min="517" max="517" width="16.140625" style="71" customWidth="1"/>
    <col min="518" max="518" width="15.28515625" style="71" customWidth="1"/>
    <col min="519" max="519" width="15.42578125" style="71" customWidth="1"/>
    <col min="520" max="520" width="16.140625" style="71" customWidth="1"/>
    <col min="521" max="521" width="15.85546875" style="71" customWidth="1"/>
    <col min="522" max="522" width="14.7109375" style="71" customWidth="1"/>
    <col min="523" max="523" width="15.28515625" style="71" customWidth="1"/>
    <col min="524" max="524" width="15.7109375" style="71" customWidth="1"/>
    <col min="525" max="525" width="14.7109375" style="71" customWidth="1"/>
    <col min="526" max="526" width="17.28515625" style="71" customWidth="1"/>
    <col min="527" max="527" width="13.28515625" style="71" customWidth="1"/>
    <col min="528" max="528" width="10.85546875" style="71" customWidth="1"/>
    <col min="529" max="768" width="11.42578125" style="71"/>
    <col min="769" max="769" width="48.7109375" style="71" customWidth="1"/>
    <col min="770" max="770" width="11.42578125" style="71" customWidth="1"/>
    <col min="771" max="771" width="16.5703125" style="71" customWidth="1"/>
    <col min="772" max="772" width="12.7109375" style="71" customWidth="1"/>
    <col min="773" max="773" width="16.140625" style="71" customWidth="1"/>
    <col min="774" max="774" width="15.28515625" style="71" customWidth="1"/>
    <col min="775" max="775" width="15.42578125" style="71" customWidth="1"/>
    <col min="776" max="776" width="16.140625" style="71" customWidth="1"/>
    <col min="777" max="777" width="15.85546875" style="71" customWidth="1"/>
    <col min="778" max="778" width="14.7109375" style="71" customWidth="1"/>
    <col min="779" max="779" width="15.28515625" style="71" customWidth="1"/>
    <col min="780" max="780" width="15.7109375" style="71" customWidth="1"/>
    <col min="781" max="781" width="14.7109375" style="71" customWidth="1"/>
    <col min="782" max="782" width="17.28515625" style="71" customWidth="1"/>
    <col min="783" max="783" width="13.28515625" style="71" customWidth="1"/>
    <col min="784" max="784" width="10.85546875" style="71" customWidth="1"/>
    <col min="785" max="1024" width="11.42578125" style="71"/>
    <col min="1025" max="1025" width="48.7109375" style="71" customWidth="1"/>
    <col min="1026" max="1026" width="11.42578125" style="71" customWidth="1"/>
    <col min="1027" max="1027" width="16.5703125" style="71" customWidth="1"/>
    <col min="1028" max="1028" width="12.7109375" style="71" customWidth="1"/>
    <col min="1029" max="1029" width="16.140625" style="71" customWidth="1"/>
    <col min="1030" max="1030" width="15.28515625" style="71" customWidth="1"/>
    <col min="1031" max="1031" width="15.42578125" style="71" customWidth="1"/>
    <col min="1032" max="1032" width="16.140625" style="71" customWidth="1"/>
    <col min="1033" max="1033" width="15.85546875" style="71" customWidth="1"/>
    <col min="1034" max="1034" width="14.7109375" style="71" customWidth="1"/>
    <col min="1035" max="1035" width="15.28515625" style="71" customWidth="1"/>
    <col min="1036" max="1036" width="15.7109375" style="71" customWidth="1"/>
    <col min="1037" max="1037" width="14.7109375" style="71" customWidth="1"/>
    <col min="1038" max="1038" width="17.28515625" style="71" customWidth="1"/>
    <col min="1039" max="1039" width="13.28515625" style="71" customWidth="1"/>
    <col min="1040" max="1040" width="10.85546875" style="71" customWidth="1"/>
    <col min="1041" max="1280" width="11.42578125" style="71"/>
    <col min="1281" max="1281" width="48.7109375" style="71" customWidth="1"/>
    <col min="1282" max="1282" width="11.42578125" style="71" customWidth="1"/>
    <col min="1283" max="1283" width="16.5703125" style="71" customWidth="1"/>
    <col min="1284" max="1284" width="12.7109375" style="71" customWidth="1"/>
    <col min="1285" max="1285" width="16.140625" style="71" customWidth="1"/>
    <col min="1286" max="1286" width="15.28515625" style="71" customWidth="1"/>
    <col min="1287" max="1287" width="15.42578125" style="71" customWidth="1"/>
    <col min="1288" max="1288" width="16.140625" style="71" customWidth="1"/>
    <col min="1289" max="1289" width="15.85546875" style="71" customWidth="1"/>
    <col min="1290" max="1290" width="14.7109375" style="71" customWidth="1"/>
    <col min="1291" max="1291" width="15.28515625" style="71" customWidth="1"/>
    <col min="1292" max="1292" width="15.7109375" style="71" customWidth="1"/>
    <col min="1293" max="1293" width="14.7109375" style="71" customWidth="1"/>
    <col min="1294" max="1294" width="17.28515625" style="71" customWidth="1"/>
    <col min="1295" max="1295" width="13.28515625" style="71" customWidth="1"/>
    <col min="1296" max="1296" width="10.85546875" style="71" customWidth="1"/>
    <col min="1297" max="1536" width="11.42578125" style="71"/>
    <col min="1537" max="1537" width="48.7109375" style="71" customWidth="1"/>
    <col min="1538" max="1538" width="11.42578125" style="71" customWidth="1"/>
    <col min="1539" max="1539" width="16.5703125" style="71" customWidth="1"/>
    <col min="1540" max="1540" width="12.7109375" style="71" customWidth="1"/>
    <col min="1541" max="1541" width="16.140625" style="71" customWidth="1"/>
    <col min="1542" max="1542" width="15.28515625" style="71" customWidth="1"/>
    <col min="1543" max="1543" width="15.42578125" style="71" customWidth="1"/>
    <col min="1544" max="1544" width="16.140625" style="71" customWidth="1"/>
    <col min="1545" max="1545" width="15.85546875" style="71" customWidth="1"/>
    <col min="1546" max="1546" width="14.7109375" style="71" customWidth="1"/>
    <col min="1547" max="1547" width="15.28515625" style="71" customWidth="1"/>
    <col min="1548" max="1548" width="15.7109375" style="71" customWidth="1"/>
    <col min="1549" max="1549" width="14.7109375" style="71" customWidth="1"/>
    <col min="1550" max="1550" width="17.28515625" style="71" customWidth="1"/>
    <col min="1551" max="1551" width="13.28515625" style="71" customWidth="1"/>
    <col min="1552" max="1552" width="10.85546875" style="71" customWidth="1"/>
    <col min="1553" max="1792" width="11.42578125" style="71"/>
    <col min="1793" max="1793" width="48.7109375" style="71" customWidth="1"/>
    <col min="1794" max="1794" width="11.42578125" style="71" customWidth="1"/>
    <col min="1795" max="1795" width="16.5703125" style="71" customWidth="1"/>
    <col min="1796" max="1796" width="12.7109375" style="71" customWidth="1"/>
    <col min="1797" max="1797" width="16.140625" style="71" customWidth="1"/>
    <col min="1798" max="1798" width="15.28515625" style="71" customWidth="1"/>
    <col min="1799" max="1799" width="15.42578125" style="71" customWidth="1"/>
    <col min="1800" max="1800" width="16.140625" style="71" customWidth="1"/>
    <col min="1801" max="1801" width="15.85546875" style="71" customWidth="1"/>
    <col min="1802" max="1802" width="14.7109375" style="71" customWidth="1"/>
    <col min="1803" max="1803" width="15.28515625" style="71" customWidth="1"/>
    <col min="1804" max="1804" width="15.7109375" style="71" customWidth="1"/>
    <col min="1805" max="1805" width="14.7109375" style="71" customWidth="1"/>
    <col min="1806" max="1806" width="17.28515625" style="71" customWidth="1"/>
    <col min="1807" max="1807" width="13.28515625" style="71" customWidth="1"/>
    <col min="1808" max="1808" width="10.85546875" style="71" customWidth="1"/>
    <col min="1809" max="2048" width="11.42578125" style="71"/>
    <col min="2049" max="2049" width="48.7109375" style="71" customWidth="1"/>
    <col min="2050" max="2050" width="11.42578125" style="71" customWidth="1"/>
    <col min="2051" max="2051" width="16.5703125" style="71" customWidth="1"/>
    <col min="2052" max="2052" width="12.7109375" style="71" customWidth="1"/>
    <col min="2053" max="2053" width="16.140625" style="71" customWidth="1"/>
    <col min="2054" max="2054" width="15.28515625" style="71" customWidth="1"/>
    <col min="2055" max="2055" width="15.42578125" style="71" customWidth="1"/>
    <col min="2056" max="2056" width="16.140625" style="71" customWidth="1"/>
    <col min="2057" max="2057" width="15.85546875" style="71" customWidth="1"/>
    <col min="2058" max="2058" width="14.7109375" style="71" customWidth="1"/>
    <col min="2059" max="2059" width="15.28515625" style="71" customWidth="1"/>
    <col min="2060" max="2060" width="15.7109375" style="71" customWidth="1"/>
    <col min="2061" max="2061" width="14.7109375" style="71" customWidth="1"/>
    <col min="2062" max="2062" width="17.28515625" style="71" customWidth="1"/>
    <col min="2063" max="2063" width="13.28515625" style="71" customWidth="1"/>
    <col min="2064" max="2064" width="10.85546875" style="71" customWidth="1"/>
    <col min="2065" max="2304" width="11.42578125" style="71"/>
    <col min="2305" max="2305" width="48.7109375" style="71" customWidth="1"/>
    <col min="2306" max="2306" width="11.42578125" style="71" customWidth="1"/>
    <col min="2307" max="2307" width="16.5703125" style="71" customWidth="1"/>
    <col min="2308" max="2308" width="12.7109375" style="71" customWidth="1"/>
    <col min="2309" max="2309" width="16.140625" style="71" customWidth="1"/>
    <col min="2310" max="2310" width="15.28515625" style="71" customWidth="1"/>
    <col min="2311" max="2311" width="15.42578125" style="71" customWidth="1"/>
    <col min="2312" max="2312" width="16.140625" style="71" customWidth="1"/>
    <col min="2313" max="2313" width="15.85546875" style="71" customWidth="1"/>
    <col min="2314" max="2314" width="14.7109375" style="71" customWidth="1"/>
    <col min="2315" max="2315" width="15.28515625" style="71" customWidth="1"/>
    <col min="2316" max="2316" width="15.7109375" style="71" customWidth="1"/>
    <col min="2317" max="2317" width="14.7109375" style="71" customWidth="1"/>
    <col min="2318" max="2318" width="17.28515625" style="71" customWidth="1"/>
    <col min="2319" max="2319" width="13.28515625" style="71" customWidth="1"/>
    <col min="2320" max="2320" width="10.85546875" style="71" customWidth="1"/>
    <col min="2321" max="2560" width="11.42578125" style="71"/>
    <col min="2561" max="2561" width="48.7109375" style="71" customWidth="1"/>
    <col min="2562" max="2562" width="11.42578125" style="71" customWidth="1"/>
    <col min="2563" max="2563" width="16.5703125" style="71" customWidth="1"/>
    <col min="2564" max="2564" width="12.7109375" style="71" customWidth="1"/>
    <col min="2565" max="2565" width="16.140625" style="71" customWidth="1"/>
    <col min="2566" max="2566" width="15.28515625" style="71" customWidth="1"/>
    <col min="2567" max="2567" width="15.42578125" style="71" customWidth="1"/>
    <col min="2568" max="2568" width="16.140625" style="71" customWidth="1"/>
    <col min="2569" max="2569" width="15.85546875" style="71" customWidth="1"/>
    <col min="2570" max="2570" width="14.7109375" style="71" customWidth="1"/>
    <col min="2571" max="2571" width="15.28515625" style="71" customWidth="1"/>
    <col min="2572" max="2572" width="15.7109375" style="71" customWidth="1"/>
    <col min="2573" max="2573" width="14.7109375" style="71" customWidth="1"/>
    <col min="2574" max="2574" width="17.28515625" style="71" customWidth="1"/>
    <col min="2575" max="2575" width="13.28515625" style="71" customWidth="1"/>
    <col min="2576" max="2576" width="10.85546875" style="71" customWidth="1"/>
    <col min="2577" max="2816" width="11.42578125" style="71"/>
    <col min="2817" max="2817" width="48.7109375" style="71" customWidth="1"/>
    <col min="2818" max="2818" width="11.42578125" style="71" customWidth="1"/>
    <col min="2819" max="2819" width="16.5703125" style="71" customWidth="1"/>
    <col min="2820" max="2820" width="12.7109375" style="71" customWidth="1"/>
    <col min="2821" max="2821" width="16.140625" style="71" customWidth="1"/>
    <col min="2822" max="2822" width="15.28515625" style="71" customWidth="1"/>
    <col min="2823" max="2823" width="15.42578125" style="71" customWidth="1"/>
    <col min="2824" max="2824" width="16.140625" style="71" customWidth="1"/>
    <col min="2825" max="2825" width="15.85546875" style="71" customWidth="1"/>
    <col min="2826" max="2826" width="14.7109375" style="71" customWidth="1"/>
    <col min="2827" max="2827" width="15.28515625" style="71" customWidth="1"/>
    <col min="2828" max="2828" width="15.7109375" style="71" customWidth="1"/>
    <col min="2829" max="2829" width="14.7109375" style="71" customWidth="1"/>
    <col min="2830" max="2830" width="17.28515625" style="71" customWidth="1"/>
    <col min="2831" max="2831" width="13.28515625" style="71" customWidth="1"/>
    <col min="2832" max="2832" width="10.85546875" style="71" customWidth="1"/>
    <col min="2833" max="3072" width="11.42578125" style="71"/>
    <col min="3073" max="3073" width="48.7109375" style="71" customWidth="1"/>
    <col min="3074" max="3074" width="11.42578125" style="71" customWidth="1"/>
    <col min="3075" max="3075" width="16.5703125" style="71" customWidth="1"/>
    <col min="3076" max="3076" width="12.7109375" style="71" customWidth="1"/>
    <col min="3077" max="3077" width="16.140625" style="71" customWidth="1"/>
    <col min="3078" max="3078" width="15.28515625" style="71" customWidth="1"/>
    <col min="3079" max="3079" width="15.42578125" style="71" customWidth="1"/>
    <col min="3080" max="3080" width="16.140625" style="71" customWidth="1"/>
    <col min="3081" max="3081" width="15.85546875" style="71" customWidth="1"/>
    <col min="3082" max="3082" width="14.7109375" style="71" customWidth="1"/>
    <col min="3083" max="3083" width="15.28515625" style="71" customWidth="1"/>
    <col min="3084" max="3084" width="15.7109375" style="71" customWidth="1"/>
    <col min="3085" max="3085" width="14.7109375" style="71" customWidth="1"/>
    <col min="3086" max="3086" width="17.28515625" style="71" customWidth="1"/>
    <col min="3087" max="3087" width="13.28515625" style="71" customWidth="1"/>
    <col min="3088" max="3088" width="10.85546875" style="71" customWidth="1"/>
    <col min="3089" max="3328" width="11.42578125" style="71"/>
    <col min="3329" max="3329" width="48.7109375" style="71" customWidth="1"/>
    <col min="3330" max="3330" width="11.42578125" style="71" customWidth="1"/>
    <col min="3331" max="3331" width="16.5703125" style="71" customWidth="1"/>
    <col min="3332" max="3332" width="12.7109375" style="71" customWidth="1"/>
    <col min="3333" max="3333" width="16.140625" style="71" customWidth="1"/>
    <col min="3334" max="3334" width="15.28515625" style="71" customWidth="1"/>
    <col min="3335" max="3335" width="15.42578125" style="71" customWidth="1"/>
    <col min="3336" max="3336" width="16.140625" style="71" customWidth="1"/>
    <col min="3337" max="3337" width="15.85546875" style="71" customWidth="1"/>
    <col min="3338" max="3338" width="14.7109375" style="71" customWidth="1"/>
    <col min="3339" max="3339" width="15.28515625" style="71" customWidth="1"/>
    <col min="3340" max="3340" width="15.7109375" style="71" customWidth="1"/>
    <col min="3341" max="3341" width="14.7109375" style="71" customWidth="1"/>
    <col min="3342" max="3342" width="17.28515625" style="71" customWidth="1"/>
    <col min="3343" max="3343" width="13.28515625" style="71" customWidth="1"/>
    <col min="3344" max="3344" width="10.85546875" style="71" customWidth="1"/>
    <col min="3345" max="3584" width="11.42578125" style="71"/>
    <col min="3585" max="3585" width="48.7109375" style="71" customWidth="1"/>
    <col min="3586" max="3586" width="11.42578125" style="71" customWidth="1"/>
    <col min="3587" max="3587" width="16.5703125" style="71" customWidth="1"/>
    <col min="3588" max="3588" width="12.7109375" style="71" customWidth="1"/>
    <col min="3589" max="3589" width="16.140625" style="71" customWidth="1"/>
    <col min="3590" max="3590" width="15.28515625" style="71" customWidth="1"/>
    <col min="3591" max="3591" width="15.42578125" style="71" customWidth="1"/>
    <col min="3592" max="3592" width="16.140625" style="71" customWidth="1"/>
    <col min="3593" max="3593" width="15.85546875" style="71" customWidth="1"/>
    <col min="3594" max="3594" width="14.7109375" style="71" customWidth="1"/>
    <col min="3595" max="3595" width="15.28515625" style="71" customWidth="1"/>
    <col min="3596" max="3596" width="15.7109375" style="71" customWidth="1"/>
    <col min="3597" max="3597" width="14.7109375" style="71" customWidth="1"/>
    <col min="3598" max="3598" width="17.28515625" style="71" customWidth="1"/>
    <col min="3599" max="3599" width="13.28515625" style="71" customWidth="1"/>
    <col min="3600" max="3600" width="10.85546875" style="71" customWidth="1"/>
    <col min="3601" max="3840" width="11.42578125" style="71"/>
    <col min="3841" max="3841" width="48.7109375" style="71" customWidth="1"/>
    <col min="3842" max="3842" width="11.42578125" style="71" customWidth="1"/>
    <col min="3843" max="3843" width="16.5703125" style="71" customWidth="1"/>
    <col min="3844" max="3844" width="12.7109375" style="71" customWidth="1"/>
    <col min="3845" max="3845" width="16.140625" style="71" customWidth="1"/>
    <col min="3846" max="3846" width="15.28515625" style="71" customWidth="1"/>
    <col min="3847" max="3847" width="15.42578125" style="71" customWidth="1"/>
    <col min="3848" max="3848" width="16.140625" style="71" customWidth="1"/>
    <col min="3849" max="3849" width="15.85546875" style="71" customWidth="1"/>
    <col min="3850" max="3850" width="14.7109375" style="71" customWidth="1"/>
    <col min="3851" max="3851" width="15.28515625" style="71" customWidth="1"/>
    <col min="3852" max="3852" width="15.7109375" style="71" customWidth="1"/>
    <col min="3853" max="3853" width="14.7109375" style="71" customWidth="1"/>
    <col min="3854" max="3854" width="17.28515625" style="71" customWidth="1"/>
    <col min="3855" max="3855" width="13.28515625" style="71" customWidth="1"/>
    <col min="3856" max="3856" width="10.85546875" style="71" customWidth="1"/>
    <col min="3857" max="4096" width="11.42578125" style="71"/>
    <col min="4097" max="4097" width="48.7109375" style="71" customWidth="1"/>
    <col min="4098" max="4098" width="11.42578125" style="71" customWidth="1"/>
    <col min="4099" max="4099" width="16.5703125" style="71" customWidth="1"/>
    <col min="4100" max="4100" width="12.7109375" style="71" customWidth="1"/>
    <col min="4101" max="4101" width="16.140625" style="71" customWidth="1"/>
    <col min="4102" max="4102" width="15.28515625" style="71" customWidth="1"/>
    <col min="4103" max="4103" width="15.42578125" style="71" customWidth="1"/>
    <col min="4104" max="4104" width="16.140625" style="71" customWidth="1"/>
    <col min="4105" max="4105" width="15.85546875" style="71" customWidth="1"/>
    <col min="4106" max="4106" width="14.7109375" style="71" customWidth="1"/>
    <col min="4107" max="4107" width="15.28515625" style="71" customWidth="1"/>
    <col min="4108" max="4108" width="15.7109375" style="71" customWidth="1"/>
    <col min="4109" max="4109" width="14.7109375" style="71" customWidth="1"/>
    <col min="4110" max="4110" width="17.28515625" style="71" customWidth="1"/>
    <col min="4111" max="4111" width="13.28515625" style="71" customWidth="1"/>
    <col min="4112" max="4112" width="10.85546875" style="71" customWidth="1"/>
    <col min="4113" max="4352" width="11.42578125" style="71"/>
    <col min="4353" max="4353" width="48.7109375" style="71" customWidth="1"/>
    <col min="4354" max="4354" width="11.42578125" style="71" customWidth="1"/>
    <col min="4355" max="4355" width="16.5703125" style="71" customWidth="1"/>
    <col min="4356" max="4356" width="12.7109375" style="71" customWidth="1"/>
    <col min="4357" max="4357" width="16.140625" style="71" customWidth="1"/>
    <col min="4358" max="4358" width="15.28515625" style="71" customWidth="1"/>
    <col min="4359" max="4359" width="15.42578125" style="71" customWidth="1"/>
    <col min="4360" max="4360" width="16.140625" style="71" customWidth="1"/>
    <col min="4361" max="4361" width="15.85546875" style="71" customWidth="1"/>
    <col min="4362" max="4362" width="14.7109375" style="71" customWidth="1"/>
    <col min="4363" max="4363" width="15.28515625" style="71" customWidth="1"/>
    <col min="4364" max="4364" width="15.7109375" style="71" customWidth="1"/>
    <col min="4365" max="4365" width="14.7109375" style="71" customWidth="1"/>
    <col min="4366" max="4366" width="17.28515625" style="71" customWidth="1"/>
    <col min="4367" max="4367" width="13.28515625" style="71" customWidth="1"/>
    <col min="4368" max="4368" width="10.85546875" style="71" customWidth="1"/>
    <col min="4369" max="4608" width="11.42578125" style="71"/>
    <col min="4609" max="4609" width="48.7109375" style="71" customWidth="1"/>
    <col min="4610" max="4610" width="11.42578125" style="71" customWidth="1"/>
    <col min="4611" max="4611" width="16.5703125" style="71" customWidth="1"/>
    <col min="4612" max="4612" width="12.7109375" style="71" customWidth="1"/>
    <col min="4613" max="4613" width="16.140625" style="71" customWidth="1"/>
    <col min="4614" max="4614" width="15.28515625" style="71" customWidth="1"/>
    <col min="4615" max="4615" width="15.42578125" style="71" customWidth="1"/>
    <col min="4616" max="4616" width="16.140625" style="71" customWidth="1"/>
    <col min="4617" max="4617" width="15.85546875" style="71" customWidth="1"/>
    <col min="4618" max="4618" width="14.7109375" style="71" customWidth="1"/>
    <col min="4619" max="4619" width="15.28515625" style="71" customWidth="1"/>
    <col min="4620" max="4620" width="15.7109375" style="71" customWidth="1"/>
    <col min="4621" max="4621" width="14.7109375" style="71" customWidth="1"/>
    <col min="4622" max="4622" width="17.28515625" style="71" customWidth="1"/>
    <col min="4623" max="4623" width="13.28515625" style="71" customWidth="1"/>
    <col min="4624" max="4624" width="10.85546875" style="71" customWidth="1"/>
    <col min="4625" max="4864" width="11.42578125" style="71"/>
    <col min="4865" max="4865" width="48.7109375" style="71" customWidth="1"/>
    <col min="4866" max="4866" width="11.42578125" style="71" customWidth="1"/>
    <col min="4867" max="4867" width="16.5703125" style="71" customWidth="1"/>
    <col min="4868" max="4868" width="12.7109375" style="71" customWidth="1"/>
    <col min="4869" max="4869" width="16.140625" style="71" customWidth="1"/>
    <col min="4870" max="4870" width="15.28515625" style="71" customWidth="1"/>
    <col min="4871" max="4871" width="15.42578125" style="71" customWidth="1"/>
    <col min="4872" max="4872" width="16.140625" style="71" customWidth="1"/>
    <col min="4873" max="4873" width="15.85546875" style="71" customWidth="1"/>
    <col min="4874" max="4874" width="14.7109375" style="71" customWidth="1"/>
    <col min="4875" max="4875" width="15.28515625" style="71" customWidth="1"/>
    <col min="4876" max="4876" width="15.7109375" style="71" customWidth="1"/>
    <col min="4877" max="4877" width="14.7109375" style="71" customWidth="1"/>
    <col min="4878" max="4878" width="17.28515625" style="71" customWidth="1"/>
    <col min="4879" max="4879" width="13.28515625" style="71" customWidth="1"/>
    <col min="4880" max="4880" width="10.85546875" style="71" customWidth="1"/>
    <col min="4881" max="5120" width="11.42578125" style="71"/>
    <col min="5121" max="5121" width="48.7109375" style="71" customWidth="1"/>
    <col min="5122" max="5122" width="11.42578125" style="71" customWidth="1"/>
    <col min="5123" max="5123" width="16.5703125" style="71" customWidth="1"/>
    <col min="5124" max="5124" width="12.7109375" style="71" customWidth="1"/>
    <col min="5125" max="5125" width="16.140625" style="71" customWidth="1"/>
    <col min="5126" max="5126" width="15.28515625" style="71" customWidth="1"/>
    <col min="5127" max="5127" width="15.42578125" style="71" customWidth="1"/>
    <col min="5128" max="5128" width="16.140625" style="71" customWidth="1"/>
    <col min="5129" max="5129" width="15.85546875" style="71" customWidth="1"/>
    <col min="5130" max="5130" width="14.7109375" style="71" customWidth="1"/>
    <col min="5131" max="5131" width="15.28515625" style="71" customWidth="1"/>
    <col min="5132" max="5132" width="15.7109375" style="71" customWidth="1"/>
    <col min="5133" max="5133" width="14.7109375" style="71" customWidth="1"/>
    <col min="5134" max="5134" width="17.28515625" style="71" customWidth="1"/>
    <col min="5135" max="5135" width="13.28515625" style="71" customWidth="1"/>
    <col min="5136" max="5136" width="10.85546875" style="71" customWidth="1"/>
    <col min="5137" max="5376" width="11.42578125" style="71"/>
    <col min="5377" max="5377" width="48.7109375" style="71" customWidth="1"/>
    <col min="5378" max="5378" width="11.42578125" style="71" customWidth="1"/>
    <col min="5379" max="5379" width="16.5703125" style="71" customWidth="1"/>
    <col min="5380" max="5380" width="12.7109375" style="71" customWidth="1"/>
    <col min="5381" max="5381" width="16.140625" style="71" customWidth="1"/>
    <col min="5382" max="5382" width="15.28515625" style="71" customWidth="1"/>
    <col min="5383" max="5383" width="15.42578125" style="71" customWidth="1"/>
    <col min="5384" max="5384" width="16.140625" style="71" customWidth="1"/>
    <col min="5385" max="5385" width="15.85546875" style="71" customWidth="1"/>
    <col min="5386" max="5386" width="14.7109375" style="71" customWidth="1"/>
    <col min="5387" max="5387" width="15.28515625" style="71" customWidth="1"/>
    <col min="5388" max="5388" width="15.7109375" style="71" customWidth="1"/>
    <col min="5389" max="5389" width="14.7109375" style="71" customWidth="1"/>
    <col min="5390" max="5390" width="17.28515625" style="71" customWidth="1"/>
    <col min="5391" max="5391" width="13.28515625" style="71" customWidth="1"/>
    <col min="5392" max="5392" width="10.85546875" style="71" customWidth="1"/>
    <col min="5393" max="5632" width="11.42578125" style="71"/>
    <col min="5633" max="5633" width="48.7109375" style="71" customWidth="1"/>
    <col min="5634" max="5634" width="11.42578125" style="71" customWidth="1"/>
    <col min="5635" max="5635" width="16.5703125" style="71" customWidth="1"/>
    <col min="5636" max="5636" width="12.7109375" style="71" customWidth="1"/>
    <col min="5637" max="5637" width="16.140625" style="71" customWidth="1"/>
    <col min="5638" max="5638" width="15.28515625" style="71" customWidth="1"/>
    <col min="5639" max="5639" width="15.42578125" style="71" customWidth="1"/>
    <col min="5640" max="5640" width="16.140625" style="71" customWidth="1"/>
    <col min="5641" max="5641" width="15.85546875" style="71" customWidth="1"/>
    <col min="5642" max="5642" width="14.7109375" style="71" customWidth="1"/>
    <col min="5643" max="5643" width="15.28515625" style="71" customWidth="1"/>
    <col min="5644" max="5644" width="15.7109375" style="71" customWidth="1"/>
    <col min="5645" max="5645" width="14.7109375" style="71" customWidth="1"/>
    <col min="5646" max="5646" width="17.28515625" style="71" customWidth="1"/>
    <col min="5647" max="5647" width="13.28515625" style="71" customWidth="1"/>
    <col min="5648" max="5648" width="10.85546875" style="71" customWidth="1"/>
    <col min="5649" max="5888" width="11.42578125" style="71"/>
    <col min="5889" max="5889" width="48.7109375" style="71" customWidth="1"/>
    <col min="5890" max="5890" width="11.42578125" style="71" customWidth="1"/>
    <col min="5891" max="5891" width="16.5703125" style="71" customWidth="1"/>
    <col min="5892" max="5892" width="12.7109375" style="71" customWidth="1"/>
    <col min="5893" max="5893" width="16.140625" style="71" customWidth="1"/>
    <col min="5894" max="5894" width="15.28515625" style="71" customWidth="1"/>
    <col min="5895" max="5895" width="15.42578125" style="71" customWidth="1"/>
    <col min="5896" max="5896" width="16.140625" style="71" customWidth="1"/>
    <col min="5897" max="5897" width="15.85546875" style="71" customWidth="1"/>
    <col min="5898" max="5898" width="14.7109375" style="71" customWidth="1"/>
    <col min="5899" max="5899" width="15.28515625" style="71" customWidth="1"/>
    <col min="5900" max="5900" width="15.7109375" style="71" customWidth="1"/>
    <col min="5901" max="5901" width="14.7109375" style="71" customWidth="1"/>
    <col min="5902" max="5902" width="17.28515625" style="71" customWidth="1"/>
    <col min="5903" max="5903" width="13.28515625" style="71" customWidth="1"/>
    <col min="5904" max="5904" width="10.85546875" style="71" customWidth="1"/>
    <col min="5905" max="6144" width="11.42578125" style="71"/>
    <col min="6145" max="6145" width="48.7109375" style="71" customWidth="1"/>
    <col min="6146" max="6146" width="11.42578125" style="71" customWidth="1"/>
    <col min="6147" max="6147" width="16.5703125" style="71" customWidth="1"/>
    <col min="6148" max="6148" width="12.7109375" style="71" customWidth="1"/>
    <col min="6149" max="6149" width="16.140625" style="71" customWidth="1"/>
    <col min="6150" max="6150" width="15.28515625" style="71" customWidth="1"/>
    <col min="6151" max="6151" width="15.42578125" style="71" customWidth="1"/>
    <col min="6152" max="6152" width="16.140625" style="71" customWidth="1"/>
    <col min="6153" max="6153" width="15.85546875" style="71" customWidth="1"/>
    <col min="6154" max="6154" width="14.7109375" style="71" customWidth="1"/>
    <col min="6155" max="6155" width="15.28515625" style="71" customWidth="1"/>
    <col min="6156" max="6156" width="15.7109375" style="71" customWidth="1"/>
    <col min="6157" max="6157" width="14.7109375" style="71" customWidth="1"/>
    <col min="6158" max="6158" width="17.28515625" style="71" customWidth="1"/>
    <col min="6159" max="6159" width="13.28515625" style="71" customWidth="1"/>
    <col min="6160" max="6160" width="10.85546875" style="71" customWidth="1"/>
    <col min="6161" max="6400" width="11.42578125" style="71"/>
    <col min="6401" max="6401" width="48.7109375" style="71" customWidth="1"/>
    <col min="6402" max="6402" width="11.42578125" style="71" customWidth="1"/>
    <col min="6403" max="6403" width="16.5703125" style="71" customWidth="1"/>
    <col min="6404" max="6404" width="12.7109375" style="71" customWidth="1"/>
    <col min="6405" max="6405" width="16.140625" style="71" customWidth="1"/>
    <col min="6406" max="6406" width="15.28515625" style="71" customWidth="1"/>
    <col min="6407" max="6407" width="15.42578125" style="71" customWidth="1"/>
    <col min="6408" max="6408" width="16.140625" style="71" customWidth="1"/>
    <col min="6409" max="6409" width="15.85546875" style="71" customWidth="1"/>
    <col min="6410" max="6410" width="14.7109375" style="71" customWidth="1"/>
    <col min="6411" max="6411" width="15.28515625" style="71" customWidth="1"/>
    <col min="6412" max="6412" width="15.7109375" style="71" customWidth="1"/>
    <col min="6413" max="6413" width="14.7109375" style="71" customWidth="1"/>
    <col min="6414" max="6414" width="17.28515625" style="71" customWidth="1"/>
    <col min="6415" max="6415" width="13.28515625" style="71" customWidth="1"/>
    <col min="6416" max="6416" width="10.85546875" style="71" customWidth="1"/>
    <col min="6417" max="6656" width="11.42578125" style="71"/>
    <col min="6657" max="6657" width="48.7109375" style="71" customWidth="1"/>
    <col min="6658" max="6658" width="11.42578125" style="71" customWidth="1"/>
    <col min="6659" max="6659" width="16.5703125" style="71" customWidth="1"/>
    <col min="6660" max="6660" width="12.7109375" style="71" customWidth="1"/>
    <col min="6661" max="6661" width="16.140625" style="71" customWidth="1"/>
    <col min="6662" max="6662" width="15.28515625" style="71" customWidth="1"/>
    <col min="6663" max="6663" width="15.42578125" style="71" customWidth="1"/>
    <col min="6664" max="6664" width="16.140625" style="71" customWidth="1"/>
    <col min="6665" max="6665" width="15.85546875" style="71" customWidth="1"/>
    <col min="6666" max="6666" width="14.7109375" style="71" customWidth="1"/>
    <col min="6667" max="6667" width="15.28515625" style="71" customWidth="1"/>
    <col min="6668" max="6668" width="15.7109375" style="71" customWidth="1"/>
    <col min="6669" max="6669" width="14.7109375" style="71" customWidth="1"/>
    <col min="6670" max="6670" width="17.28515625" style="71" customWidth="1"/>
    <col min="6671" max="6671" width="13.28515625" style="71" customWidth="1"/>
    <col min="6672" max="6672" width="10.85546875" style="71" customWidth="1"/>
    <col min="6673" max="6912" width="11.42578125" style="71"/>
    <col min="6913" max="6913" width="48.7109375" style="71" customWidth="1"/>
    <col min="6914" max="6914" width="11.42578125" style="71" customWidth="1"/>
    <col min="6915" max="6915" width="16.5703125" style="71" customWidth="1"/>
    <col min="6916" max="6916" width="12.7109375" style="71" customWidth="1"/>
    <col min="6917" max="6917" width="16.140625" style="71" customWidth="1"/>
    <col min="6918" max="6918" width="15.28515625" style="71" customWidth="1"/>
    <col min="6919" max="6919" width="15.42578125" style="71" customWidth="1"/>
    <col min="6920" max="6920" width="16.140625" style="71" customWidth="1"/>
    <col min="6921" max="6921" width="15.85546875" style="71" customWidth="1"/>
    <col min="6922" max="6922" width="14.7109375" style="71" customWidth="1"/>
    <col min="6923" max="6923" width="15.28515625" style="71" customWidth="1"/>
    <col min="6924" max="6924" width="15.7109375" style="71" customWidth="1"/>
    <col min="6925" max="6925" width="14.7109375" style="71" customWidth="1"/>
    <col min="6926" max="6926" width="17.28515625" style="71" customWidth="1"/>
    <col min="6927" max="6927" width="13.28515625" style="71" customWidth="1"/>
    <col min="6928" max="6928" width="10.85546875" style="71" customWidth="1"/>
    <col min="6929" max="7168" width="11.42578125" style="71"/>
    <col min="7169" max="7169" width="48.7109375" style="71" customWidth="1"/>
    <col min="7170" max="7170" width="11.42578125" style="71" customWidth="1"/>
    <col min="7171" max="7171" width="16.5703125" style="71" customWidth="1"/>
    <col min="7172" max="7172" width="12.7109375" style="71" customWidth="1"/>
    <col min="7173" max="7173" width="16.140625" style="71" customWidth="1"/>
    <col min="7174" max="7174" width="15.28515625" style="71" customWidth="1"/>
    <col min="7175" max="7175" width="15.42578125" style="71" customWidth="1"/>
    <col min="7176" max="7176" width="16.140625" style="71" customWidth="1"/>
    <col min="7177" max="7177" width="15.85546875" style="71" customWidth="1"/>
    <col min="7178" max="7178" width="14.7109375" style="71" customWidth="1"/>
    <col min="7179" max="7179" width="15.28515625" style="71" customWidth="1"/>
    <col min="7180" max="7180" width="15.7109375" style="71" customWidth="1"/>
    <col min="7181" max="7181" width="14.7109375" style="71" customWidth="1"/>
    <col min="7182" max="7182" width="17.28515625" style="71" customWidth="1"/>
    <col min="7183" max="7183" width="13.28515625" style="71" customWidth="1"/>
    <col min="7184" max="7184" width="10.85546875" style="71" customWidth="1"/>
    <col min="7185" max="7424" width="11.42578125" style="71"/>
    <col min="7425" max="7425" width="48.7109375" style="71" customWidth="1"/>
    <col min="7426" max="7426" width="11.42578125" style="71" customWidth="1"/>
    <col min="7427" max="7427" width="16.5703125" style="71" customWidth="1"/>
    <col min="7428" max="7428" width="12.7109375" style="71" customWidth="1"/>
    <col min="7429" max="7429" width="16.140625" style="71" customWidth="1"/>
    <col min="7430" max="7430" width="15.28515625" style="71" customWidth="1"/>
    <col min="7431" max="7431" width="15.42578125" style="71" customWidth="1"/>
    <col min="7432" max="7432" width="16.140625" style="71" customWidth="1"/>
    <col min="7433" max="7433" width="15.85546875" style="71" customWidth="1"/>
    <col min="7434" max="7434" width="14.7109375" style="71" customWidth="1"/>
    <col min="7435" max="7435" width="15.28515625" style="71" customWidth="1"/>
    <col min="7436" max="7436" width="15.7109375" style="71" customWidth="1"/>
    <col min="7437" max="7437" width="14.7109375" style="71" customWidth="1"/>
    <col min="7438" max="7438" width="17.28515625" style="71" customWidth="1"/>
    <col min="7439" max="7439" width="13.28515625" style="71" customWidth="1"/>
    <col min="7440" max="7440" width="10.85546875" style="71" customWidth="1"/>
    <col min="7441" max="7680" width="11.42578125" style="71"/>
    <col min="7681" max="7681" width="48.7109375" style="71" customWidth="1"/>
    <col min="7682" max="7682" width="11.42578125" style="71" customWidth="1"/>
    <col min="7683" max="7683" width="16.5703125" style="71" customWidth="1"/>
    <col min="7684" max="7684" width="12.7109375" style="71" customWidth="1"/>
    <col min="7685" max="7685" width="16.140625" style="71" customWidth="1"/>
    <col min="7686" max="7686" width="15.28515625" style="71" customWidth="1"/>
    <col min="7687" max="7687" width="15.42578125" style="71" customWidth="1"/>
    <col min="7688" max="7688" width="16.140625" style="71" customWidth="1"/>
    <col min="7689" max="7689" width="15.85546875" style="71" customWidth="1"/>
    <col min="7690" max="7690" width="14.7109375" style="71" customWidth="1"/>
    <col min="7691" max="7691" width="15.28515625" style="71" customWidth="1"/>
    <col min="7692" max="7692" width="15.7109375" style="71" customWidth="1"/>
    <col min="7693" max="7693" width="14.7109375" style="71" customWidth="1"/>
    <col min="7694" max="7694" width="17.28515625" style="71" customWidth="1"/>
    <col min="7695" max="7695" width="13.28515625" style="71" customWidth="1"/>
    <col min="7696" max="7696" width="10.85546875" style="71" customWidth="1"/>
    <col min="7697" max="7936" width="11.42578125" style="71"/>
    <col min="7937" max="7937" width="48.7109375" style="71" customWidth="1"/>
    <col min="7938" max="7938" width="11.42578125" style="71" customWidth="1"/>
    <col min="7939" max="7939" width="16.5703125" style="71" customWidth="1"/>
    <col min="7940" max="7940" width="12.7109375" style="71" customWidth="1"/>
    <col min="7941" max="7941" width="16.140625" style="71" customWidth="1"/>
    <col min="7942" max="7942" width="15.28515625" style="71" customWidth="1"/>
    <col min="7943" max="7943" width="15.42578125" style="71" customWidth="1"/>
    <col min="7944" max="7944" width="16.140625" style="71" customWidth="1"/>
    <col min="7945" max="7945" width="15.85546875" style="71" customWidth="1"/>
    <col min="7946" max="7946" width="14.7109375" style="71" customWidth="1"/>
    <col min="7947" max="7947" width="15.28515625" style="71" customWidth="1"/>
    <col min="7948" max="7948" width="15.7109375" style="71" customWidth="1"/>
    <col min="7949" max="7949" width="14.7109375" style="71" customWidth="1"/>
    <col min="7950" max="7950" width="17.28515625" style="71" customWidth="1"/>
    <col min="7951" max="7951" width="13.28515625" style="71" customWidth="1"/>
    <col min="7952" max="7952" width="10.85546875" style="71" customWidth="1"/>
    <col min="7953" max="8192" width="11.42578125" style="71"/>
    <col min="8193" max="8193" width="48.7109375" style="71" customWidth="1"/>
    <col min="8194" max="8194" width="11.42578125" style="71" customWidth="1"/>
    <col min="8195" max="8195" width="16.5703125" style="71" customWidth="1"/>
    <col min="8196" max="8196" width="12.7109375" style="71" customWidth="1"/>
    <col min="8197" max="8197" width="16.140625" style="71" customWidth="1"/>
    <col min="8198" max="8198" width="15.28515625" style="71" customWidth="1"/>
    <col min="8199" max="8199" width="15.42578125" style="71" customWidth="1"/>
    <col min="8200" max="8200" width="16.140625" style="71" customWidth="1"/>
    <col min="8201" max="8201" width="15.85546875" style="71" customWidth="1"/>
    <col min="8202" max="8202" width="14.7109375" style="71" customWidth="1"/>
    <col min="8203" max="8203" width="15.28515625" style="71" customWidth="1"/>
    <col min="8204" max="8204" width="15.7109375" style="71" customWidth="1"/>
    <col min="8205" max="8205" width="14.7109375" style="71" customWidth="1"/>
    <col min="8206" max="8206" width="17.28515625" style="71" customWidth="1"/>
    <col min="8207" max="8207" width="13.28515625" style="71" customWidth="1"/>
    <col min="8208" max="8208" width="10.85546875" style="71" customWidth="1"/>
    <col min="8209" max="8448" width="11.42578125" style="71"/>
    <col min="8449" max="8449" width="48.7109375" style="71" customWidth="1"/>
    <col min="8450" max="8450" width="11.42578125" style="71" customWidth="1"/>
    <col min="8451" max="8451" width="16.5703125" style="71" customWidth="1"/>
    <col min="8452" max="8452" width="12.7109375" style="71" customWidth="1"/>
    <col min="8453" max="8453" width="16.140625" style="71" customWidth="1"/>
    <col min="8454" max="8454" width="15.28515625" style="71" customWidth="1"/>
    <col min="8455" max="8455" width="15.42578125" style="71" customWidth="1"/>
    <col min="8456" max="8456" width="16.140625" style="71" customWidth="1"/>
    <col min="8457" max="8457" width="15.85546875" style="71" customWidth="1"/>
    <col min="8458" max="8458" width="14.7109375" style="71" customWidth="1"/>
    <col min="8459" max="8459" width="15.28515625" style="71" customWidth="1"/>
    <col min="8460" max="8460" width="15.7109375" style="71" customWidth="1"/>
    <col min="8461" max="8461" width="14.7109375" style="71" customWidth="1"/>
    <col min="8462" max="8462" width="17.28515625" style="71" customWidth="1"/>
    <col min="8463" max="8463" width="13.28515625" style="71" customWidth="1"/>
    <col min="8464" max="8464" width="10.85546875" style="71" customWidth="1"/>
    <col min="8465" max="8704" width="11.42578125" style="71"/>
    <col min="8705" max="8705" width="48.7109375" style="71" customWidth="1"/>
    <col min="8706" max="8706" width="11.42578125" style="71" customWidth="1"/>
    <col min="8707" max="8707" width="16.5703125" style="71" customWidth="1"/>
    <col min="8708" max="8708" width="12.7109375" style="71" customWidth="1"/>
    <col min="8709" max="8709" width="16.140625" style="71" customWidth="1"/>
    <col min="8710" max="8710" width="15.28515625" style="71" customWidth="1"/>
    <col min="8711" max="8711" width="15.42578125" style="71" customWidth="1"/>
    <col min="8712" max="8712" width="16.140625" style="71" customWidth="1"/>
    <col min="8713" max="8713" width="15.85546875" style="71" customWidth="1"/>
    <col min="8714" max="8714" width="14.7109375" style="71" customWidth="1"/>
    <col min="8715" max="8715" width="15.28515625" style="71" customWidth="1"/>
    <col min="8716" max="8716" width="15.7109375" style="71" customWidth="1"/>
    <col min="8717" max="8717" width="14.7109375" style="71" customWidth="1"/>
    <col min="8718" max="8718" width="17.28515625" style="71" customWidth="1"/>
    <col min="8719" max="8719" width="13.28515625" style="71" customWidth="1"/>
    <col min="8720" max="8720" width="10.85546875" style="71" customWidth="1"/>
    <col min="8721" max="8960" width="11.42578125" style="71"/>
    <col min="8961" max="8961" width="48.7109375" style="71" customWidth="1"/>
    <col min="8962" max="8962" width="11.42578125" style="71" customWidth="1"/>
    <col min="8963" max="8963" width="16.5703125" style="71" customWidth="1"/>
    <col min="8964" max="8964" width="12.7109375" style="71" customWidth="1"/>
    <col min="8965" max="8965" width="16.140625" style="71" customWidth="1"/>
    <col min="8966" max="8966" width="15.28515625" style="71" customWidth="1"/>
    <col min="8967" max="8967" width="15.42578125" style="71" customWidth="1"/>
    <col min="8968" max="8968" width="16.140625" style="71" customWidth="1"/>
    <col min="8969" max="8969" width="15.85546875" style="71" customWidth="1"/>
    <col min="8970" max="8970" width="14.7109375" style="71" customWidth="1"/>
    <col min="8971" max="8971" width="15.28515625" style="71" customWidth="1"/>
    <col min="8972" max="8972" width="15.7109375" style="71" customWidth="1"/>
    <col min="8973" max="8973" width="14.7109375" style="71" customWidth="1"/>
    <col min="8974" max="8974" width="17.28515625" style="71" customWidth="1"/>
    <col min="8975" max="8975" width="13.28515625" style="71" customWidth="1"/>
    <col min="8976" max="8976" width="10.85546875" style="71" customWidth="1"/>
    <col min="8977" max="9216" width="11.42578125" style="71"/>
    <col min="9217" max="9217" width="48.7109375" style="71" customWidth="1"/>
    <col min="9218" max="9218" width="11.42578125" style="71" customWidth="1"/>
    <col min="9219" max="9219" width="16.5703125" style="71" customWidth="1"/>
    <col min="9220" max="9220" width="12.7109375" style="71" customWidth="1"/>
    <col min="9221" max="9221" width="16.140625" style="71" customWidth="1"/>
    <col min="9222" max="9222" width="15.28515625" style="71" customWidth="1"/>
    <col min="9223" max="9223" width="15.42578125" style="71" customWidth="1"/>
    <col min="9224" max="9224" width="16.140625" style="71" customWidth="1"/>
    <col min="9225" max="9225" width="15.85546875" style="71" customWidth="1"/>
    <col min="9226" max="9226" width="14.7109375" style="71" customWidth="1"/>
    <col min="9227" max="9227" width="15.28515625" style="71" customWidth="1"/>
    <col min="9228" max="9228" width="15.7109375" style="71" customWidth="1"/>
    <col min="9229" max="9229" width="14.7109375" style="71" customWidth="1"/>
    <col min="9230" max="9230" width="17.28515625" style="71" customWidth="1"/>
    <col min="9231" max="9231" width="13.28515625" style="71" customWidth="1"/>
    <col min="9232" max="9232" width="10.85546875" style="71" customWidth="1"/>
    <col min="9233" max="9472" width="11.42578125" style="71"/>
    <col min="9473" max="9473" width="48.7109375" style="71" customWidth="1"/>
    <col min="9474" max="9474" width="11.42578125" style="71" customWidth="1"/>
    <col min="9475" max="9475" width="16.5703125" style="71" customWidth="1"/>
    <col min="9476" max="9476" width="12.7109375" style="71" customWidth="1"/>
    <col min="9477" max="9477" width="16.140625" style="71" customWidth="1"/>
    <col min="9478" max="9478" width="15.28515625" style="71" customWidth="1"/>
    <col min="9479" max="9479" width="15.42578125" style="71" customWidth="1"/>
    <col min="9480" max="9480" width="16.140625" style="71" customWidth="1"/>
    <col min="9481" max="9481" width="15.85546875" style="71" customWidth="1"/>
    <col min="9482" max="9482" width="14.7109375" style="71" customWidth="1"/>
    <col min="9483" max="9483" width="15.28515625" style="71" customWidth="1"/>
    <col min="9484" max="9484" width="15.7109375" style="71" customWidth="1"/>
    <col min="9485" max="9485" width="14.7109375" style="71" customWidth="1"/>
    <col min="9486" max="9486" width="17.28515625" style="71" customWidth="1"/>
    <col min="9487" max="9487" width="13.28515625" style="71" customWidth="1"/>
    <col min="9488" max="9488" width="10.85546875" style="71" customWidth="1"/>
    <col min="9489" max="9728" width="11.42578125" style="71"/>
    <col min="9729" max="9729" width="48.7109375" style="71" customWidth="1"/>
    <col min="9730" max="9730" width="11.42578125" style="71" customWidth="1"/>
    <col min="9731" max="9731" width="16.5703125" style="71" customWidth="1"/>
    <col min="9732" max="9732" width="12.7109375" style="71" customWidth="1"/>
    <col min="9733" max="9733" width="16.140625" style="71" customWidth="1"/>
    <col min="9734" max="9734" width="15.28515625" style="71" customWidth="1"/>
    <col min="9735" max="9735" width="15.42578125" style="71" customWidth="1"/>
    <col min="9736" max="9736" width="16.140625" style="71" customWidth="1"/>
    <col min="9737" max="9737" width="15.85546875" style="71" customWidth="1"/>
    <col min="9738" max="9738" width="14.7109375" style="71" customWidth="1"/>
    <col min="9739" max="9739" width="15.28515625" style="71" customWidth="1"/>
    <col min="9740" max="9740" width="15.7109375" style="71" customWidth="1"/>
    <col min="9741" max="9741" width="14.7109375" style="71" customWidth="1"/>
    <col min="9742" max="9742" width="17.28515625" style="71" customWidth="1"/>
    <col min="9743" max="9743" width="13.28515625" style="71" customWidth="1"/>
    <col min="9744" max="9744" width="10.85546875" style="71" customWidth="1"/>
    <col min="9745" max="9984" width="11.42578125" style="71"/>
    <col min="9985" max="9985" width="48.7109375" style="71" customWidth="1"/>
    <col min="9986" max="9986" width="11.42578125" style="71" customWidth="1"/>
    <col min="9987" max="9987" width="16.5703125" style="71" customWidth="1"/>
    <col min="9988" max="9988" width="12.7109375" style="71" customWidth="1"/>
    <col min="9989" max="9989" width="16.140625" style="71" customWidth="1"/>
    <col min="9990" max="9990" width="15.28515625" style="71" customWidth="1"/>
    <col min="9991" max="9991" width="15.42578125" style="71" customWidth="1"/>
    <col min="9992" max="9992" width="16.140625" style="71" customWidth="1"/>
    <col min="9993" max="9993" width="15.85546875" style="71" customWidth="1"/>
    <col min="9994" max="9994" width="14.7109375" style="71" customWidth="1"/>
    <col min="9995" max="9995" width="15.28515625" style="71" customWidth="1"/>
    <col min="9996" max="9996" width="15.7109375" style="71" customWidth="1"/>
    <col min="9997" max="9997" width="14.7109375" style="71" customWidth="1"/>
    <col min="9998" max="9998" width="17.28515625" style="71" customWidth="1"/>
    <col min="9999" max="9999" width="13.28515625" style="71" customWidth="1"/>
    <col min="10000" max="10000" width="10.85546875" style="71" customWidth="1"/>
    <col min="10001" max="10240" width="11.42578125" style="71"/>
    <col min="10241" max="10241" width="48.7109375" style="71" customWidth="1"/>
    <col min="10242" max="10242" width="11.42578125" style="71" customWidth="1"/>
    <col min="10243" max="10243" width="16.5703125" style="71" customWidth="1"/>
    <col min="10244" max="10244" width="12.7109375" style="71" customWidth="1"/>
    <col min="10245" max="10245" width="16.140625" style="71" customWidth="1"/>
    <col min="10246" max="10246" width="15.28515625" style="71" customWidth="1"/>
    <col min="10247" max="10247" width="15.42578125" style="71" customWidth="1"/>
    <col min="10248" max="10248" width="16.140625" style="71" customWidth="1"/>
    <col min="10249" max="10249" width="15.85546875" style="71" customWidth="1"/>
    <col min="10250" max="10250" width="14.7109375" style="71" customWidth="1"/>
    <col min="10251" max="10251" width="15.28515625" style="71" customWidth="1"/>
    <col min="10252" max="10252" width="15.7109375" style="71" customWidth="1"/>
    <col min="10253" max="10253" width="14.7109375" style="71" customWidth="1"/>
    <col min="10254" max="10254" width="17.28515625" style="71" customWidth="1"/>
    <col min="10255" max="10255" width="13.28515625" style="71" customWidth="1"/>
    <col min="10256" max="10256" width="10.85546875" style="71" customWidth="1"/>
    <col min="10257" max="10496" width="11.42578125" style="71"/>
    <col min="10497" max="10497" width="48.7109375" style="71" customWidth="1"/>
    <col min="10498" max="10498" width="11.42578125" style="71" customWidth="1"/>
    <col min="10499" max="10499" width="16.5703125" style="71" customWidth="1"/>
    <col min="10500" max="10500" width="12.7109375" style="71" customWidth="1"/>
    <col min="10501" max="10501" width="16.140625" style="71" customWidth="1"/>
    <col min="10502" max="10502" width="15.28515625" style="71" customWidth="1"/>
    <col min="10503" max="10503" width="15.42578125" style="71" customWidth="1"/>
    <col min="10504" max="10504" width="16.140625" style="71" customWidth="1"/>
    <col min="10505" max="10505" width="15.85546875" style="71" customWidth="1"/>
    <col min="10506" max="10506" width="14.7109375" style="71" customWidth="1"/>
    <col min="10507" max="10507" width="15.28515625" style="71" customWidth="1"/>
    <col min="10508" max="10508" width="15.7109375" style="71" customWidth="1"/>
    <col min="10509" max="10509" width="14.7109375" style="71" customWidth="1"/>
    <col min="10510" max="10510" width="17.28515625" style="71" customWidth="1"/>
    <col min="10511" max="10511" width="13.28515625" style="71" customWidth="1"/>
    <col min="10512" max="10512" width="10.85546875" style="71" customWidth="1"/>
    <col min="10513" max="10752" width="11.42578125" style="71"/>
    <col min="10753" max="10753" width="48.7109375" style="71" customWidth="1"/>
    <col min="10754" max="10754" width="11.42578125" style="71" customWidth="1"/>
    <col min="10755" max="10755" width="16.5703125" style="71" customWidth="1"/>
    <col min="10756" max="10756" width="12.7109375" style="71" customWidth="1"/>
    <col min="10757" max="10757" width="16.140625" style="71" customWidth="1"/>
    <col min="10758" max="10758" width="15.28515625" style="71" customWidth="1"/>
    <col min="10759" max="10759" width="15.42578125" style="71" customWidth="1"/>
    <col min="10760" max="10760" width="16.140625" style="71" customWidth="1"/>
    <col min="10761" max="10761" width="15.85546875" style="71" customWidth="1"/>
    <col min="10762" max="10762" width="14.7109375" style="71" customWidth="1"/>
    <col min="10763" max="10763" width="15.28515625" style="71" customWidth="1"/>
    <col min="10764" max="10764" width="15.7109375" style="71" customWidth="1"/>
    <col min="10765" max="10765" width="14.7109375" style="71" customWidth="1"/>
    <col min="10766" max="10766" width="17.28515625" style="71" customWidth="1"/>
    <col min="10767" max="10767" width="13.28515625" style="71" customWidth="1"/>
    <col min="10768" max="10768" width="10.85546875" style="71" customWidth="1"/>
    <col min="10769" max="11008" width="11.42578125" style="71"/>
    <col min="11009" max="11009" width="48.7109375" style="71" customWidth="1"/>
    <col min="11010" max="11010" width="11.42578125" style="71" customWidth="1"/>
    <col min="11011" max="11011" width="16.5703125" style="71" customWidth="1"/>
    <col min="11012" max="11012" width="12.7109375" style="71" customWidth="1"/>
    <col min="11013" max="11013" width="16.140625" style="71" customWidth="1"/>
    <col min="11014" max="11014" width="15.28515625" style="71" customWidth="1"/>
    <col min="11015" max="11015" width="15.42578125" style="71" customWidth="1"/>
    <col min="11016" max="11016" width="16.140625" style="71" customWidth="1"/>
    <col min="11017" max="11017" width="15.85546875" style="71" customWidth="1"/>
    <col min="11018" max="11018" width="14.7109375" style="71" customWidth="1"/>
    <col min="11019" max="11019" width="15.28515625" style="71" customWidth="1"/>
    <col min="11020" max="11020" width="15.7109375" style="71" customWidth="1"/>
    <col min="11021" max="11021" width="14.7109375" style="71" customWidth="1"/>
    <col min="11022" max="11022" width="17.28515625" style="71" customWidth="1"/>
    <col min="11023" max="11023" width="13.28515625" style="71" customWidth="1"/>
    <col min="11024" max="11024" width="10.85546875" style="71" customWidth="1"/>
    <col min="11025" max="11264" width="11.42578125" style="71"/>
    <col min="11265" max="11265" width="48.7109375" style="71" customWidth="1"/>
    <col min="11266" max="11266" width="11.42578125" style="71" customWidth="1"/>
    <col min="11267" max="11267" width="16.5703125" style="71" customWidth="1"/>
    <col min="11268" max="11268" width="12.7109375" style="71" customWidth="1"/>
    <col min="11269" max="11269" width="16.140625" style="71" customWidth="1"/>
    <col min="11270" max="11270" width="15.28515625" style="71" customWidth="1"/>
    <col min="11271" max="11271" width="15.42578125" style="71" customWidth="1"/>
    <col min="11272" max="11272" width="16.140625" style="71" customWidth="1"/>
    <col min="11273" max="11273" width="15.85546875" style="71" customWidth="1"/>
    <col min="11274" max="11274" width="14.7109375" style="71" customWidth="1"/>
    <col min="11275" max="11275" width="15.28515625" style="71" customWidth="1"/>
    <col min="11276" max="11276" width="15.7109375" style="71" customWidth="1"/>
    <col min="11277" max="11277" width="14.7109375" style="71" customWidth="1"/>
    <col min="11278" max="11278" width="17.28515625" style="71" customWidth="1"/>
    <col min="11279" max="11279" width="13.28515625" style="71" customWidth="1"/>
    <col min="11280" max="11280" width="10.85546875" style="71" customWidth="1"/>
    <col min="11281" max="11520" width="11.42578125" style="71"/>
    <col min="11521" max="11521" width="48.7109375" style="71" customWidth="1"/>
    <col min="11522" max="11522" width="11.42578125" style="71" customWidth="1"/>
    <col min="11523" max="11523" width="16.5703125" style="71" customWidth="1"/>
    <col min="11524" max="11524" width="12.7109375" style="71" customWidth="1"/>
    <col min="11525" max="11525" width="16.140625" style="71" customWidth="1"/>
    <col min="11526" max="11526" width="15.28515625" style="71" customWidth="1"/>
    <col min="11527" max="11527" width="15.42578125" style="71" customWidth="1"/>
    <col min="11528" max="11528" width="16.140625" style="71" customWidth="1"/>
    <col min="11529" max="11529" width="15.85546875" style="71" customWidth="1"/>
    <col min="11530" max="11530" width="14.7109375" style="71" customWidth="1"/>
    <col min="11531" max="11531" width="15.28515625" style="71" customWidth="1"/>
    <col min="11532" max="11532" width="15.7109375" style="71" customWidth="1"/>
    <col min="11533" max="11533" width="14.7109375" style="71" customWidth="1"/>
    <col min="11534" max="11534" width="17.28515625" style="71" customWidth="1"/>
    <col min="11535" max="11535" width="13.28515625" style="71" customWidth="1"/>
    <col min="11536" max="11536" width="10.85546875" style="71" customWidth="1"/>
    <col min="11537" max="11776" width="11.42578125" style="71"/>
    <col min="11777" max="11777" width="48.7109375" style="71" customWidth="1"/>
    <col min="11778" max="11778" width="11.42578125" style="71" customWidth="1"/>
    <col min="11779" max="11779" width="16.5703125" style="71" customWidth="1"/>
    <col min="11780" max="11780" width="12.7109375" style="71" customWidth="1"/>
    <col min="11781" max="11781" width="16.140625" style="71" customWidth="1"/>
    <col min="11782" max="11782" width="15.28515625" style="71" customWidth="1"/>
    <col min="11783" max="11783" width="15.42578125" style="71" customWidth="1"/>
    <col min="11784" max="11784" width="16.140625" style="71" customWidth="1"/>
    <col min="11785" max="11785" width="15.85546875" style="71" customWidth="1"/>
    <col min="11786" max="11786" width="14.7109375" style="71" customWidth="1"/>
    <col min="11787" max="11787" width="15.28515625" style="71" customWidth="1"/>
    <col min="11788" max="11788" width="15.7109375" style="71" customWidth="1"/>
    <col min="11789" max="11789" width="14.7109375" style="71" customWidth="1"/>
    <col min="11790" max="11790" width="17.28515625" style="71" customWidth="1"/>
    <col min="11791" max="11791" width="13.28515625" style="71" customWidth="1"/>
    <col min="11792" max="11792" width="10.85546875" style="71" customWidth="1"/>
    <col min="11793" max="12032" width="11.42578125" style="71"/>
    <col min="12033" max="12033" width="48.7109375" style="71" customWidth="1"/>
    <col min="12034" max="12034" width="11.42578125" style="71" customWidth="1"/>
    <col min="12035" max="12035" width="16.5703125" style="71" customWidth="1"/>
    <col min="12036" max="12036" width="12.7109375" style="71" customWidth="1"/>
    <col min="12037" max="12037" width="16.140625" style="71" customWidth="1"/>
    <col min="12038" max="12038" width="15.28515625" style="71" customWidth="1"/>
    <col min="12039" max="12039" width="15.42578125" style="71" customWidth="1"/>
    <col min="12040" max="12040" width="16.140625" style="71" customWidth="1"/>
    <col min="12041" max="12041" width="15.85546875" style="71" customWidth="1"/>
    <col min="12042" max="12042" width="14.7109375" style="71" customWidth="1"/>
    <col min="12043" max="12043" width="15.28515625" style="71" customWidth="1"/>
    <col min="12044" max="12044" width="15.7109375" style="71" customWidth="1"/>
    <col min="12045" max="12045" width="14.7109375" style="71" customWidth="1"/>
    <col min="12046" max="12046" width="17.28515625" style="71" customWidth="1"/>
    <col min="12047" max="12047" width="13.28515625" style="71" customWidth="1"/>
    <col min="12048" max="12048" width="10.85546875" style="71" customWidth="1"/>
    <col min="12049" max="12288" width="11.42578125" style="71"/>
    <col min="12289" max="12289" width="48.7109375" style="71" customWidth="1"/>
    <col min="12290" max="12290" width="11.42578125" style="71" customWidth="1"/>
    <col min="12291" max="12291" width="16.5703125" style="71" customWidth="1"/>
    <col min="12292" max="12292" width="12.7109375" style="71" customWidth="1"/>
    <col min="12293" max="12293" width="16.140625" style="71" customWidth="1"/>
    <col min="12294" max="12294" width="15.28515625" style="71" customWidth="1"/>
    <col min="12295" max="12295" width="15.42578125" style="71" customWidth="1"/>
    <col min="12296" max="12296" width="16.140625" style="71" customWidth="1"/>
    <col min="12297" max="12297" width="15.85546875" style="71" customWidth="1"/>
    <col min="12298" max="12298" width="14.7109375" style="71" customWidth="1"/>
    <col min="12299" max="12299" width="15.28515625" style="71" customWidth="1"/>
    <col min="12300" max="12300" width="15.7109375" style="71" customWidth="1"/>
    <col min="12301" max="12301" width="14.7109375" style="71" customWidth="1"/>
    <col min="12302" max="12302" width="17.28515625" style="71" customWidth="1"/>
    <col min="12303" max="12303" width="13.28515625" style="71" customWidth="1"/>
    <col min="12304" max="12304" width="10.85546875" style="71" customWidth="1"/>
    <col min="12305" max="12544" width="11.42578125" style="71"/>
    <col min="12545" max="12545" width="48.7109375" style="71" customWidth="1"/>
    <col min="12546" max="12546" width="11.42578125" style="71" customWidth="1"/>
    <col min="12547" max="12547" width="16.5703125" style="71" customWidth="1"/>
    <col min="12548" max="12548" width="12.7109375" style="71" customWidth="1"/>
    <col min="12549" max="12549" width="16.140625" style="71" customWidth="1"/>
    <col min="12550" max="12550" width="15.28515625" style="71" customWidth="1"/>
    <col min="12551" max="12551" width="15.42578125" style="71" customWidth="1"/>
    <col min="12552" max="12552" width="16.140625" style="71" customWidth="1"/>
    <col min="12553" max="12553" width="15.85546875" style="71" customWidth="1"/>
    <col min="12554" max="12554" width="14.7109375" style="71" customWidth="1"/>
    <col min="12555" max="12555" width="15.28515625" style="71" customWidth="1"/>
    <col min="12556" max="12556" width="15.7109375" style="71" customWidth="1"/>
    <col min="12557" max="12557" width="14.7109375" style="71" customWidth="1"/>
    <col min="12558" max="12558" width="17.28515625" style="71" customWidth="1"/>
    <col min="12559" max="12559" width="13.28515625" style="71" customWidth="1"/>
    <col min="12560" max="12560" width="10.85546875" style="71" customWidth="1"/>
    <col min="12561" max="12800" width="11.42578125" style="71"/>
    <col min="12801" max="12801" width="48.7109375" style="71" customWidth="1"/>
    <col min="12802" max="12802" width="11.42578125" style="71" customWidth="1"/>
    <col min="12803" max="12803" width="16.5703125" style="71" customWidth="1"/>
    <col min="12804" max="12804" width="12.7109375" style="71" customWidth="1"/>
    <col min="12805" max="12805" width="16.140625" style="71" customWidth="1"/>
    <col min="12806" max="12806" width="15.28515625" style="71" customWidth="1"/>
    <col min="12807" max="12807" width="15.42578125" style="71" customWidth="1"/>
    <col min="12808" max="12808" width="16.140625" style="71" customWidth="1"/>
    <col min="12809" max="12809" width="15.85546875" style="71" customWidth="1"/>
    <col min="12810" max="12810" width="14.7109375" style="71" customWidth="1"/>
    <col min="12811" max="12811" width="15.28515625" style="71" customWidth="1"/>
    <col min="12812" max="12812" width="15.7109375" style="71" customWidth="1"/>
    <col min="12813" max="12813" width="14.7109375" style="71" customWidth="1"/>
    <col min="12814" max="12814" width="17.28515625" style="71" customWidth="1"/>
    <col min="12815" max="12815" width="13.28515625" style="71" customWidth="1"/>
    <col min="12816" max="12816" width="10.85546875" style="71" customWidth="1"/>
    <col min="12817" max="13056" width="11.42578125" style="71"/>
    <col min="13057" max="13057" width="48.7109375" style="71" customWidth="1"/>
    <col min="13058" max="13058" width="11.42578125" style="71" customWidth="1"/>
    <col min="13059" max="13059" width="16.5703125" style="71" customWidth="1"/>
    <col min="13060" max="13060" width="12.7109375" style="71" customWidth="1"/>
    <col min="13061" max="13061" width="16.140625" style="71" customWidth="1"/>
    <col min="13062" max="13062" width="15.28515625" style="71" customWidth="1"/>
    <col min="13063" max="13063" width="15.42578125" style="71" customWidth="1"/>
    <col min="13064" max="13064" width="16.140625" style="71" customWidth="1"/>
    <col min="13065" max="13065" width="15.85546875" style="71" customWidth="1"/>
    <col min="13066" max="13066" width="14.7109375" style="71" customWidth="1"/>
    <col min="13067" max="13067" width="15.28515625" style="71" customWidth="1"/>
    <col min="13068" max="13068" width="15.7109375" style="71" customWidth="1"/>
    <col min="13069" max="13069" width="14.7109375" style="71" customWidth="1"/>
    <col min="13070" max="13070" width="17.28515625" style="71" customWidth="1"/>
    <col min="13071" max="13071" width="13.28515625" style="71" customWidth="1"/>
    <col min="13072" max="13072" width="10.85546875" style="71" customWidth="1"/>
    <col min="13073" max="13312" width="11.42578125" style="71"/>
    <col min="13313" max="13313" width="48.7109375" style="71" customWidth="1"/>
    <col min="13314" max="13314" width="11.42578125" style="71" customWidth="1"/>
    <col min="13315" max="13315" width="16.5703125" style="71" customWidth="1"/>
    <col min="13316" max="13316" width="12.7109375" style="71" customWidth="1"/>
    <col min="13317" max="13317" width="16.140625" style="71" customWidth="1"/>
    <col min="13318" max="13318" width="15.28515625" style="71" customWidth="1"/>
    <col min="13319" max="13319" width="15.42578125" style="71" customWidth="1"/>
    <col min="13320" max="13320" width="16.140625" style="71" customWidth="1"/>
    <col min="13321" max="13321" width="15.85546875" style="71" customWidth="1"/>
    <col min="13322" max="13322" width="14.7109375" style="71" customWidth="1"/>
    <col min="13323" max="13323" width="15.28515625" style="71" customWidth="1"/>
    <col min="13324" max="13324" width="15.7109375" style="71" customWidth="1"/>
    <col min="13325" max="13325" width="14.7109375" style="71" customWidth="1"/>
    <col min="13326" max="13326" width="17.28515625" style="71" customWidth="1"/>
    <col min="13327" max="13327" width="13.28515625" style="71" customWidth="1"/>
    <col min="13328" max="13328" width="10.85546875" style="71" customWidth="1"/>
    <col min="13329" max="13568" width="11.42578125" style="71"/>
    <col min="13569" max="13569" width="48.7109375" style="71" customWidth="1"/>
    <col min="13570" max="13570" width="11.42578125" style="71" customWidth="1"/>
    <col min="13571" max="13571" width="16.5703125" style="71" customWidth="1"/>
    <col min="13572" max="13572" width="12.7109375" style="71" customWidth="1"/>
    <col min="13573" max="13573" width="16.140625" style="71" customWidth="1"/>
    <col min="13574" max="13574" width="15.28515625" style="71" customWidth="1"/>
    <col min="13575" max="13575" width="15.42578125" style="71" customWidth="1"/>
    <col min="13576" max="13576" width="16.140625" style="71" customWidth="1"/>
    <col min="13577" max="13577" width="15.85546875" style="71" customWidth="1"/>
    <col min="13578" max="13578" width="14.7109375" style="71" customWidth="1"/>
    <col min="13579" max="13579" width="15.28515625" style="71" customWidth="1"/>
    <col min="13580" max="13580" width="15.7109375" style="71" customWidth="1"/>
    <col min="13581" max="13581" width="14.7109375" style="71" customWidth="1"/>
    <col min="13582" max="13582" width="17.28515625" style="71" customWidth="1"/>
    <col min="13583" max="13583" width="13.28515625" style="71" customWidth="1"/>
    <col min="13584" max="13584" width="10.85546875" style="71" customWidth="1"/>
    <col min="13585" max="13824" width="11.42578125" style="71"/>
    <col min="13825" max="13825" width="48.7109375" style="71" customWidth="1"/>
    <col min="13826" max="13826" width="11.42578125" style="71" customWidth="1"/>
    <col min="13827" max="13827" width="16.5703125" style="71" customWidth="1"/>
    <col min="13828" max="13828" width="12.7109375" style="71" customWidth="1"/>
    <col min="13829" max="13829" width="16.140625" style="71" customWidth="1"/>
    <col min="13830" max="13830" width="15.28515625" style="71" customWidth="1"/>
    <col min="13831" max="13831" width="15.42578125" style="71" customWidth="1"/>
    <col min="13832" max="13832" width="16.140625" style="71" customWidth="1"/>
    <col min="13833" max="13833" width="15.85546875" style="71" customWidth="1"/>
    <col min="13834" max="13834" width="14.7109375" style="71" customWidth="1"/>
    <col min="13835" max="13835" width="15.28515625" style="71" customWidth="1"/>
    <col min="13836" max="13836" width="15.7109375" style="71" customWidth="1"/>
    <col min="13837" max="13837" width="14.7109375" style="71" customWidth="1"/>
    <col min="13838" max="13838" width="17.28515625" style="71" customWidth="1"/>
    <col min="13839" max="13839" width="13.28515625" style="71" customWidth="1"/>
    <col min="13840" max="13840" width="10.85546875" style="71" customWidth="1"/>
    <col min="13841" max="14080" width="11.42578125" style="71"/>
    <col min="14081" max="14081" width="48.7109375" style="71" customWidth="1"/>
    <col min="14082" max="14082" width="11.42578125" style="71" customWidth="1"/>
    <col min="14083" max="14083" width="16.5703125" style="71" customWidth="1"/>
    <col min="14084" max="14084" width="12.7109375" style="71" customWidth="1"/>
    <col min="14085" max="14085" width="16.140625" style="71" customWidth="1"/>
    <col min="14086" max="14086" width="15.28515625" style="71" customWidth="1"/>
    <col min="14087" max="14087" width="15.42578125" style="71" customWidth="1"/>
    <col min="14088" max="14088" width="16.140625" style="71" customWidth="1"/>
    <col min="14089" max="14089" width="15.85546875" style="71" customWidth="1"/>
    <col min="14090" max="14090" width="14.7109375" style="71" customWidth="1"/>
    <col min="14091" max="14091" width="15.28515625" style="71" customWidth="1"/>
    <col min="14092" max="14092" width="15.7109375" style="71" customWidth="1"/>
    <col min="14093" max="14093" width="14.7109375" style="71" customWidth="1"/>
    <col min="14094" max="14094" width="17.28515625" style="71" customWidth="1"/>
    <col min="14095" max="14095" width="13.28515625" style="71" customWidth="1"/>
    <col min="14096" max="14096" width="10.85546875" style="71" customWidth="1"/>
    <col min="14097" max="14336" width="11.42578125" style="71"/>
    <col min="14337" max="14337" width="48.7109375" style="71" customWidth="1"/>
    <col min="14338" max="14338" width="11.42578125" style="71" customWidth="1"/>
    <col min="14339" max="14339" width="16.5703125" style="71" customWidth="1"/>
    <col min="14340" max="14340" width="12.7109375" style="71" customWidth="1"/>
    <col min="14341" max="14341" width="16.140625" style="71" customWidth="1"/>
    <col min="14342" max="14342" width="15.28515625" style="71" customWidth="1"/>
    <col min="14343" max="14343" width="15.42578125" style="71" customWidth="1"/>
    <col min="14344" max="14344" width="16.140625" style="71" customWidth="1"/>
    <col min="14345" max="14345" width="15.85546875" style="71" customWidth="1"/>
    <col min="14346" max="14346" width="14.7109375" style="71" customWidth="1"/>
    <col min="14347" max="14347" width="15.28515625" style="71" customWidth="1"/>
    <col min="14348" max="14348" width="15.7109375" style="71" customWidth="1"/>
    <col min="14349" max="14349" width="14.7109375" style="71" customWidth="1"/>
    <col min="14350" max="14350" width="17.28515625" style="71" customWidth="1"/>
    <col min="14351" max="14351" width="13.28515625" style="71" customWidth="1"/>
    <col min="14352" max="14352" width="10.85546875" style="71" customWidth="1"/>
    <col min="14353" max="14592" width="11.42578125" style="71"/>
    <col min="14593" max="14593" width="48.7109375" style="71" customWidth="1"/>
    <col min="14594" max="14594" width="11.42578125" style="71" customWidth="1"/>
    <col min="14595" max="14595" width="16.5703125" style="71" customWidth="1"/>
    <col min="14596" max="14596" width="12.7109375" style="71" customWidth="1"/>
    <col min="14597" max="14597" width="16.140625" style="71" customWidth="1"/>
    <col min="14598" max="14598" width="15.28515625" style="71" customWidth="1"/>
    <col min="14599" max="14599" width="15.42578125" style="71" customWidth="1"/>
    <col min="14600" max="14600" width="16.140625" style="71" customWidth="1"/>
    <col min="14601" max="14601" width="15.85546875" style="71" customWidth="1"/>
    <col min="14602" max="14602" width="14.7109375" style="71" customWidth="1"/>
    <col min="14603" max="14603" width="15.28515625" style="71" customWidth="1"/>
    <col min="14604" max="14604" width="15.7109375" style="71" customWidth="1"/>
    <col min="14605" max="14605" width="14.7109375" style="71" customWidth="1"/>
    <col min="14606" max="14606" width="17.28515625" style="71" customWidth="1"/>
    <col min="14607" max="14607" width="13.28515625" style="71" customWidth="1"/>
    <col min="14608" max="14608" width="10.85546875" style="71" customWidth="1"/>
    <col min="14609" max="14848" width="11.42578125" style="71"/>
    <col min="14849" max="14849" width="48.7109375" style="71" customWidth="1"/>
    <col min="14850" max="14850" width="11.42578125" style="71" customWidth="1"/>
    <col min="14851" max="14851" width="16.5703125" style="71" customWidth="1"/>
    <col min="14852" max="14852" width="12.7109375" style="71" customWidth="1"/>
    <col min="14853" max="14853" width="16.140625" style="71" customWidth="1"/>
    <col min="14854" max="14854" width="15.28515625" style="71" customWidth="1"/>
    <col min="14855" max="14855" width="15.42578125" style="71" customWidth="1"/>
    <col min="14856" max="14856" width="16.140625" style="71" customWidth="1"/>
    <col min="14857" max="14857" width="15.85546875" style="71" customWidth="1"/>
    <col min="14858" max="14858" width="14.7109375" style="71" customWidth="1"/>
    <col min="14859" max="14859" width="15.28515625" style="71" customWidth="1"/>
    <col min="14860" max="14860" width="15.7109375" style="71" customWidth="1"/>
    <col min="14861" max="14861" width="14.7109375" style="71" customWidth="1"/>
    <col min="14862" max="14862" width="17.28515625" style="71" customWidth="1"/>
    <col min="14863" max="14863" width="13.28515625" style="71" customWidth="1"/>
    <col min="14864" max="14864" width="10.85546875" style="71" customWidth="1"/>
    <col min="14865" max="15104" width="11.42578125" style="71"/>
    <col min="15105" max="15105" width="48.7109375" style="71" customWidth="1"/>
    <col min="15106" max="15106" width="11.42578125" style="71" customWidth="1"/>
    <col min="15107" max="15107" width="16.5703125" style="71" customWidth="1"/>
    <col min="15108" max="15108" width="12.7109375" style="71" customWidth="1"/>
    <col min="15109" max="15109" width="16.140625" style="71" customWidth="1"/>
    <col min="15110" max="15110" width="15.28515625" style="71" customWidth="1"/>
    <col min="15111" max="15111" width="15.42578125" style="71" customWidth="1"/>
    <col min="15112" max="15112" width="16.140625" style="71" customWidth="1"/>
    <col min="15113" max="15113" width="15.85546875" style="71" customWidth="1"/>
    <col min="15114" max="15114" width="14.7109375" style="71" customWidth="1"/>
    <col min="15115" max="15115" width="15.28515625" style="71" customWidth="1"/>
    <col min="15116" max="15116" width="15.7109375" style="71" customWidth="1"/>
    <col min="15117" max="15117" width="14.7109375" style="71" customWidth="1"/>
    <col min="15118" max="15118" width="17.28515625" style="71" customWidth="1"/>
    <col min="15119" max="15119" width="13.28515625" style="71" customWidth="1"/>
    <col min="15120" max="15120" width="10.85546875" style="71" customWidth="1"/>
    <col min="15121" max="15360" width="11.42578125" style="71"/>
    <col min="15361" max="15361" width="48.7109375" style="71" customWidth="1"/>
    <col min="15362" max="15362" width="11.42578125" style="71" customWidth="1"/>
    <col min="15363" max="15363" width="16.5703125" style="71" customWidth="1"/>
    <col min="15364" max="15364" width="12.7109375" style="71" customWidth="1"/>
    <col min="15365" max="15365" width="16.140625" style="71" customWidth="1"/>
    <col min="15366" max="15366" width="15.28515625" style="71" customWidth="1"/>
    <col min="15367" max="15367" width="15.42578125" style="71" customWidth="1"/>
    <col min="15368" max="15368" width="16.140625" style="71" customWidth="1"/>
    <col min="15369" max="15369" width="15.85546875" style="71" customWidth="1"/>
    <col min="15370" max="15370" width="14.7109375" style="71" customWidth="1"/>
    <col min="15371" max="15371" width="15.28515625" style="71" customWidth="1"/>
    <col min="15372" max="15372" width="15.7109375" style="71" customWidth="1"/>
    <col min="15373" max="15373" width="14.7109375" style="71" customWidth="1"/>
    <col min="15374" max="15374" width="17.28515625" style="71" customWidth="1"/>
    <col min="15375" max="15375" width="13.28515625" style="71" customWidth="1"/>
    <col min="15376" max="15376" width="10.85546875" style="71" customWidth="1"/>
    <col min="15377" max="15616" width="11.42578125" style="71"/>
    <col min="15617" max="15617" width="48.7109375" style="71" customWidth="1"/>
    <col min="15618" max="15618" width="11.42578125" style="71" customWidth="1"/>
    <col min="15619" max="15619" width="16.5703125" style="71" customWidth="1"/>
    <col min="15620" max="15620" width="12.7109375" style="71" customWidth="1"/>
    <col min="15621" max="15621" width="16.140625" style="71" customWidth="1"/>
    <col min="15622" max="15622" width="15.28515625" style="71" customWidth="1"/>
    <col min="15623" max="15623" width="15.42578125" style="71" customWidth="1"/>
    <col min="15624" max="15624" width="16.140625" style="71" customWidth="1"/>
    <col min="15625" max="15625" width="15.85546875" style="71" customWidth="1"/>
    <col min="15626" max="15626" width="14.7109375" style="71" customWidth="1"/>
    <col min="15627" max="15627" width="15.28515625" style="71" customWidth="1"/>
    <col min="15628" max="15628" width="15.7109375" style="71" customWidth="1"/>
    <col min="15629" max="15629" width="14.7109375" style="71" customWidth="1"/>
    <col min="15630" max="15630" width="17.28515625" style="71" customWidth="1"/>
    <col min="15631" max="15631" width="13.28515625" style="71" customWidth="1"/>
    <col min="15632" max="15632" width="10.85546875" style="71" customWidth="1"/>
    <col min="15633" max="15872" width="11.42578125" style="71"/>
    <col min="15873" max="15873" width="48.7109375" style="71" customWidth="1"/>
    <col min="15874" max="15874" width="11.42578125" style="71" customWidth="1"/>
    <col min="15875" max="15875" width="16.5703125" style="71" customWidth="1"/>
    <col min="15876" max="15876" width="12.7109375" style="71" customWidth="1"/>
    <col min="15877" max="15877" width="16.140625" style="71" customWidth="1"/>
    <col min="15878" max="15878" width="15.28515625" style="71" customWidth="1"/>
    <col min="15879" max="15879" width="15.42578125" style="71" customWidth="1"/>
    <col min="15880" max="15880" width="16.140625" style="71" customWidth="1"/>
    <col min="15881" max="15881" width="15.85546875" style="71" customWidth="1"/>
    <col min="15882" max="15882" width="14.7109375" style="71" customWidth="1"/>
    <col min="15883" max="15883" width="15.28515625" style="71" customWidth="1"/>
    <col min="15884" max="15884" width="15.7109375" style="71" customWidth="1"/>
    <col min="15885" max="15885" width="14.7109375" style="71" customWidth="1"/>
    <col min="15886" max="15886" width="17.28515625" style="71" customWidth="1"/>
    <col min="15887" max="15887" width="13.28515625" style="71" customWidth="1"/>
    <col min="15888" max="15888" width="10.85546875" style="71" customWidth="1"/>
    <col min="15889" max="16128" width="11.42578125" style="71"/>
    <col min="16129" max="16129" width="48.7109375" style="71" customWidth="1"/>
    <col min="16130" max="16130" width="11.42578125" style="71" customWidth="1"/>
    <col min="16131" max="16131" width="16.5703125" style="71" customWidth="1"/>
    <col min="16132" max="16132" width="12.7109375" style="71" customWidth="1"/>
    <col min="16133" max="16133" width="16.140625" style="71" customWidth="1"/>
    <col min="16134" max="16134" width="15.28515625" style="71" customWidth="1"/>
    <col min="16135" max="16135" width="15.42578125" style="71" customWidth="1"/>
    <col min="16136" max="16136" width="16.140625" style="71" customWidth="1"/>
    <col min="16137" max="16137" width="15.85546875" style="71" customWidth="1"/>
    <col min="16138" max="16138" width="14.7109375" style="71" customWidth="1"/>
    <col min="16139" max="16139" width="15.28515625" style="71" customWidth="1"/>
    <col min="16140" max="16140" width="15.7109375" style="71" customWidth="1"/>
    <col min="16141" max="16141" width="14.7109375" style="71" customWidth="1"/>
    <col min="16142" max="16142" width="17.28515625" style="71" customWidth="1"/>
    <col min="16143" max="16143" width="13.28515625" style="71" customWidth="1"/>
    <col min="16144" max="16144" width="10.85546875" style="71" customWidth="1"/>
    <col min="16145" max="16384" width="11.42578125" style="71"/>
  </cols>
  <sheetData>
    <row r="1" spans="1:16" ht="15.75" x14ac:dyDescent="0.25">
      <c r="A1" s="443"/>
      <c r="B1" s="444"/>
      <c r="C1" s="443"/>
      <c r="D1" s="443"/>
      <c r="E1" s="443"/>
      <c r="F1" s="443"/>
      <c r="G1" s="443"/>
      <c r="H1" s="443"/>
      <c r="I1" s="443"/>
      <c r="J1" s="444"/>
      <c r="K1" s="443"/>
      <c r="L1" s="443"/>
      <c r="M1" s="443"/>
      <c r="N1" s="444"/>
      <c r="O1" s="444"/>
      <c r="P1" s="443"/>
    </row>
    <row r="2" spans="1:16" ht="15.75" x14ac:dyDescent="0.25">
      <c r="A2" s="443"/>
      <c r="B2" s="444"/>
      <c r="C2" s="1359" t="s">
        <v>0</v>
      </c>
      <c r="D2" s="1359"/>
      <c r="E2" s="1359"/>
      <c r="F2" s="1359"/>
      <c r="G2" s="1359"/>
      <c r="H2" s="1359"/>
      <c r="I2" s="1359"/>
      <c r="J2" s="1359"/>
      <c r="K2" s="1359"/>
      <c r="L2" s="1359"/>
      <c r="M2" s="1359"/>
      <c r="N2" s="1359"/>
      <c r="O2" s="444"/>
      <c r="P2" s="443"/>
    </row>
    <row r="3" spans="1:16" ht="15.75" x14ac:dyDescent="0.25">
      <c r="A3" s="443"/>
      <c r="B3" s="444"/>
      <c r="C3" s="1359" t="s">
        <v>1</v>
      </c>
      <c r="D3" s="1359"/>
      <c r="E3" s="1359"/>
      <c r="F3" s="1359"/>
      <c r="G3" s="1359"/>
      <c r="H3" s="1359"/>
      <c r="I3" s="1359"/>
      <c r="J3" s="1359"/>
      <c r="K3" s="1359"/>
      <c r="L3" s="1359"/>
      <c r="M3" s="1359"/>
      <c r="N3" s="1359"/>
      <c r="O3" s="444"/>
      <c r="P3" s="443"/>
    </row>
    <row r="4" spans="1:16" ht="15.75" x14ac:dyDescent="0.25">
      <c r="A4" s="443"/>
      <c r="B4" s="444"/>
      <c r="C4" s="1360" t="s">
        <v>2</v>
      </c>
      <c r="D4" s="1360"/>
      <c r="E4" s="1360"/>
      <c r="F4" s="1360"/>
      <c r="G4" s="1360"/>
      <c r="H4" s="1360"/>
      <c r="I4" s="1360"/>
      <c r="J4" s="1360"/>
      <c r="K4" s="1360"/>
      <c r="L4" s="1360"/>
      <c r="M4" s="1360"/>
      <c r="N4" s="1360"/>
      <c r="O4" s="1359"/>
      <c r="P4" s="1359"/>
    </row>
    <row r="5" spans="1:16" ht="15.75" x14ac:dyDescent="0.25">
      <c r="A5" s="443"/>
      <c r="B5" s="444"/>
      <c r="C5" s="1361" t="s">
        <v>3</v>
      </c>
      <c r="D5" s="1359"/>
      <c r="E5" s="1359"/>
      <c r="F5" s="1359"/>
      <c r="G5" s="1359"/>
      <c r="H5" s="1359"/>
      <c r="I5" s="1359"/>
      <c r="J5" s="1359"/>
      <c r="K5" s="1359"/>
      <c r="L5" s="1359"/>
      <c r="M5" s="1359"/>
      <c r="N5" s="1359"/>
      <c r="O5" s="444"/>
      <c r="P5" s="443"/>
    </row>
    <row r="6" spans="1:16" ht="15.75" customHeight="1" x14ac:dyDescent="0.25">
      <c r="A6" s="443"/>
      <c r="B6" s="444"/>
      <c r="C6" s="1362" t="s">
        <v>4</v>
      </c>
      <c r="D6" s="1362"/>
      <c r="E6" s="1362"/>
      <c r="F6" s="1362"/>
      <c r="G6" s="1362"/>
      <c r="H6" s="1362"/>
      <c r="I6" s="1362"/>
      <c r="J6" s="1362"/>
      <c r="K6" s="1362"/>
      <c r="L6" s="1362"/>
      <c r="M6" s="1362"/>
      <c r="N6" s="1362"/>
      <c r="O6" s="444"/>
      <c r="P6" s="443"/>
    </row>
    <row r="7" spans="1:16" ht="15.75" x14ac:dyDescent="0.25">
      <c r="A7" s="443"/>
      <c r="B7" s="444"/>
      <c r="C7" s="443"/>
      <c r="D7" s="443"/>
      <c r="E7" s="443"/>
      <c r="F7" s="443"/>
      <c r="G7" s="443"/>
      <c r="H7" s="443"/>
      <c r="I7" s="443"/>
      <c r="J7" s="444"/>
      <c r="K7" s="443"/>
      <c r="L7" s="443"/>
      <c r="M7" s="443"/>
      <c r="N7" s="444"/>
      <c r="O7" s="444"/>
      <c r="P7" s="443"/>
    </row>
    <row r="8" spans="1:16" ht="15.75" customHeight="1" x14ac:dyDescent="0.25">
      <c r="A8" s="445" t="s">
        <v>5</v>
      </c>
      <c r="B8" s="1356" t="s">
        <v>1388</v>
      </c>
      <c r="C8" s="1357"/>
      <c r="D8" s="1357"/>
      <c r="E8" s="1357"/>
      <c r="F8" s="1357"/>
      <c r="G8" s="1357"/>
      <c r="H8" s="1357"/>
      <c r="I8" s="1357"/>
      <c r="J8" s="1357"/>
      <c r="K8" s="1357"/>
      <c r="L8" s="1357"/>
      <c r="M8" s="1357"/>
      <c r="N8" s="1357"/>
      <c r="O8" s="1357"/>
      <c r="P8" s="1358"/>
    </row>
    <row r="9" spans="1:16" ht="15.75" customHeight="1" x14ac:dyDescent="0.25">
      <c r="A9" s="446" t="s">
        <v>7</v>
      </c>
      <c r="B9" s="1356"/>
      <c r="C9" s="1357"/>
      <c r="D9" s="1357"/>
      <c r="E9" s="1357"/>
      <c r="F9" s="1357"/>
      <c r="G9" s="1357"/>
      <c r="H9" s="1357"/>
      <c r="I9" s="1357"/>
      <c r="J9" s="1357"/>
      <c r="K9" s="1357"/>
      <c r="L9" s="1357"/>
      <c r="M9" s="1357"/>
      <c r="N9" s="1357"/>
      <c r="O9" s="1357"/>
      <c r="P9" s="1358"/>
    </row>
    <row r="10" spans="1:16" ht="15.75" x14ac:dyDescent="0.25">
      <c r="A10" s="447"/>
      <c r="B10" s="448"/>
      <c r="C10" s="449"/>
      <c r="D10" s="449"/>
      <c r="E10" s="449"/>
      <c r="F10" s="449"/>
      <c r="G10" s="449"/>
      <c r="H10" s="449"/>
      <c r="I10" s="449"/>
      <c r="J10" s="449"/>
      <c r="K10" s="449"/>
      <c r="L10" s="449"/>
      <c r="M10" s="450"/>
      <c r="N10" s="450"/>
      <c r="O10" s="450"/>
      <c r="P10" s="447"/>
    </row>
    <row r="11" spans="1:16" ht="30" customHeight="1" x14ac:dyDescent="0.25">
      <c r="A11" s="451" t="s">
        <v>9</v>
      </c>
      <c r="B11" s="1284" t="s">
        <v>1389</v>
      </c>
      <c r="C11" s="1285"/>
      <c r="D11" s="1285"/>
      <c r="E11" s="1285"/>
      <c r="F11" s="1285"/>
      <c r="G11" s="1285"/>
      <c r="H11" s="1285"/>
      <c r="I11" s="1285"/>
      <c r="J11" s="1285"/>
      <c r="K11" s="1286"/>
      <c r="L11" s="1287" t="s">
        <v>11</v>
      </c>
      <c r="M11" s="1287"/>
      <c r="N11" s="1287"/>
      <c r="O11" s="1287"/>
      <c r="P11" s="452">
        <v>0.7</v>
      </c>
    </row>
    <row r="13" spans="1:16" ht="32.25" customHeight="1" x14ac:dyDescent="0.25">
      <c r="A13" s="453" t="s">
        <v>12</v>
      </c>
      <c r="B13" s="1261" t="s">
        <v>1390</v>
      </c>
      <c r="C13" s="1276"/>
      <c r="D13" s="1276"/>
      <c r="E13" s="1276"/>
      <c r="F13" s="1276"/>
      <c r="G13" s="1276"/>
      <c r="H13" s="1276"/>
      <c r="I13" s="1276"/>
      <c r="J13" s="1276"/>
      <c r="K13" s="1276"/>
      <c r="L13" s="1277" t="s">
        <v>14</v>
      </c>
      <c r="M13" s="1277"/>
      <c r="N13" s="1277"/>
      <c r="O13" s="1277"/>
      <c r="P13" s="454">
        <v>0.2</v>
      </c>
    </row>
    <row r="14" spans="1:16" ht="12.75" customHeight="1" x14ac:dyDescent="0.25"/>
    <row r="15" spans="1:16" ht="15.75" x14ac:dyDescent="0.25">
      <c r="A15" s="455" t="s">
        <v>15</v>
      </c>
      <c r="B15" s="1278" t="s">
        <v>931</v>
      </c>
      <c r="C15" s="1279"/>
      <c r="D15" s="1279"/>
      <c r="E15" s="1279"/>
      <c r="F15" s="1280"/>
      <c r="G15" s="456" t="s">
        <v>17</v>
      </c>
      <c r="H15" s="1278" t="s">
        <v>1391</v>
      </c>
      <c r="I15" s="1279"/>
      <c r="J15" s="1279"/>
      <c r="K15" s="1279"/>
      <c r="L15" s="1279"/>
      <c r="M15" s="1279"/>
      <c r="N15" s="1279"/>
      <c r="O15" s="1279"/>
      <c r="P15" s="1280"/>
    </row>
    <row r="16" spans="1:16" ht="15.75" x14ac:dyDescent="0.25">
      <c r="A16" s="455" t="s">
        <v>15</v>
      </c>
      <c r="B16" s="1278" t="s">
        <v>1392</v>
      </c>
      <c r="C16" s="1279"/>
      <c r="D16" s="1279"/>
      <c r="E16" s="1279"/>
      <c r="F16" s="1280"/>
      <c r="G16" s="456" t="s">
        <v>17</v>
      </c>
      <c r="H16" s="1278" t="s">
        <v>1393</v>
      </c>
      <c r="I16" s="1279"/>
      <c r="J16" s="1279"/>
      <c r="K16" s="1279"/>
      <c r="L16" s="1279"/>
      <c r="M16" s="1279"/>
      <c r="N16" s="1279"/>
      <c r="O16" s="1279"/>
      <c r="P16" s="1280"/>
    </row>
    <row r="17" spans="1:16" ht="15.75" x14ac:dyDescent="0.25">
      <c r="A17" s="457"/>
      <c r="B17" s="458"/>
      <c r="C17" s="458"/>
      <c r="D17" s="459"/>
      <c r="E17" s="459"/>
      <c r="F17" s="459"/>
      <c r="G17" s="459"/>
      <c r="H17" s="459"/>
      <c r="I17" s="459"/>
      <c r="J17" s="459"/>
      <c r="K17" s="459"/>
      <c r="L17" s="460"/>
      <c r="M17" s="460"/>
      <c r="N17" s="460"/>
      <c r="O17" s="460"/>
      <c r="P17" s="461"/>
    </row>
    <row r="18" spans="1:16" ht="25.5" customHeight="1" x14ac:dyDescent="0.25">
      <c r="A18" s="453" t="s">
        <v>20</v>
      </c>
      <c r="B18" s="1261"/>
      <c r="C18" s="1261"/>
      <c r="D18" s="1261"/>
      <c r="E18" s="1261"/>
      <c r="F18" s="1261"/>
      <c r="G18" s="1261"/>
      <c r="H18" s="1261"/>
      <c r="I18" s="1261"/>
      <c r="J18" s="1261"/>
      <c r="K18" s="1261"/>
      <c r="L18" s="1261"/>
      <c r="M18" s="1261"/>
      <c r="N18" s="1261"/>
      <c r="O18" s="1261"/>
      <c r="P18" s="1261"/>
    </row>
    <row r="19" spans="1:16" ht="6.75" customHeight="1" x14ac:dyDescent="0.25"/>
    <row r="20" spans="1:16" ht="16.5" customHeight="1" x14ac:dyDescent="0.25">
      <c r="A20" s="462" t="s">
        <v>22</v>
      </c>
      <c r="B20" s="90"/>
      <c r="C20" s="90"/>
      <c r="D20" s="90"/>
      <c r="E20" s="90"/>
      <c r="F20" s="90"/>
      <c r="G20" s="90"/>
      <c r="H20" s="90"/>
      <c r="I20" s="90"/>
      <c r="J20" s="90"/>
      <c r="K20" s="90"/>
      <c r="L20" s="90"/>
      <c r="M20" s="90"/>
      <c r="N20" s="90"/>
      <c r="O20" s="90"/>
    </row>
    <row r="21" spans="1:16" ht="12" customHeight="1" x14ac:dyDescent="0.25">
      <c r="A21" s="462"/>
      <c r="B21" s="90"/>
      <c r="C21" s="90"/>
      <c r="D21" s="90"/>
      <c r="E21" s="90"/>
      <c r="F21" s="90"/>
      <c r="G21" s="90"/>
      <c r="H21" s="90"/>
      <c r="I21" s="90"/>
      <c r="J21" s="90"/>
      <c r="K21" s="90"/>
      <c r="L21" s="90"/>
      <c r="M21" s="90"/>
      <c r="N21" s="90"/>
      <c r="O21" s="90"/>
    </row>
    <row r="22" spans="1:16" ht="15" customHeight="1" x14ac:dyDescent="0.25">
      <c r="A22" s="1262" t="s">
        <v>23</v>
      </c>
      <c r="B22" s="1263"/>
      <c r="C22" s="1263"/>
      <c r="D22" s="1263"/>
      <c r="E22" s="1264"/>
      <c r="F22" s="1271" t="s">
        <v>24</v>
      </c>
      <c r="G22" s="1271"/>
      <c r="H22" s="1271"/>
      <c r="I22" s="1271"/>
      <c r="J22" s="1271" t="s">
        <v>25</v>
      </c>
      <c r="K22" s="1272" t="s">
        <v>26</v>
      </c>
      <c r="L22" s="1264"/>
      <c r="M22" s="1271" t="s">
        <v>27</v>
      </c>
      <c r="N22" s="1271"/>
      <c r="O22" s="1271"/>
      <c r="P22" s="1275" t="s">
        <v>25</v>
      </c>
    </row>
    <row r="23" spans="1:16" ht="15" customHeight="1" x14ac:dyDescent="0.25">
      <c r="A23" s="1265"/>
      <c r="B23" s="1266"/>
      <c r="C23" s="1266"/>
      <c r="D23" s="1266"/>
      <c r="E23" s="1267"/>
      <c r="F23" s="1271"/>
      <c r="G23" s="1271"/>
      <c r="H23" s="1271"/>
      <c r="I23" s="1271"/>
      <c r="J23" s="1271"/>
      <c r="K23" s="1273"/>
      <c r="L23" s="1267"/>
      <c r="M23" s="1271"/>
      <c r="N23" s="1271"/>
      <c r="O23" s="1271"/>
      <c r="P23" s="1275"/>
    </row>
    <row r="24" spans="1:16" ht="15" customHeight="1" x14ac:dyDescent="0.25">
      <c r="A24" s="1265"/>
      <c r="B24" s="1266"/>
      <c r="C24" s="1266"/>
      <c r="D24" s="1266"/>
      <c r="E24" s="1267"/>
      <c r="F24" s="1323" t="s">
        <v>1394</v>
      </c>
      <c r="G24" s="1324"/>
      <c r="H24" s="1324"/>
      <c r="I24" s="1325"/>
      <c r="J24" s="463">
        <v>10</v>
      </c>
      <c r="K24" s="1273"/>
      <c r="L24" s="1267"/>
      <c r="M24" s="1256" t="s">
        <v>1395</v>
      </c>
      <c r="N24" s="1257"/>
      <c r="O24" s="1258"/>
      <c r="P24" s="464">
        <v>10</v>
      </c>
    </row>
    <row r="25" spans="1:16" ht="15" customHeight="1" x14ac:dyDescent="0.25">
      <c r="A25" s="1265"/>
      <c r="B25" s="1266"/>
      <c r="C25" s="1266"/>
      <c r="D25" s="1266"/>
      <c r="E25" s="1267"/>
      <c r="F25" s="1323" t="s">
        <v>1396</v>
      </c>
      <c r="G25" s="1324"/>
      <c r="H25" s="1324"/>
      <c r="I25" s="1325"/>
      <c r="J25" s="463">
        <v>40</v>
      </c>
      <c r="K25" s="1273"/>
      <c r="L25" s="1267"/>
      <c r="M25" s="1256" t="s">
        <v>1397</v>
      </c>
      <c r="N25" s="1257"/>
      <c r="O25" s="1258"/>
      <c r="P25" s="464">
        <v>30</v>
      </c>
    </row>
    <row r="26" spans="1:16" ht="15" customHeight="1" x14ac:dyDescent="0.25">
      <c r="A26" s="1265"/>
      <c r="B26" s="1266"/>
      <c r="C26" s="1266"/>
      <c r="D26" s="1266"/>
      <c r="E26" s="1267"/>
      <c r="F26" s="1323" t="s">
        <v>1398</v>
      </c>
      <c r="G26" s="1324"/>
      <c r="H26" s="1324"/>
      <c r="I26" s="1325"/>
      <c r="J26" s="463">
        <v>10</v>
      </c>
      <c r="K26" s="1273"/>
      <c r="L26" s="1267"/>
      <c r="M26" s="1256" t="s">
        <v>1399</v>
      </c>
      <c r="N26" s="1257"/>
      <c r="O26" s="1258"/>
      <c r="P26" s="464">
        <v>40</v>
      </c>
    </row>
    <row r="27" spans="1:16" ht="15" customHeight="1" x14ac:dyDescent="0.25">
      <c r="A27" s="1265"/>
      <c r="B27" s="1266"/>
      <c r="C27" s="1266"/>
      <c r="D27" s="1266"/>
      <c r="E27" s="1267"/>
      <c r="F27" s="1323" t="s">
        <v>1400</v>
      </c>
      <c r="G27" s="1324"/>
      <c r="H27" s="1324"/>
      <c r="I27" s="1325"/>
      <c r="J27" s="463">
        <v>5</v>
      </c>
      <c r="K27" s="1273"/>
      <c r="L27" s="1267"/>
      <c r="M27" s="1256" t="s">
        <v>1401</v>
      </c>
      <c r="N27" s="1257"/>
      <c r="O27" s="1258"/>
      <c r="P27" s="464">
        <v>60</v>
      </c>
    </row>
    <row r="28" spans="1:16" ht="15" customHeight="1" x14ac:dyDescent="0.25">
      <c r="A28" s="1265"/>
      <c r="B28" s="1266"/>
      <c r="C28" s="1266"/>
      <c r="D28" s="1266"/>
      <c r="E28" s="1267"/>
      <c r="F28" s="1323" t="s">
        <v>1402</v>
      </c>
      <c r="G28" s="1324"/>
      <c r="H28" s="1324"/>
      <c r="I28" s="1325"/>
      <c r="J28" s="463">
        <v>10</v>
      </c>
      <c r="K28" s="1273"/>
      <c r="L28" s="1267"/>
      <c r="M28" s="1256" t="s">
        <v>1403</v>
      </c>
      <c r="N28" s="1257"/>
      <c r="O28" s="1258"/>
      <c r="P28" s="464">
        <v>60</v>
      </c>
    </row>
    <row r="29" spans="1:16" ht="15" customHeight="1" x14ac:dyDescent="0.25">
      <c r="A29" s="1265"/>
      <c r="B29" s="1266"/>
      <c r="C29" s="1266"/>
      <c r="D29" s="1266"/>
      <c r="E29" s="1267"/>
      <c r="F29" s="1323" t="s">
        <v>1404</v>
      </c>
      <c r="G29" s="1324"/>
      <c r="H29" s="1324"/>
      <c r="I29" s="1325"/>
      <c r="J29" s="463">
        <v>35</v>
      </c>
      <c r="K29" s="1273"/>
      <c r="L29" s="1267"/>
      <c r="M29" s="1256" t="s">
        <v>1405</v>
      </c>
      <c r="N29" s="1257"/>
      <c r="O29" s="1258"/>
      <c r="P29" s="464">
        <v>20</v>
      </c>
    </row>
    <row r="30" spans="1:16" ht="15" customHeight="1" x14ac:dyDescent="0.25">
      <c r="A30" s="1265"/>
      <c r="B30" s="1266"/>
      <c r="C30" s="1266"/>
      <c r="D30" s="1266"/>
      <c r="E30" s="1267"/>
      <c r="F30" s="1323" t="s">
        <v>1406</v>
      </c>
      <c r="G30" s="1324"/>
      <c r="H30" s="1324"/>
      <c r="I30" s="1325"/>
      <c r="J30" s="463">
        <v>50</v>
      </c>
      <c r="K30" s="1273"/>
      <c r="L30" s="1267"/>
      <c r="M30" s="1256" t="s">
        <v>1407</v>
      </c>
      <c r="N30" s="1257"/>
      <c r="O30" s="1258"/>
      <c r="P30" s="464">
        <v>30</v>
      </c>
    </row>
    <row r="31" spans="1:16" ht="15" customHeight="1" x14ac:dyDescent="0.25">
      <c r="A31" s="1265"/>
      <c r="B31" s="1266"/>
      <c r="C31" s="1266"/>
      <c r="D31" s="1266"/>
      <c r="E31" s="1267"/>
      <c r="F31" s="1323" t="s">
        <v>1408</v>
      </c>
      <c r="G31" s="1324"/>
      <c r="H31" s="1324"/>
      <c r="I31" s="1325"/>
      <c r="J31" s="463">
        <v>10</v>
      </c>
      <c r="K31" s="1273"/>
      <c r="L31" s="1267"/>
      <c r="M31" s="1256" t="s">
        <v>1409</v>
      </c>
      <c r="N31" s="1257"/>
      <c r="O31" s="1258"/>
      <c r="P31" s="464">
        <v>30</v>
      </c>
    </row>
    <row r="32" spans="1:16" ht="15" customHeight="1" x14ac:dyDescent="0.25">
      <c r="A32" s="1265"/>
      <c r="B32" s="1266"/>
      <c r="C32" s="1266"/>
      <c r="D32" s="1266"/>
      <c r="E32" s="1267"/>
      <c r="F32" s="1323" t="s">
        <v>1410</v>
      </c>
      <c r="G32" s="1324"/>
      <c r="H32" s="1324"/>
      <c r="I32" s="1325"/>
      <c r="J32" s="463">
        <v>50</v>
      </c>
      <c r="K32" s="1273"/>
      <c r="L32" s="1267"/>
      <c r="M32" s="1256" t="s">
        <v>1411</v>
      </c>
      <c r="N32" s="1257"/>
      <c r="O32" s="1258"/>
      <c r="P32" s="464">
        <v>30</v>
      </c>
    </row>
    <row r="33" spans="1:16" ht="15" customHeight="1" x14ac:dyDescent="0.25">
      <c r="A33" s="1265"/>
      <c r="B33" s="1266"/>
      <c r="C33" s="1266"/>
      <c r="D33" s="1266"/>
      <c r="E33" s="1267"/>
      <c r="F33" s="1323" t="s">
        <v>1412</v>
      </c>
      <c r="G33" s="1324"/>
      <c r="H33" s="1324"/>
      <c r="I33" s="1325"/>
      <c r="J33" s="463">
        <v>20</v>
      </c>
      <c r="K33" s="1273"/>
      <c r="L33" s="1267"/>
      <c r="M33" s="1256" t="s">
        <v>1413</v>
      </c>
      <c r="N33" s="1257"/>
      <c r="O33" s="1258"/>
      <c r="P33" s="464">
        <v>30</v>
      </c>
    </row>
    <row r="34" spans="1:16" ht="15" customHeight="1" x14ac:dyDescent="0.25">
      <c r="A34" s="1265"/>
      <c r="B34" s="1266"/>
      <c r="C34" s="1266"/>
      <c r="D34" s="1266"/>
      <c r="E34" s="1267"/>
      <c r="F34" s="1323" t="s">
        <v>1414</v>
      </c>
      <c r="G34" s="1324"/>
      <c r="H34" s="1324"/>
      <c r="I34" s="1325"/>
      <c r="J34" s="463">
        <v>10</v>
      </c>
      <c r="K34" s="1273"/>
      <c r="L34" s="1267"/>
      <c r="M34" s="1256" t="s">
        <v>1415</v>
      </c>
      <c r="N34" s="1257"/>
      <c r="O34" s="1258"/>
      <c r="P34" s="464">
        <v>10</v>
      </c>
    </row>
    <row r="35" spans="1:16" ht="15" customHeight="1" x14ac:dyDescent="0.25">
      <c r="A35" s="1265"/>
      <c r="B35" s="1266"/>
      <c r="C35" s="1266"/>
      <c r="D35" s="1266"/>
      <c r="E35" s="1267"/>
      <c r="F35" s="1323" t="s">
        <v>1416</v>
      </c>
      <c r="G35" s="1324"/>
      <c r="H35" s="1324"/>
      <c r="I35" s="1325"/>
      <c r="J35" s="463">
        <v>10</v>
      </c>
      <c r="K35" s="1273"/>
      <c r="L35" s="1267"/>
      <c r="M35" s="1256" t="s">
        <v>1417</v>
      </c>
      <c r="N35" s="1257"/>
      <c r="O35" s="1258"/>
      <c r="P35" s="464">
        <v>10</v>
      </c>
    </row>
    <row r="36" spans="1:16" ht="15" customHeight="1" x14ac:dyDescent="0.25">
      <c r="A36" s="1265"/>
      <c r="B36" s="1266"/>
      <c r="C36" s="1266"/>
      <c r="D36" s="1266"/>
      <c r="E36" s="1267"/>
      <c r="F36" s="1256" t="s">
        <v>1418</v>
      </c>
      <c r="G36" s="1257"/>
      <c r="H36" s="1257"/>
      <c r="I36" s="1258"/>
      <c r="J36" s="463">
        <v>5</v>
      </c>
      <c r="K36" s="1273"/>
      <c r="L36" s="1267"/>
      <c r="M36" s="1256" t="s">
        <v>1419</v>
      </c>
      <c r="N36" s="1257"/>
      <c r="O36" s="1258"/>
      <c r="P36" s="464">
        <v>40</v>
      </c>
    </row>
    <row r="37" spans="1:16" ht="15" customHeight="1" x14ac:dyDescent="0.25">
      <c r="A37" s="1268"/>
      <c r="B37" s="1269"/>
      <c r="C37" s="1269"/>
      <c r="D37" s="1269"/>
      <c r="E37" s="1270"/>
      <c r="F37" s="1254"/>
      <c r="G37" s="1254"/>
      <c r="H37" s="1254"/>
      <c r="I37" s="1254"/>
      <c r="J37" s="463"/>
      <c r="K37" s="1274"/>
      <c r="L37" s="1270"/>
      <c r="M37" s="1254"/>
      <c r="N37" s="1254"/>
      <c r="O37" s="1254"/>
      <c r="P37" s="464"/>
    </row>
    <row r="38" spans="1:16" ht="15.75" x14ac:dyDescent="0.25">
      <c r="A38" s="465"/>
      <c r="B38" s="466"/>
      <c r="C38" s="460"/>
      <c r="D38" s="460"/>
      <c r="E38" s="460"/>
      <c r="F38" s="460"/>
      <c r="G38" s="460"/>
      <c r="H38" s="460"/>
      <c r="I38" s="460"/>
      <c r="J38" s="460"/>
      <c r="K38" s="460"/>
      <c r="L38" s="460"/>
      <c r="M38" s="460"/>
      <c r="N38" s="460"/>
      <c r="O38" s="460"/>
    </row>
    <row r="39" spans="1:16" s="99" customFormat="1" ht="31.5" customHeight="1" x14ac:dyDescent="0.25">
      <c r="A39" s="467" t="s">
        <v>32</v>
      </c>
      <c r="B39" s="468" t="s">
        <v>33</v>
      </c>
      <c r="C39" s="468" t="s">
        <v>34</v>
      </c>
      <c r="D39" s="468" t="s">
        <v>35</v>
      </c>
      <c r="E39" s="468" t="s">
        <v>36</v>
      </c>
      <c r="F39" s="468" t="s">
        <v>37</v>
      </c>
      <c r="G39" s="1244" t="s">
        <v>38</v>
      </c>
      <c r="H39" s="1244"/>
      <c r="I39" s="1217" t="s">
        <v>39</v>
      </c>
      <c r="J39" s="1228"/>
      <c r="K39" s="468" t="s">
        <v>40</v>
      </c>
      <c r="L39" s="1244" t="s">
        <v>41</v>
      </c>
      <c r="M39" s="1244"/>
      <c r="N39" s="1245" t="s">
        <v>42</v>
      </c>
      <c r="O39" s="1246"/>
      <c r="P39" s="1247"/>
    </row>
    <row r="40" spans="1:16" ht="21.75" customHeight="1" x14ac:dyDescent="0.25">
      <c r="A40" s="469"/>
      <c r="B40" s="470"/>
      <c r="C40" s="155"/>
      <c r="D40" s="471"/>
      <c r="E40" s="471"/>
      <c r="F40" s="471"/>
      <c r="G40" s="1355"/>
      <c r="H40" s="1355"/>
      <c r="I40" s="1249"/>
      <c r="J40" s="1250"/>
      <c r="K40" s="472"/>
      <c r="L40" s="1251"/>
      <c r="M40" s="1251"/>
      <c r="N40" s="1252"/>
      <c r="O40" s="1252"/>
      <c r="P40" s="1253"/>
    </row>
    <row r="41" spans="1:16" ht="40.5" customHeight="1" x14ac:dyDescent="0.25">
      <c r="A41" s="1227" t="s">
        <v>51</v>
      </c>
      <c r="B41" s="1228"/>
      <c r="C41" s="985"/>
      <c r="D41" s="991"/>
      <c r="E41" s="991"/>
      <c r="F41" s="991"/>
      <c r="G41" s="991"/>
      <c r="H41" s="991"/>
      <c r="I41" s="991"/>
      <c r="J41" s="991"/>
      <c r="K41" s="991"/>
      <c r="L41" s="991"/>
      <c r="M41" s="991"/>
      <c r="N41" s="991"/>
      <c r="O41" s="991"/>
      <c r="P41" s="992"/>
    </row>
    <row r="42" spans="1:16" ht="15.75" x14ac:dyDescent="0.25">
      <c r="A42" s="1229" t="s">
        <v>53</v>
      </c>
      <c r="B42" s="1230"/>
      <c r="C42" s="1230"/>
      <c r="D42" s="1230"/>
      <c r="E42" s="1230"/>
      <c r="F42" s="1230"/>
      <c r="G42" s="1231"/>
      <c r="H42" s="1232" t="s">
        <v>54</v>
      </c>
      <c r="I42" s="1230"/>
      <c r="J42" s="1230"/>
      <c r="K42" s="1230"/>
      <c r="L42" s="1230"/>
      <c r="M42" s="1230"/>
      <c r="N42" s="1230"/>
      <c r="O42" s="1230"/>
      <c r="P42" s="1233"/>
    </row>
    <row r="43" spans="1:16" ht="15" customHeight="1" x14ac:dyDescent="0.25">
      <c r="A43" s="1234"/>
      <c r="B43" s="1235"/>
      <c r="C43" s="1235"/>
      <c r="D43" s="1235"/>
      <c r="E43" s="1235"/>
      <c r="F43" s="1235"/>
      <c r="G43" s="1235"/>
      <c r="H43" s="1238"/>
      <c r="I43" s="1239"/>
      <c r="J43" s="1239"/>
      <c r="K43" s="1239"/>
      <c r="L43" s="1239"/>
      <c r="M43" s="1239"/>
      <c r="N43" s="1239"/>
      <c r="O43" s="1239"/>
      <c r="P43" s="1240"/>
    </row>
    <row r="44" spans="1:16" ht="15" customHeight="1" x14ac:dyDescent="0.25">
      <c r="A44" s="1236"/>
      <c r="B44" s="1237"/>
      <c r="C44" s="1237"/>
      <c r="D44" s="1237"/>
      <c r="E44" s="1237"/>
      <c r="F44" s="1237"/>
      <c r="G44" s="1237"/>
      <c r="H44" s="1241"/>
      <c r="I44" s="1242"/>
      <c r="J44" s="1242"/>
      <c r="K44" s="1242"/>
      <c r="L44" s="1242"/>
      <c r="M44" s="1242"/>
      <c r="N44" s="1242"/>
      <c r="O44" s="1242"/>
      <c r="P44" s="1243"/>
    </row>
    <row r="45" spans="1:16" ht="21.75" customHeight="1" x14ac:dyDescent="0.25">
      <c r="A45" s="465"/>
      <c r="B45" s="466"/>
      <c r="C45" s="466"/>
      <c r="D45" s="466"/>
      <c r="E45" s="466"/>
      <c r="F45" s="466"/>
      <c r="G45" s="466"/>
      <c r="H45" s="466"/>
      <c r="I45" s="466"/>
      <c r="J45" s="466"/>
      <c r="K45" s="466"/>
      <c r="L45" s="466"/>
      <c r="M45" s="466"/>
      <c r="N45" s="466"/>
      <c r="O45" s="466"/>
      <c r="P45" s="473"/>
    </row>
    <row r="46" spans="1:16" ht="15.75" customHeight="1" x14ac:dyDescent="0.25">
      <c r="A46" s="474"/>
      <c r="B46" s="466"/>
      <c r="C46" s="461"/>
      <c r="D46" s="1217" t="s">
        <v>57</v>
      </c>
      <c r="E46" s="1218"/>
      <c r="F46" s="1218"/>
      <c r="G46" s="1218"/>
      <c r="H46" s="1218"/>
      <c r="I46" s="1218"/>
      <c r="J46" s="1218"/>
      <c r="K46" s="1218"/>
      <c r="L46" s="1218"/>
      <c r="M46" s="1218"/>
      <c r="N46" s="1218"/>
      <c r="O46" s="1218"/>
      <c r="P46" s="1219"/>
    </row>
    <row r="47" spans="1:16" ht="15.75" x14ac:dyDescent="0.25">
      <c r="A47" s="465"/>
      <c r="B47" s="466"/>
      <c r="C47" s="466"/>
      <c r="D47" s="468" t="s">
        <v>58</v>
      </c>
      <c r="E47" s="468" t="s">
        <v>59</v>
      </c>
      <c r="F47" s="468" t="s">
        <v>60</v>
      </c>
      <c r="G47" s="468" t="s">
        <v>61</v>
      </c>
      <c r="H47" s="468" t="s">
        <v>62</v>
      </c>
      <c r="I47" s="468" t="s">
        <v>63</v>
      </c>
      <c r="J47" s="468" t="s">
        <v>64</v>
      </c>
      <c r="K47" s="468" t="s">
        <v>65</v>
      </c>
      <c r="L47" s="468" t="s">
        <v>66</v>
      </c>
      <c r="M47" s="468" t="s">
        <v>67</v>
      </c>
      <c r="N47" s="468" t="s">
        <v>68</v>
      </c>
      <c r="O47" s="1217" t="s">
        <v>69</v>
      </c>
      <c r="P47" s="1219"/>
    </row>
    <row r="48" spans="1:16" ht="15.75" x14ac:dyDescent="0.25">
      <c r="A48" s="1220" t="s">
        <v>70</v>
      </c>
      <c r="B48" s="1221"/>
      <c r="C48" s="1222"/>
      <c r="D48" s="475"/>
      <c r="E48" s="475"/>
      <c r="F48" s="475"/>
      <c r="G48" s="475"/>
      <c r="H48" s="475"/>
      <c r="I48" s="475"/>
      <c r="J48" s="475"/>
      <c r="K48" s="475"/>
      <c r="L48" s="475"/>
      <c r="M48" s="475"/>
      <c r="N48" s="475"/>
      <c r="O48" s="1223"/>
      <c r="P48" s="1224"/>
    </row>
    <row r="49" spans="1:16" ht="15.75" x14ac:dyDescent="0.25">
      <c r="A49" s="1220" t="s">
        <v>71</v>
      </c>
      <c r="B49" s="1221"/>
      <c r="C49" s="1222"/>
      <c r="D49" s="476"/>
      <c r="E49" s="476"/>
      <c r="F49" s="476"/>
      <c r="G49" s="476"/>
      <c r="H49" s="476"/>
      <c r="I49" s="476"/>
      <c r="J49" s="476"/>
      <c r="K49" s="476"/>
      <c r="L49" s="476"/>
      <c r="M49" s="476"/>
      <c r="N49" s="476"/>
      <c r="O49" s="1225"/>
      <c r="P49" s="1226"/>
    </row>
    <row r="50" spans="1:16" ht="15.75" x14ac:dyDescent="0.25">
      <c r="A50" s="465"/>
      <c r="B50" s="466"/>
      <c r="C50" s="466"/>
      <c r="D50" s="466"/>
      <c r="E50" s="466"/>
      <c r="F50" s="466"/>
      <c r="G50" s="466"/>
      <c r="H50" s="466"/>
      <c r="I50" s="466"/>
      <c r="J50" s="466"/>
      <c r="K50" s="466"/>
      <c r="L50" s="466"/>
      <c r="M50" s="466"/>
      <c r="N50" s="466"/>
      <c r="O50" s="466"/>
      <c r="P50" s="473"/>
    </row>
    <row r="51" spans="1:16" ht="15.75" x14ac:dyDescent="0.25">
      <c r="A51" s="477" t="s">
        <v>72</v>
      </c>
      <c r="B51" s="477" t="s">
        <v>33</v>
      </c>
      <c r="C51" s="478"/>
      <c r="D51" s="479" t="s">
        <v>58</v>
      </c>
      <c r="E51" s="479" t="s">
        <v>59</v>
      </c>
      <c r="F51" s="479" t="s">
        <v>60</v>
      </c>
      <c r="G51" s="479" t="s">
        <v>61</v>
      </c>
      <c r="H51" s="479" t="s">
        <v>62</v>
      </c>
      <c r="I51" s="479" t="s">
        <v>63</v>
      </c>
      <c r="J51" s="479" t="s">
        <v>64</v>
      </c>
      <c r="K51" s="479" t="s">
        <v>65</v>
      </c>
      <c r="L51" s="479" t="s">
        <v>66</v>
      </c>
      <c r="M51" s="479" t="s">
        <v>67</v>
      </c>
      <c r="N51" s="479" t="s">
        <v>68</v>
      </c>
      <c r="O51" s="1215" t="s">
        <v>69</v>
      </c>
      <c r="P51" s="1216"/>
    </row>
    <row r="52" spans="1:16" ht="14.1" customHeight="1" x14ac:dyDescent="0.25">
      <c r="A52" s="1204" t="s">
        <v>1420</v>
      </c>
      <c r="B52" s="1337">
        <v>3</v>
      </c>
      <c r="C52" s="480" t="s">
        <v>70</v>
      </c>
      <c r="D52" s="480"/>
      <c r="E52" s="480"/>
      <c r="F52" s="480">
        <v>10</v>
      </c>
      <c r="G52" s="480"/>
      <c r="H52" s="480">
        <v>30</v>
      </c>
      <c r="I52" s="480"/>
      <c r="J52" s="480"/>
      <c r="K52" s="480">
        <v>50</v>
      </c>
      <c r="L52" s="480"/>
      <c r="M52" s="480"/>
      <c r="N52" s="480">
        <v>100</v>
      </c>
      <c r="O52" s="481"/>
      <c r="P52" s="482"/>
    </row>
    <row r="53" spans="1:16" ht="14.1" customHeight="1" x14ac:dyDescent="0.25">
      <c r="A53" s="1205"/>
      <c r="B53" s="1338"/>
      <c r="C53" s="483" t="s">
        <v>71</v>
      </c>
      <c r="D53" s="483"/>
      <c r="E53" s="483"/>
      <c r="F53" s="484"/>
      <c r="G53" s="484"/>
      <c r="H53" s="484"/>
      <c r="I53" s="484"/>
      <c r="J53" s="484"/>
      <c r="K53" s="484"/>
      <c r="L53" s="484"/>
      <c r="M53" s="484"/>
      <c r="N53" s="484"/>
      <c r="O53" s="485"/>
      <c r="P53" s="486"/>
    </row>
    <row r="54" spans="1:16" ht="14.1" customHeight="1" x14ac:dyDescent="0.25">
      <c r="A54" s="1204" t="s">
        <v>1058</v>
      </c>
      <c r="B54" s="1337">
        <v>5</v>
      </c>
      <c r="C54" s="480" t="s">
        <v>70</v>
      </c>
      <c r="D54" s="480"/>
      <c r="E54" s="480">
        <v>5</v>
      </c>
      <c r="F54" s="480"/>
      <c r="G54" s="480">
        <v>30</v>
      </c>
      <c r="H54" s="480"/>
      <c r="I54" s="480"/>
      <c r="J54" s="480"/>
      <c r="K54" s="480">
        <v>50</v>
      </c>
      <c r="L54" s="480"/>
      <c r="M54" s="480"/>
      <c r="N54" s="480"/>
      <c r="O54" s="481">
        <v>90</v>
      </c>
      <c r="P54" s="482">
        <v>100</v>
      </c>
    </row>
    <row r="55" spans="1:16" ht="14.1" customHeight="1" x14ac:dyDescent="0.25">
      <c r="A55" s="1205"/>
      <c r="B55" s="1338"/>
      <c r="C55" s="483" t="s">
        <v>71</v>
      </c>
      <c r="D55" s="483"/>
      <c r="E55" s="483"/>
      <c r="F55" s="484"/>
      <c r="G55" s="484"/>
      <c r="H55" s="484"/>
      <c r="I55" s="484"/>
      <c r="J55" s="484"/>
      <c r="K55" s="484"/>
      <c r="L55" s="484"/>
      <c r="M55" s="484"/>
      <c r="N55" s="484"/>
      <c r="O55" s="485"/>
      <c r="P55" s="486"/>
    </row>
    <row r="56" spans="1:16" ht="14.1" customHeight="1" x14ac:dyDescent="0.25">
      <c r="A56" s="1204" t="s">
        <v>1421</v>
      </c>
      <c r="B56" s="1337"/>
      <c r="C56" s="480" t="s">
        <v>70</v>
      </c>
      <c r="D56" s="480"/>
      <c r="E56" s="480"/>
      <c r="F56" s="480"/>
      <c r="G56" s="480"/>
      <c r="H56" s="480"/>
      <c r="I56" s="480"/>
      <c r="J56" s="480"/>
      <c r="K56" s="480"/>
      <c r="L56" s="480"/>
      <c r="M56" s="480"/>
      <c r="N56" s="480"/>
      <c r="O56" s="481"/>
      <c r="P56" s="482"/>
    </row>
    <row r="57" spans="1:16" ht="14.1" customHeight="1" x14ac:dyDescent="0.25">
      <c r="A57" s="1205"/>
      <c r="B57" s="1338"/>
      <c r="C57" s="483" t="s">
        <v>71</v>
      </c>
      <c r="D57" s="483"/>
      <c r="E57" s="483"/>
      <c r="F57" s="484"/>
      <c r="G57" s="484"/>
      <c r="H57" s="484"/>
      <c r="I57" s="484"/>
      <c r="J57" s="484"/>
      <c r="K57" s="484"/>
      <c r="L57" s="484"/>
      <c r="M57" s="484"/>
      <c r="N57" s="483"/>
      <c r="O57" s="485"/>
      <c r="P57" s="486"/>
    </row>
    <row r="58" spans="1:16" ht="14.1" customHeight="1" x14ac:dyDescent="0.25">
      <c r="A58" s="1204" t="s">
        <v>1060</v>
      </c>
      <c r="B58" s="1337">
        <v>56</v>
      </c>
      <c r="C58" s="480" t="s">
        <v>70</v>
      </c>
      <c r="D58" s="480"/>
      <c r="E58" s="480"/>
      <c r="F58" s="480"/>
      <c r="G58" s="480"/>
      <c r="H58" s="480">
        <v>10</v>
      </c>
      <c r="I58" s="480"/>
      <c r="J58" s="480"/>
      <c r="K58" s="480">
        <v>35</v>
      </c>
      <c r="L58" s="480">
        <v>50</v>
      </c>
      <c r="M58" s="480"/>
      <c r="N58" s="480">
        <v>90</v>
      </c>
      <c r="O58" s="481"/>
      <c r="P58" s="482">
        <v>100</v>
      </c>
    </row>
    <row r="59" spans="1:16" ht="14.1" customHeight="1" x14ac:dyDescent="0.25">
      <c r="A59" s="1205"/>
      <c r="B59" s="1338"/>
      <c r="C59" s="483" t="s">
        <v>71</v>
      </c>
      <c r="D59" s="483"/>
      <c r="E59" s="483"/>
      <c r="F59" s="484"/>
      <c r="G59" s="484"/>
      <c r="H59" s="484"/>
      <c r="I59" s="484"/>
      <c r="J59" s="484"/>
      <c r="K59" s="484"/>
      <c r="L59" s="484"/>
      <c r="M59" s="484"/>
      <c r="N59" s="483"/>
      <c r="O59" s="485"/>
      <c r="P59" s="486"/>
    </row>
    <row r="60" spans="1:16" ht="14.1" customHeight="1" x14ac:dyDescent="0.25">
      <c r="A60" s="1204" t="s">
        <v>1061</v>
      </c>
      <c r="B60" s="1337">
        <v>20</v>
      </c>
      <c r="C60" s="480" t="s">
        <v>70</v>
      </c>
      <c r="D60" s="480"/>
      <c r="E60" s="480"/>
      <c r="F60" s="480"/>
      <c r="G60" s="480"/>
      <c r="H60" s="480"/>
      <c r="I60" s="480"/>
      <c r="J60" s="480"/>
      <c r="K60" s="480"/>
      <c r="L60" s="480">
        <v>50</v>
      </c>
      <c r="M60" s="480"/>
      <c r="N60" s="480"/>
      <c r="O60" s="481"/>
      <c r="P60" s="482">
        <v>100</v>
      </c>
    </row>
    <row r="61" spans="1:16" ht="14.1" customHeight="1" x14ac:dyDescent="0.25">
      <c r="A61" s="1205"/>
      <c r="B61" s="1338"/>
      <c r="C61" s="483" t="s">
        <v>71</v>
      </c>
      <c r="D61" s="483"/>
      <c r="E61" s="483"/>
      <c r="F61" s="484"/>
      <c r="G61" s="484"/>
      <c r="H61" s="484"/>
      <c r="I61" s="484"/>
      <c r="J61" s="484"/>
      <c r="K61" s="484"/>
      <c r="L61" s="484"/>
      <c r="M61" s="484"/>
      <c r="N61" s="483"/>
      <c r="O61" s="485"/>
      <c r="P61" s="486"/>
    </row>
    <row r="62" spans="1:16" ht="14.1" customHeight="1" x14ac:dyDescent="0.25">
      <c r="A62" s="1204" t="s">
        <v>1033</v>
      </c>
      <c r="B62" s="1337"/>
      <c r="C62" s="480" t="s">
        <v>70</v>
      </c>
      <c r="D62" s="480"/>
      <c r="E62" s="480"/>
      <c r="F62" s="480"/>
      <c r="G62" s="480"/>
      <c r="H62" s="480"/>
      <c r="I62" s="480"/>
      <c r="J62" s="480"/>
      <c r="K62" s="480"/>
      <c r="L62" s="480"/>
      <c r="M62" s="480"/>
      <c r="N62" s="480"/>
      <c r="O62" s="481"/>
      <c r="P62" s="482"/>
    </row>
    <row r="63" spans="1:16" ht="14.1" customHeight="1" x14ac:dyDescent="0.25">
      <c r="A63" s="1205"/>
      <c r="B63" s="1338"/>
      <c r="C63" s="483" t="s">
        <v>71</v>
      </c>
      <c r="D63" s="483"/>
      <c r="E63" s="483"/>
      <c r="F63" s="484"/>
      <c r="G63" s="484"/>
      <c r="H63" s="484"/>
      <c r="I63" s="484"/>
      <c r="J63" s="484"/>
      <c r="K63" s="484"/>
      <c r="L63" s="484"/>
      <c r="M63" s="484"/>
      <c r="N63" s="483"/>
      <c r="O63" s="485"/>
      <c r="P63" s="486"/>
    </row>
    <row r="64" spans="1:16" ht="14.1" customHeight="1" x14ac:dyDescent="0.25">
      <c r="A64" s="1204" t="s">
        <v>1062</v>
      </c>
      <c r="B64" s="1335">
        <v>10</v>
      </c>
      <c r="C64" s="480" t="s">
        <v>70</v>
      </c>
      <c r="D64" s="480"/>
      <c r="E64" s="480"/>
      <c r="F64" s="480"/>
      <c r="G64" s="480"/>
      <c r="H64" s="480"/>
      <c r="I64" s="480"/>
      <c r="J64" s="480"/>
      <c r="K64" s="480"/>
      <c r="L64" s="480"/>
      <c r="M64" s="480"/>
      <c r="N64" s="480"/>
      <c r="O64" s="481"/>
      <c r="P64" s="482">
        <v>100</v>
      </c>
    </row>
    <row r="65" spans="1:16" ht="14.1" customHeight="1" x14ac:dyDescent="0.25">
      <c r="A65" s="1205"/>
      <c r="B65" s="1336"/>
      <c r="C65" s="483" t="s">
        <v>71</v>
      </c>
      <c r="D65" s="483"/>
      <c r="E65" s="483"/>
      <c r="F65" s="484"/>
      <c r="G65" s="484"/>
      <c r="H65" s="484"/>
      <c r="I65" s="484"/>
      <c r="J65" s="484"/>
      <c r="K65" s="484"/>
      <c r="L65" s="484"/>
      <c r="M65" s="484"/>
      <c r="N65" s="483"/>
      <c r="O65" s="485"/>
      <c r="P65" s="486"/>
    </row>
    <row r="66" spans="1:16" ht="14.1" customHeight="1" x14ac:dyDescent="0.25">
      <c r="A66" s="1204" t="s">
        <v>1063</v>
      </c>
      <c r="B66" s="1335">
        <v>2</v>
      </c>
      <c r="C66" s="480" t="s">
        <v>70</v>
      </c>
      <c r="D66" s="480"/>
      <c r="E66" s="480"/>
      <c r="F66" s="480"/>
      <c r="G66" s="480"/>
      <c r="H66" s="480"/>
      <c r="I66" s="480"/>
      <c r="J66" s="480"/>
      <c r="K66" s="480"/>
      <c r="L66" s="480"/>
      <c r="M66" s="480"/>
      <c r="N66" s="480"/>
      <c r="O66" s="481"/>
      <c r="P66" s="482">
        <v>100</v>
      </c>
    </row>
    <row r="67" spans="1:16" ht="14.1" customHeight="1" x14ac:dyDescent="0.25">
      <c r="A67" s="1205"/>
      <c r="B67" s="1336"/>
      <c r="C67" s="483" t="s">
        <v>71</v>
      </c>
      <c r="D67" s="483"/>
      <c r="E67" s="483"/>
      <c r="F67" s="484"/>
      <c r="G67" s="484"/>
      <c r="H67" s="484"/>
      <c r="I67" s="484"/>
      <c r="J67" s="484"/>
      <c r="K67" s="484"/>
      <c r="L67" s="484"/>
      <c r="M67" s="484"/>
      <c r="N67" s="483"/>
      <c r="O67" s="485"/>
      <c r="P67" s="486"/>
    </row>
    <row r="68" spans="1:16" ht="14.1" customHeight="1" x14ac:dyDescent="0.25">
      <c r="A68" s="1204" t="s">
        <v>1064</v>
      </c>
      <c r="B68" s="1335">
        <v>2</v>
      </c>
      <c r="C68" s="480" t="s">
        <v>70</v>
      </c>
      <c r="D68" s="480"/>
      <c r="E68" s="480"/>
      <c r="F68" s="480"/>
      <c r="G68" s="480"/>
      <c r="H68" s="480"/>
      <c r="I68" s="480"/>
      <c r="J68" s="480"/>
      <c r="K68" s="480"/>
      <c r="L68" s="480"/>
      <c r="M68" s="480"/>
      <c r="N68" s="480"/>
      <c r="O68" s="481"/>
      <c r="P68" s="482">
        <v>90</v>
      </c>
    </row>
    <row r="69" spans="1:16" ht="14.1" customHeight="1" x14ac:dyDescent="0.25">
      <c r="A69" s="1205"/>
      <c r="B69" s="1336"/>
      <c r="C69" s="483" t="s">
        <v>71</v>
      </c>
      <c r="D69" s="483"/>
      <c r="E69" s="483"/>
      <c r="F69" s="484"/>
      <c r="G69" s="484"/>
      <c r="H69" s="484"/>
      <c r="I69" s="484"/>
      <c r="J69" s="484"/>
      <c r="K69" s="484"/>
      <c r="L69" s="484"/>
      <c r="M69" s="484"/>
      <c r="N69" s="483"/>
      <c r="O69" s="485"/>
      <c r="P69" s="486"/>
    </row>
    <row r="70" spans="1:16" ht="14.1" customHeight="1" x14ac:dyDescent="0.25">
      <c r="A70" s="1204" t="s">
        <v>1422</v>
      </c>
      <c r="B70" s="1337">
        <v>2</v>
      </c>
      <c r="C70" s="480" t="s">
        <v>70</v>
      </c>
      <c r="D70" s="480"/>
      <c r="E70" s="480"/>
      <c r="F70" s="480"/>
      <c r="G70" s="480"/>
      <c r="H70" s="480"/>
      <c r="I70" s="480"/>
      <c r="J70" s="480"/>
      <c r="K70" s="480"/>
      <c r="L70" s="480"/>
      <c r="M70" s="480"/>
      <c r="N70" s="480"/>
      <c r="O70" s="481"/>
      <c r="P70" s="482">
        <v>90</v>
      </c>
    </row>
    <row r="71" spans="1:16" ht="14.1" customHeight="1" x14ac:dyDescent="0.25">
      <c r="A71" s="1205"/>
      <c r="B71" s="1338"/>
      <c r="C71" s="483" t="s">
        <v>71</v>
      </c>
      <c r="D71" s="483"/>
      <c r="E71" s="483"/>
      <c r="F71" s="484"/>
      <c r="G71" s="484"/>
      <c r="H71" s="484"/>
      <c r="I71" s="484"/>
      <c r="J71" s="484"/>
      <c r="K71" s="484"/>
      <c r="L71" s="484"/>
      <c r="M71" s="484"/>
      <c r="N71" s="483"/>
      <c r="O71" s="485"/>
      <c r="P71" s="486"/>
    </row>
    <row r="72" spans="1:16" ht="15.75" thickBot="1" x14ac:dyDescent="0.3">
      <c r="A72" s="113"/>
      <c r="B72" s="90"/>
      <c r="C72" s="90"/>
      <c r="D72" s="90"/>
      <c r="E72" s="90"/>
      <c r="F72" s="90"/>
      <c r="G72" s="90"/>
      <c r="H72" s="90"/>
      <c r="I72" s="90"/>
      <c r="J72" s="90"/>
      <c r="K72" s="90"/>
      <c r="L72" s="90"/>
      <c r="M72" s="90"/>
      <c r="N72" s="90"/>
      <c r="O72" s="90"/>
      <c r="P72" s="114"/>
    </row>
    <row r="73" spans="1:16" ht="21" customHeight="1" x14ac:dyDescent="0.25">
      <c r="A73" s="1201" t="s">
        <v>82</v>
      </c>
      <c r="B73" s="1202"/>
      <c r="C73" s="1202"/>
      <c r="D73" s="1202"/>
      <c r="E73" s="1202"/>
      <c r="F73" s="1202"/>
      <c r="G73" s="1202"/>
      <c r="H73" s="1202"/>
      <c r="I73" s="1202"/>
      <c r="J73" s="1202"/>
      <c r="K73" s="1202"/>
      <c r="L73" s="1202"/>
      <c r="M73" s="1202"/>
      <c r="N73" s="1202"/>
      <c r="O73" s="1202"/>
      <c r="P73" s="1203"/>
    </row>
    <row r="74" spans="1:16" ht="15.75" x14ac:dyDescent="0.25">
      <c r="A74" s="487" t="s">
        <v>83</v>
      </c>
      <c r="B74" s="1195"/>
      <c r="C74" s="1196"/>
      <c r="D74" s="1196"/>
      <c r="E74" s="1196"/>
      <c r="F74" s="1196"/>
      <c r="G74" s="1196"/>
      <c r="H74" s="1196"/>
      <c r="I74" s="1196"/>
      <c r="J74" s="1196"/>
      <c r="K74" s="1196"/>
      <c r="L74" s="1196"/>
      <c r="M74" s="1196"/>
      <c r="N74" s="1196"/>
      <c r="O74" s="1196"/>
      <c r="P74" s="1197"/>
    </row>
    <row r="75" spans="1:16" ht="15.75" x14ac:dyDescent="0.25">
      <c r="A75" s="487" t="s">
        <v>84</v>
      </c>
      <c r="B75" s="1195"/>
      <c r="C75" s="1196"/>
      <c r="D75" s="1196"/>
      <c r="E75" s="1196"/>
      <c r="F75" s="1196"/>
      <c r="G75" s="1196"/>
      <c r="H75" s="1196"/>
      <c r="I75" s="1196"/>
      <c r="J75" s="1196"/>
      <c r="K75" s="1196"/>
      <c r="L75" s="1196"/>
      <c r="M75" s="1196"/>
      <c r="N75" s="1196"/>
      <c r="O75" s="1196"/>
      <c r="P75" s="1197"/>
    </row>
    <row r="76" spans="1:16" ht="15.75" x14ac:dyDescent="0.25">
      <c r="A76" s="487" t="s">
        <v>85</v>
      </c>
      <c r="B76" s="1195"/>
      <c r="C76" s="1196"/>
      <c r="D76" s="1196"/>
      <c r="E76" s="1196"/>
      <c r="F76" s="1196"/>
      <c r="G76" s="1196"/>
      <c r="H76" s="1196"/>
      <c r="I76" s="1196"/>
      <c r="J76" s="1196"/>
      <c r="K76" s="1196"/>
      <c r="L76" s="1196"/>
      <c r="M76" s="1196"/>
      <c r="N76" s="1196"/>
      <c r="O76" s="1196"/>
      <c r="P76" s="1197"/>
    </row>
    <row r="77" spans="1:16" ht="15.75" x14ac:dyDescent="0.25">
      <c r="A77" s="487" t="s">
        <v>86</v>
      </c>
      <c r="B77" s="1195"/>
      <c r="C77" s="1196"/>
      <c r="D77" s="1196"/>
      <c r="E77" s="1196"/>
      <c r="F77" s="1196"/>
      <c r="G77" s="1196"/>
      <c r="H77" s="1196"/>
      <c r="I77" s="1196"/>
      <c r="J77" s="1196"/>
      <c r="K77" s="1196"/>
      <c r="L77" s="1196"/>
      <c r="M77" s="1196"/>
      <c r="N77" s="1196"/>
      <c r="O77" s="1196"/>
      <c r="P77" s="1197"/>
    </row>
    <row r="78" spans="1:16" ht="15.75" x14ac:dyDescent="0.25">
      <c r="A78" s="487" t="s">
        <v>87</v>
      </c>
      <c r="B78" s="1195"/>
      <c r="C78" s="1196"/>
      <c r="D78" s="1196"/>
      <c r="E78" s="1196"/>
      <c r="F78" s="1196"/>
      <c r="G78" s="1196"/>
      <c r="H78" s="1196"/>
      <c r="I78" s="1196"/>
      <c r="J78" s="1196"/>
      <c r="K78" s="1196"/>
      <c r="L78" s="1196"/>
      <c r="M78" s="1196"/>
      <c r="N78" s="1196"/>
      <c r="O78" s="1196"/>
      <c r="P78" s="1197"/>
    </row>
    <row r="79" spans="1:16" ht="15.75" x14ac:dyDescent="0.25">
      <c r="A79" s="487" t="s">
        <v>88</v>
      </c>
      <c r="B79" s="1195"/>
      <c r="C79" s="1196"/>
      <c r="D79" s="1196"/>
      <c r="E79" s="1196"/>
      <c r="F79" s="1196"/>
      <c r="G79" s="1196"/>
      <c r="H79" s="1196"/>
      <c r="I79" s="1196"/>
      <c r="J79" s="1196"/>
      <c r="K79" s="1196"/>
      <c r="L79" s="1196"/>
      <c r="M79" s="1196"/>
      <c r="N79" s="1196"/>
      <c r="O79" s="1196"/>
      <c r="P79" s="1197"/>
    </row>
    <row r="80" spans="1:16" ht="15.75" x14ac:dyDescent="0.25">
      <c r="A80" s="487" t="s">
        <v>89</v>
      </c>
      <c r="B80" s="1195"/>
      <c r="C80" s="1196"/>
      <c r="D80" s="1196"/>
      <c r="E80" s="1196"/>
      <c r="F80" s="1196"/>
      <c r="G80" s="1196"/>
      <c r="H80" s="1196"/>
      <c r="I80" s="1196"/>
      <c r="J80" s="1196"/>
      <c r="K80" s="1196"/>
      <c r="L80" s="1196"/>
      <c r="M80" s="1196"/>
      <c r="N80" s="1196"/>
      <c r="O80" s="1196"/>
      <c r="P80" s="1197"/>
    </row>
    <row r="81" spans="1:16" ht="15.75" x14ac:dyDescent="0.25">
      <c r="A81" s="487" t="s">
        <v>90</v>
      </c>
      <c r="B81" s="1195"/>
      <c r="C81" s="1196"/>
      <c r="D81" s="1196"/>
      <c r="E81" s="1196"/>
      <c r="F81" s="1196"/>
      <c r="G81" s="1196"/>
      <c r="H81" s="1196"/>
      <c r="I81" s="1196"/>
      <c r="J81" s="1196"/>
      <c r="K81" s="1196"/>
      <c r="L81" s="1196"/>
      <c r="M81" s="1196"/>
      <c r="N81" s="1196"/>
      <c r="O81" s="1196"/>
      <c r="P81" s="1197"/>
    </row>
    <row r="82" spans="1:16" ht="15.75" x14ac:dyDescent="0.25">
      <c r="A82" s="487" t="s">
        <v>91</v>
      </c>
      <c r="B82" s="1195"/>
      <c r="C82" s="1196"/>
      <c r="D82" s="1196"/>
      <c r="E82" s="1196"/>
      <c r="F82" s="1196"/>
      <c r="G82" s="1196"/>
      <c r="H82" s="1196"/>
      <c r="I82" s="1196"/>
      <c r="J82" s="1196"/>
      <c r="K82" s="1196"/>
      <c r="L82" s="1196"/>
      <c r="M82" s="1196"/>
      <c r="N82" s="1196"/>
      <c r="O82" s="1196"/>
      <c r="P82" s="1197"/>
    </row>
    <row r="83" spans="1:16" ht="16.5" thickBot="1" x14ac:dyDescent="0.3">
      <c r="A83" s="488" t="s">
        <v>92</v>
      </c>
      <c r="B83" s="1198"/>
      <c r="C83" s="1199"/>
      <c r="D83" s="1199"/>
      <c r="E83" s="1199"/>
      <c r="F83" s="1199"/>
      <c r="G83" s="1199"/>
      <c r="H83" s="1199"/>
      <c r="I83" s="1199"/>
      <c r="J83" s="1199"/>
      <c r="K83" s="1199"/>
      <c r="L83" s="1199"/>
      <c r="M83" s="1199"/>
      <c r="N83" s="1199"/>
      <c r="O83" s="1199"/>
      <c r="P83" s="1200"/>
    </row>
    <row r="85" spans="1:16" ht="3" customHeight="1" x14ac:dyDescent="0.25"/>
    <row r="86" spans="1:16" ht="21" customHeight="1" x14ac:dyDescent="0.25">
      <c r="A86" s="451" t="s">
        <v>9</v>
      </c>
      <c r="B86" s="1284" t="s">
        <v>1389</v>
      </c>
      <c r="C86" s="1285"/>
      <c r="D86" s="1285"/>
      <c r="E86" s="1285"/>
      <c r="F86" s="1285"/>
      <c r="G86" s="1285"/>
      <c r="H86" s="1285"/>
      <c r="I86" s="1285"/>
      <c r="J86" s="1285"/>
      <c r="K86" s="1286"/>
      <c r="L86" s="1287" t="s">
        <v>11</v>
      </c>
      <c r="M86" s="1287"/>
      <c r="N86" s="1287"/>
      <c r="O86" s="1287"/>
      <c r="P86" s="452">
        <v>0.7</v>
      </c>
    </row>
    <row r="87" spans="1:16" ht="7.5" customHeight="1" x14ac:dyDescent="0.25"/>
    <row r="88" spans="1:16" ht="15.75" x14ac:dyDescent="0.25">
      <c r="A88" s="453" t="s">
        <v>94</v>
      </c>
      <c r="B88" s="1261" t="s">
        <v>1423</v>
      </c>
      <c r="C88" s="1276"/>
      <c r="D88" s="1276"/>
      <c r="E88" s="1276"/>
      <c r="F88" s="1276"/>
      <c r="G88" s="1276"/>
      <c r="H88" s="1276"/>
      <c r="I88" s="1276"/>
      <c r="J88" s="1276"/>
      <c r="K88" s="1276"/>
      <c r="L88" s="1277" t="s">
        <v>14</v>
      </c>
      <c r="M88" s="1277"/>
      <c r="N88" s="1277"/>
      <c r="O88" s="1277"/>
      <c r="P88" s="454">
        <v>0.2</v>
      </c>
    </row>
    <row r="89" spans="1:16" ht="15.75" x14ac:dyDescent="0.25">
      <c r="B89" s="466"/>
      <c r="C89" s="460"/>
      <c r="D89" s="460"/>
      <c r="E89" s="460"/>
      <c r="F89" s="460"/>
      <c r="G89" s="460"/>
      <c r="H89" s="460"/>
      <c r="I89" s="460"/>
      <c r="J89" s="460"/>
      <c r="K89" s="460"/>
      <c r="L89" s="460"/>
      <c r="M89" s="460"/>
      <c r="N89" s="460"/>
      <c r="O89" s="460"/>
      <c r="P89" s="461"/>
    </row>
    <row r="90" spans="1:16" ht="15.75" x14ac:dyDescent="0.25">
      <c r="A90" s="455" t="s">
        <v>15</v>
      </c>
      <c r="B90" s="1278" t="s">
        <v>931</v>
      </c>
      <c r="C90" s="1279"/>
      <c r="D90" s="1279"/>
      <c r="E90" s="1279"/>
      <c r="F90" s="1280"/>
      <c r="G90" s="456" t="s">
        <v>17</v>
      </c>
      <c r="H90" s="1278" t="s">
        <v>1424</v>
      </c>
      <c r="I90" s="1279"/>
      <c r="J90" s="1279"/>
      <c r="K90" s="1279"/>
      <c r="L90" s="1279"/>
      <c r="M90" s="1279"/>
      <c r="N90" s="1279"/>
      <c r="O90" s="1279"/>
      <c r="P90" s="1280"/>
    </row>
    <row r="91" spans="1:16" ht="15.75" x14ac:dyDescent="0.25">
      <c r="A91" s="455" t="s">
        <v>15</v>
      </c>
      <c r="B91" s="1278" t="s">
        <v>1392</v>
      </c>
      <c r="C91" s="1279"/>
      <c r="D91" s="1279"/>
      <c r="E91" s="1279"/>
      <c r="F91" s="1280"/>
      <c r="G91" s="456" t="s">
        <v>17</v>
      </c>
      <c r="H91" s="1278" t="s">
        <v>1393</v>
      </c>
      <c r="I91" s="1279"/>
      <c r="J91" s="1279"/>
      <c r="K91" s="1279"/>
      <c r="L91" s="1279"/>
      <c r="M91" s="1279"/>
      <c r="N91" s="1279"/>
      <c r="O91" s="1279"/>
      <c r="P91" s="1280"/>
    </row>
    <row r="92" spans="1:16" ht="15.75" x14ac:dyDescent="0.25">
      <c r="A92" s="462" t="s">
        <v>22</v>
      </c>
      <c r="B92" s="90"/>
      <c r="C92" s="90"/>
      <c r="D92" s="90"/>
      <c r="E92" s="90"/>
      <c r="F92" s="90"/>
      <c r="G92" s="90"/>
      <c r="H92" s="90"/>
      <c r="I92" s="90"/>
      <c r="J92" s="90"/>
      <c r="K92" s="90"/>
      <c r="L92" s="90"/>
      <c r="M92" s="90"/>
      <c r="N92" s="90"/>
      <c r="O92" s="90"/>
    </row>
    <row r="93" spans="1:16" ht="15.75" x14ac:dyDescent="0.25">
      <c r="A93" s="462"/>
      <c r="B93" s="90"/>
      <c r="C93" s="90"/>
      <c r="D93" s="90"/>
      <c r="E93" s="90"/>
      <c r="F93" s="90"/>
      <c r="G93" s="90"/>
      <c r="H93" s="90"/>
      <c r="I93" s="90"/>
      <c r="J93" s="90"/>
      <c r="K93" s="90"/>
      <c r="L93" s="90"/>
      <c r="M93" s="90"/>
      <c r="N93" s="90"/>
      <c r="O93" s="90"/>
    </row>
    <row r="94" spans="1:16" ht="15.75" x14ac:dyDescent="0.25">
      <c r="A94" s="1307" t="s">
        <v>23</v>
      </c>
      <c r="B94" s="1308"/>
      <c r="C94" s="1308"/>
      <c r="D94" s="1308"/>
      <c r="E94" s="489"/>
      <c r="F94" s="1271" t="s">
        <v>24</v>
      </c>
      <c r="G94" s="1271"/>
      <c r="H94" s="1271"/>
      <c r="I94" s="1271"/>
      <c r="J94" s="1271" t="s">
        <v>25</v>
      </c>
      <c r="K94" s="1272" t="s">
        <v>26</v>
      </c>
      <c r="L94" s="1264"/>
      <c r="M94" s="1271" t="s">
        <v>27</v>
      </c>
      <c r="N94" s="1271"/>
      <c r="O94" s="1271"/>
      <c r="P94" s="1275" t="s">
        <v>25</v>
      </c>
    </row>
    <row r="95" spans="1:16" ht="15.75" x14ac:dyDescent="0.25">
      <c r="A95" s="1307"/>
      <c r="B95" s="1308"/>
      <c r="C95" s="1308"/>
      <c r="D95" s="1308"/>
      <c r="E95" s="489"/>
      <c r="F95" s="1271"/>
      <c r="G95" s="1271"/>
      <c r="H95" s="1271"/>
      <c r="I95" s="1271"/>
      <c r="J95" s="1271"/>
      <c r="K95" s="1273"/>
      <c r="L95" s="1267"/>
      <c r="M95" s="1271"/>
      <c r="N95" s="1271"/>
      <c r="O95" s="1271"/>
      <c r="P95" s="1275"/>
    </row>
    <row r="96" spans="1:16" ht="15.75" x14ac:dyDescent="0.25">
      <c r="A96" s="1307"/>
      <c r="B96" s="1308"/>
      <c r="C96" s="1308"/>
      <c r="D96" s="1308"/>
      <c r="E96" s="489"/>
      <c r="F96" s="1254" t="s">
        <v>1418</v>
      </c>
      <c r="G96" s="1254"/>
      <c r="H96" s="1254"/>
      <c r="I96" s="1254"/>
      <c r="J96" s="463">
        <v>65</v>
      </c>
      <c r="K96" s="1273"/>
      <c r="L96" s="1267"/>
      <c r="M96" s="1256" t="s">
        <v>1425</v>
      </c>
      <c r="N96" s="1257"/>
      <c r="O96" s="1258"/>
      <c r="P96" s="464">
        <v>85</v>
      </c>
    </row>
    <row r="97" spans="1:16" ht="15.75" x14ac:dyDescent="0.25">
      <c r="A97" s="1307"/>
      <c r="B97" s="1308"/>
      <c r="C97" s="1308"/>
      <c r="D97" s="1308"/>
      <c r="E97" s="489"/>
      <c r="F97" s="1254"/>
      <c r="G97" s="1254"/>
      <c r="H97" s="1254"/>
      <c r="I97" s="1254"/>
      <c r="J97" s="463"/>
      <c r="K97" s="1273"/>
      <c r="L97" s="1267"/>
      <c r="M97" s="1256" t="s">
        <v>1426</v>
      </c>
      <c r="N97" s="1257"/>
      <c r="O97" s="1258"/>
      <c r="P97" s="464">
        <v>90</v>
      </c>
    </row>
    <row r="98" spans="1:16" ht="15.75" x14ac:dyDescent="0.25">
      <c r="A98" s="1307"/>
      <c r="B98" s="1308"/>
      <c r="C98" s="1308"/>
      <c r="D98" s="1308"/>
      <c r="E98" s="489"/>
      <c r="F98" s="1254"/>
      <c r="G98" s="1254"/>
      <c r="H98" s="1254"/>
      <c r="I98" s="1254"/>
      <c r="J98" s="463"/>
      <c r="K98" s="1273"/>
      <c r="L98" s="1267"/>
      <c r="M98" s="1256" t="s">
        <v>1427</v>
      </c>
      <c r="N98" s="1257"/>
      <c r="O98" s="1258"/>
      <c r="P98" s="464">
        <v>90</v>
      </c>
    </row>
    <row r="99" spans="1:16" ht="15.75" x14ac:dyDescent="0.25">
      <c r="A99" s="1307"/>
      <c r="B99" s="1308"/>
      <c r="C99" s="1308"/>
      <c r="D99" s="1308"/>
      <c r="E99" s="489"/>
      <c r="F99" s="1254"/>
      <c r="G99" s="1254"/>
      <c r="H99" s="1254"/>
      <c r="I99" s="1254"/>
      <c r="J99" s="463"/>
      <c r="K99" s="1273"/>
      <c r="L99" s="1267"/>
      <c r="M99" s="1256" t="s">
        <v>1428</v>
      </c>
      <c r="N99" s="1257"/>
      <c r="O99" s="1258"/>
      <c r="P99" s="464">
        <v>90</v>
      </c>
    </row>
    <row r="100" spans="1:16" ht="15.75" x14ac:dyDescent="0.25">
      <c r="A100" s="1307"/>
      <c r="B100" s="1308"/>
      <c r="C100" s="1308"/>
      <c r="D100" s="1308"/>
      <c r="E100" s="489"/>
      <c r="F100" s="1254"/>
      <c r="G100" s="1254"/>
      <c r="H100" s="1254"/>
      <c r="I100" s="1254"/>
      <c r="J100" s="463"/>
      <c r="K100" s="1273"/>
      <c r="L100" s="1267"/>
      <c r="M100" s="1256" t="s">
        <v>1409</v>
      </c>
      <c r="N100" s="1257"/>
      <c r="O100" s="1258"/>
      <c r="P100" s="464">
        <v>10</v>
      </c>
    </row>
    <row r="101" spans="1:16" ht="15.75" x14ac:dyDescent="0.25">
      <c r="A101" s="1307"/>
      <c r="B101" s="1308"/>
      <c r="C101" s="1308"/>
      <c r="D101" s="1308"/>
      <c r="E101" s="489"/>
      <c r="F101" s="1254"/>
      <c r="G101" s="1254"/>
      <c r="H101" s="1254"/>
      <c r="I101" s="1254"/>
      <c r="J101" s="463"/>
      <c r="K101" s="1273"/>
      <c r="L101" s="1267"/>
      <c r="M101" s="1256" t="s">
        <v>1405</v>
      </c>
      <c r="N101" s="1257"/>
      <c r="O101" s="1258"/>
      <c r="P101" s="464">
        <v>10</v>
      </c>
    </row>
    <row r="102" spans="1:16" ht="15.75" x14ac:dyDescent="0.25">
      <c r="A102" s="1307"/>
      <c r="B102" s="1308"/>
      <c r="C102" s="1308"/>
      <c r="D102" s="1308"/>
      <c r="E102" s="489"/>
      <c r="F102" s="1254"/>
      <c r="G102" s="1254"/>
      <c r="H102" s="1254"/>
      <c r="I102" s="1254"/>
      <c r="J102" s="463"/>
      <c r="K102" s="1273"/>
      <c r="L102" s="1267"/>
      <c r="M102" s="1254"/>
      <c r="N102" s="1254"/>
      <c r="O102" s="1254"/>
      <c r="P102" s="464"/>
    </row>
    <row r="103" spans="1:16" ht="15.75" x14ac:dyDescent="0.25">
      <c r="A103" s="1307"/>
      <c r="B103" s="1308"/>
      <c r="C103" s="1308"/>
      <c r="D103" s="1308"/>
      <c r="E103" s="489"/>
      <c r="F103" s="1254"/>
      <c r="G103" s="1254"/>
      <c r="H103" s="1254"/>
      <c r="I103" s="1254"/>
      <c r="J103" s="463"/>
      <c r="K103" s="1274"/>
      <c r="L103" s="1270"/>
      <c r="M103" s="1254"/>
      <c r="N103" s="1254"/>
      <c r="O103" s="1254"/>
      <c r="P103" s="464"/>
    </row>
    <row r="104" spans="1:16" ht="15.75" x14ac:dyDescent="0.25">
      <c r="A104" s="465"/>
      <c r="B104" s="466"/>
      <c r="C104" s="460"/>
      <c r="D104" s="460"/>
      <c r="E104" s="460"/>
      <c r="F104" s="460"/>
      <c r="G104" s="460"/>
      <c r="H104" s="460"/>
      <c r="I104" s="460"/>
      <c r="J104" s="460"/>
      <c r="K104" s="460"/>
      <c r="L104" s="460"/>
      <c r="M104" s="460"/>
      <c r="N104" s="460"/>
      <c r="O104" s="460"/>
    </row>
    <row r="105" spans="1:16" ht="31.5" customHeight="1" x14ac:dyDescent="0.25">
      <c r="A105" s="467" t="s">
        <v>32</v>
      </c>
      <c r="B105" s="468" t="s">
        <v>33</v>
      </c>
      <c r="C105" s="468" t="s">
        <v>34</v>
      </c>
      <c r="D105" s="468" t="s">
        <v>35</v>
      </c>
      <c r="E105" s="468" t="s">
        <v>36</v>
      </c>
      <c r="F105" s="468" t="s">
        <v>37</v>
      </c>
      <c r="G105" s="1244" t="s">
        <v>38</v>
      </c>
      <c r="H105" s="1244"/>
      <c r="I105" s="1217" t="s">
        <v>39</v>
      </c>
      <c r="J105" s="1228"/>
      <c r="K105" s="468" t="s">
        <v>40</v>
      </c>
      <c r="L105" s="1244" t="s">
        <v>41</v>
      </c>
      <c r="M105" s="1244"/>
      <c r="N105" s="1297" t="s">
        <v>42</v>
      </c>
      <c r="O105" s="1298"/>
      <c r="P105" s="1299"/>
    </row>
    <row r="106" spans="1:16" ht="21.75" customHeight="1" x14ac:dyDescent="0.25">
      <c r="A106" s="490"/>
      <c r="B106" s="470"/>
      <c r="C106" s="415"/>
      <c r="D106" s="491"/>
      <c r="E106" s="491"/>
      <c r="F106" s="491"/>
      <c r="G106" s="1339"/>
      <c r="H106" s="1339"/>
      <c r="I106" s="1340"/>
      <c r="J106" s="1341"/>
      <c r="K106" s="492"/>
      <c r="L106" s="1342"/>
      <c r="M106" s="1342"/>
      <c r="N106" s="1343"/>
      <c r="O106" s="1343"/>
      <c r="P106" s="1344"/>
    </row>
    <row r="107" spans="1:16" ht="33.75" customHeight="1" x14ac:dyDescent="0.25">
      <c r="A107" s="1217" t="s">
        <v>51</v>
      </c>
      <c r="B107" s="1228"/>
      <c r="C107" s="960"/>
      <c r="D107" s="1137"/>
      <c r="E107" s="1137"/>
      <c r="F107" s="1137"/>
      <c r="G107" s="1137"/>
      <c r="H107" s="1137"/>
      <c r="I107" s="1137"/>
      <c r="J107" s="1137"/>
      <c r="K107" s="1137"/>
      <c r="L107" s="1137"/>
      <c r="M107" s="1137"/>
      <c r="N107" s="1137"/>
      <c r="O107" s="1137"/>
      <c r="P107" s="1148"/>
    </row>
    <row r="108" spans="1:16" ht="15.75" x14ac:dyDescent="0.25">
      <c r="A108" s="1229" t="s">
        <v>53</v>
      </c>
      <c r="B108" s="1230"/>
      <c r="C108" s="1230"/>
      <c r="D108" s="1230"/>
      <c r="E108" s="1230"/>
      <c r="F108" s="1230"/>
      <c r="G108" s="1231"/>
      <c r="H108" s="1232" t="s">
        <v>54</v>
      </c>
      <c r="I108" s="1230"/>
      <c r="J108" s="1230"/>
      <c r="K108" s="1230"/>
      <c r="L108" s="1230"/>
      <c r="M108" s="1230"/>
      <c r="N108" s="1230"/>
      <c r="O108" s="1230"/>
      <c r="P108" s="1233"/>
    </row>
    <row r="109" spans="1:16" x14ac:dyDescent="0.25">
      <c r="A109" s="1234"/>
      <c r="B109" s="1235"/>
      <c r="C109" s="1235"/>
      <c r="D109" s="1235"/>
      <c r="E109" s="1235"/>
      <c r="F109" s="1235"/>
      <c r="G109" s="1235"/>
      <c r="H109" s="1291"/>
      <c r="I109" s="1292"/>
      <c r="J109" s="1292"/>
      <c r="K109" s="1292"/>
      <c r="L109" s="1292"/>
      <c r="M109" s="1292"/>
      <c r="N109" s="1292"/>
      <c r="O109" s="1292"/>
      <c r="P109" s="1293"/>
    </row>
    <row r="110" spans="1:16" x14ac:dyDescent="0.25">
      <c r="A110" s="1236"/>
      <c r="B110" s="1237"/>
      <c r="C110" s="1237"/>
      <c r="D110" s="1237"/>
      <c r="E110" s="1237"/>
      <c r="F110" s="1237"/>
      <c r="G110" s="1237"/>
      <c r="H110" s="1294"/>
      <c r="I110" s="1295"/>
      <c r="J110" s="1295"/>
      <c r="K110" s="1295"/>
      <c r="L110" s="1295"/>
      <c r="M110" s="1295"/>
      <c r="N110" s="1295"/>
      <c r="O110" s="1295"/>
      <c r="P110" s="1296"/>
    </row>
    <row r="111" spans="1:16" ht="22.5" customHeight="1" x14ac:dyDescent="0.25">
      <c r="A111" s="465"/>
      <c r="B111" s="466"/>
      <c r="C111" s="466"/>
      <c r="D111" s="466"/>
      <c r="E111" s="466"/>
      <c r="F111" s="466"/>
      <c r="G111" s="466"/>
      <c r="H111" s="466"/>
      <c r="I111" s="466"/>
      <c r="J111" s="466"/>
      <c r="K111" s="466"/>
      <c r="L111" s="466"/>
      <c r="M111" s="466"/>
      <c r="N111" s="466"/>
      <c r="O111" s="466"/>
      <c r="P111" s="473"/>
    </row>
    <row r="112" spans="1:16" ht="15.75" x14ac:dyDescent="0.25">
      <c r="A112" s="474"/>
      <c r="B112" s="466"/>
      <c r="C112" s="461"/>
      <c r="D112" s="1217" t="s">
        <v>57</v>
      </c>
      <c r="E112" s="1218"/>
      <c r="F112" s="1218"/>
      <c r="G112" s="1218"/>
      <c r="H112" s="1218"/>
      <c r="I112" s="1218"/>
      <c r="J112" s="1218"/>
      <c r="K112" s="1218"/>
      <c r="L112" s="1218"/>
      <c r="M112" s="1218"/>
      <c r="N112" s="1218"/>
      <c r="O112" s="1218"/>
      <c r="P112" s="1219"/>
    </row>
    <row r="113" spans="1:16" ht="15.75" x14ac:dyDescent="0.25">
      <c r="A113" s="465"/>
      <c r="B113" s="466"/>
      <c r="C113" s="466"/>
      <c r="D113" s="468" t="s">
        <v>58</v>
      </c>
      <c r="E113" s="468"/>
      <c r="F113" s="468" t="s">
        <v>59</v>
      </c>
      <c r="G113" s="468" t="s">
        <v>60</v>
      </c>
      <c r="H113" s="468" t="s">
        <v>61</v>
      </c>
      <c r="I113" s="468" t="s">
        <v>62</v>
      </c>
      <c r="J113" s="468" t="s">
        <v>63</v>
      </c>
      <c r="K113" s="468" t="s">
        <v>64</v>
      </c>
      <c r="L113" s="468" t="s">
        <v>65</v>
      </c>
      <c r="M113" s="468" t="s">
        <v>66</v>
      </c>
      <c r="N113" s="468" t="s">
        <v>67</v>
      </c>
      <c r="O113" s="468" t="s">
        <v>68</v>
      </c>
      <c r="P113" s="493" t="s">
        <v>69</v>
      </c>
    </row>
    <row r="114" spans="1:16" ht="15.75" x14ac:dyDescent="0.25">
      <c r="A114" s="494" t="s">
        <v>70</v>
      </c>
      <c r="B114" s="495"/>
      <c r="C114" s="495"/>
      <c r="D114" s="495"/>
      <c r="E114" s="495"/>
      <c r="F114" s="495"/>
      <c r="G114" s="495"/>
      <c r="H114" s="495"/>
      <c r="I114" s="495"/>
      <c r="J114" s="495"/>
      <c r="K114" s="495"/>
      <c r="L114" s="495"/>
      <c r="M114" s="495"/>
      <c r="N114" s="495"/>
      <c r="O114" s="495"/>
      <c r="P114" s="496"/>
    </row>
    <row r="115" spans="1:16" ht="15.75" x14ac:dyDescent="0.25">
      <c r="A115" s="494" t="s">
        <v>71</v>
      </c>
      <c r="B115" s="495"/>
      <c r="C115" s="495"/>
      <c r="D115" s="497"/>
      <c r="E115" s="497"/>
      <c r="F115" s="497"/>
      <c r="G115" s="497"/>
      <c r="H115" s="497"/>
      <c r="I115" s="497"/>
      <c r="J115" s="497"/>
      <c r="K115" s="497"/>
      <c r="L115" s="497"/>
      <c r="M115" s="497"/>
      <c r="N115" s="497"/>
      <c r="O115" s="497"/>
      <c r="P115" s="498"/>
    </row>
    <row r="116" spans="1:16" ht="15.75" x14ac:dyDescent="0.25">
      <c r="A116" s="465"/>
      <c r="B116" s="466"/>
      <c r="C116" s="466"/>
      <c r="D116" s="466"/>
      <c r="E116" s="466"/>
      <c r="F116" s="466"/>
      <c r="G116" s="466"/>
      <c r="H116" s="466"/>
      <c r="I116" s="466"/>
      <c r="J116" s="466"/>
      <c r="K116" s="466"/>
      <c r="L116" s="466"/>
      <c r="M116" s="466"/>
      <c r="N116" s="466"/>
      <c r="O116" s="466"/>
      <c r="P116" s="473"/>
    </row>
    <row r="117" spans="1:16" ht="15.75" x14ac:dyDescent="0.25">
      <c r="A117" s="477" t="s">
        <v>72</v>
      </c>
      <c r="B117" s="477" t="s">
        <v>33</v>
      </c>
      <c r="C117" s="478"/>
      <c r="D117" s="479" t="s">
        <v>58</v>
      </c>
      <c r="E117" s="479"/>
      <c r="F117" s="479" t="s">
        <v>59</v>
      </c>
      <c r="G117" s="479" t="s">
        <v>60</v>
      </c>
      <c r="H117" s="479" t="s">
        <v>61</v>
      </c>
      <c r="I117" s="479" t="s">
        <v>62</v>
      </c>
      <c r="J117" s="479" t="s">
        <v>63</v>
      </c>
      <c r="K117" s="479" t="s">
        <v>64</v>
      </c>
      <c r="L117" s="479" t="s">
        <v>65</v>
      </c>
      <c r="M117" s="479" t="s">
        <v>66</v>
      </c>
      <c r="N117" s="479" t="s">
        <v>67</v>
      </c>
      <c r="O117" s="479" t="s">
        <v>68</v>
      </c>
      <c r="P117" s="499" t="s">
        <v>69</v>
      </c>
    </row>
    <row r="118" spans="1:16" ht="15.75" x14ac:dyDescent="0.25">
      <c r="A118" s="1204" t="s">
        <v>1420</v>
      </c>
      <c r="B118" s="1337">
        <v>1</v>
      </c>
      <c r="C118" s="480" t="s">
        <v>70</v>
      </c>
      <c r="D118" s="480"/>
      <c r="E118" s="480"/>
      <c r="F118" s="480"/>
      <c r="G118" s="480"/>
      <c r="H118" s="480"/>
      <c r="I118" s="480"/>
      <c r="J118" s="480"/>
      <c r="K118" s="480"/>
      <c r="L118" s="480"/>
      <c r="M118" s="480"/>
      <c r="N118" s="480"/>
      <c r="O118" s="481"/>
      <c r="P118" s="482"/>
    </row>
    <row r="119" spans="1:16" ht="26.25" customHeight="1" x14ac:dyDescent="0.25">
      <c r="A119" s="1205"/>
      <c r="B119" s="1338"/>
      <c r="C119" s="483" t="s">
        <v>71</v>
      </c>
      <c r="D119" s="483"/>
      <c r="E119" s="483"/>
      <c r="F119" s="500"/>
      <c r="G119" s="500"/>
      <c r="H119" s="500"/>
      <c r="I119" s="500"/>
      <c r="J119" s="500"/>
      <c r="K119" s="500"/>
      <c r="L119" s="500"/>
      <c r="M119" s="500"/>
      <c r="N119" s="483"/>
      <c r="O119" s="485"/>
      <c r="P119" s="486"/>
    </row>
    <row r="120" spans="1:16" ht="15.75" x14ac:dyDescent="0.25">
      <c r="A120" s="1204" t="s">
        <v>1058</v>
      </c>
      <c r="B120" s="1337">
        <v>1</v>
      </c>
      <c r="C120" s="480" t="s">
        <v>70</v>
      </c>
      <c r="D120" s="480"/>
      <c r="E120" s="480"/>
      <c r="F120" s="480"/>
      <c r="G120" s="480"/>
      <c r="H120" s="480"/>
      <c r="I120" s="480"/>
      <c r="J120" s="480"/>
      <c r="K120" s="480"/>
      <c r="L120" s="480"/>
      <c r="M120" s="480"/>
      <c r="N120" s="480"/>
      <c r="O120" s="481"/>
      <c r="P120" s="482"/>
    </row>
    <row r="121" spans="1:16" ht="15.75" x14ac:dyDescent="0.25">
      <c r="A121" s="1205"/>
      <c r="B121" s="1338"/>
      <c r="C121" s="483" t="s">
        <v>71</v>
      </c>
      <c r="D121" s="483"/>
      <c r="E121" s="483"/>
      <c r="F121" s="500"/>
      <c r="G121" s="500"/>
      <c r="H121" s="500"/>
      <c r="I121" s="500"/>
      <c r="J121" s="500"/>
      <c r="K121" s="500"/>
      <c r="L121" s="500"/>
      <c r="M121" s="500"/>
      <c r="N121" s="483"/>
      <c r="O121" s="485"/>
      <c r="P121" s="486"/>
    </row>
    <row r="122" spans="1:16" ht="15.75" x14ac:dyDescent="0.25">
      <c r="A122" s="1204" t="s">
        <v>1421</v>
      </c>
      <c r="B122" s="1337"/>
      <c r="C122" s="480" t="s">
        <v>70</v>
      </c>
      <c r="D122" s="480"/>
      <c r="E122" s="480"/>
      <c r="F122" s="480"/>
      <c r="G122" s="480"/>
      <c r="H122" s="480"/>
      <c r="I122" s="480"/>
      <c r="J122" s="480"/>
      <c r="K122" s="480"/>
      <c r="L122" s="480"/>
      <c r="M122" s="480"/>
      <c r="N122" s="480"/>
      <c r="O122" s="481"/>
      <c r="P122" s="482"/>
    </row>
    <row r="123" spans="1:16" ht="15.75" x14ac:dyDescent="0.25">
      <c r="A123" s="1205"/>
      <c r="B123" s="1338"/>
      <c r="C123" s="483" t="s">
        <v>71</v>
      </c>
      <c r="D123" s="483"/>
      <c r="E123" s="483"/>
      <c r="F123" s="500"/>
      <c r="G123" s="500"/>
      <c r="H123" s="500"/>
      <c r="I123" s="500"/>
      <c r="J123" s="500"/>
      <c r="K123" s="500"/>
      <c r="L123" s="500"/>
      <c r="M123" s="500"/>
      <c r="N123" s="483"/>
      <c r="O123" s="485"/>
      <c r="P123" s="486"/>
    </row>
    <row r="124" spans="1:16" ht="15.75" x14ac:dyDescent="0.25">
      <c r="A124" s="1204" t="s">
        <v>1060</v>
      </c>
      <c r="B124" s="1337">
        <v>60</v>
      </c>
      <c r="C124" s="480" t="s">
        <v>70</v>
      </c>
      <c r="D124" s="480"/>
      <c r="E124" s="480"/>
      <c r="F124" s="480"/>
      <c r="G124" s="480"/>
      <c r="H124" s="480"/>
      <c r="I124" s="480">
        <v>50</v>
      </c>
      <c r="J124" s="480"/>
      <c r="K124" s="480"/>
      <c r="L124" s="480">
        <v>100</v>
      </c>
      <c r="M124" s="480"/>
      <c r="N124" s="480"/>
      <c r="O124" s="481"/>
      <c r="P124" s="482"/>
    </row>
    <row r="125" spans="1:16" ht="15.75" x14ac:dyDescent="0.25">
      <c r="A125" s="1205"/>
      <c r="B125" s="1338"/>
      <c r="C125" s="483" t="s">
        <v>71</v>
      </c>
      <c r="D125" s="483"/>
      <c r="E125" s="483"/>
      <c r="F125" s="500"/>
      <c r="G125" s="500"/>
      <c r="H125" s="500"/>
      <c r="I125" s="500"/>
      <c r="J125" s="500"/>
      <c r="K125" s="500"/>
      <c r="L125" s="500"/>
      <c r="M125" s="500"/>
      <c r="N125" s="483"/>
      <c r="O125" s="485"/>
      <c r="P125" s="486"/>
    </row>
    <row r="126" spans="1:16" ht="15.75" x14ac:dyDescent="0.25">
      <c r="A126" s="1204" t="s">
        <v>1061</v>
      </c>
      <c r="B126" s="1337">
        <v>16</v>
      </c>
      <c r="C126" s="480" t="s">
        <v>70</v>
      </c>
      <c r="D126" s="480"/>
      <c r="E126" s="480"/>
      <c r="F126" s="480"/>
      <c r="G126" s="480"/>
      <c r="H126" s="480"/>
      <c r="I126" s="480"/>
      <c r="J126" s="480">
        <v>50</v>
      </c>
      <c r="K126" s="480"/>
      <c r="L126" s="480"/>
      <c r="M126" s="480">
        <v>100</v>
      </c>
      <c r="N126" s="480"/>
      <c r="O126" s="481"/>
      <c r="P126" s="482"/>
    </row>
    <row r="127" spans="1:16" ht="15.75" x14ac:dyDescent="0.25">
      <c r="A127" s="1205"/>
      <c r="B127" s="1338"/>
      <c r="C127" s="483" t="s">
        <v>71</v>
      </c>
      <c r="D127" s="483"/>
      <c r="E127" s="483"/>
      <c r="F127" s="500"/>
      <c r="G127" s="500"/>
      <c r="H127" s="500"/>
      <c r="I127" s="500"/>
      <c r="J127" s="500"/>
      <c r="K127" s="500"/>
      <c r="L127" s="500"/>
      <c r="M127" s="500"/>
      <c r="N127" s="483"/>
      <c r="O127" s="485"/>
      <c r="P127" s="486"/>
    </row>
    <row r="128" spans="1:16" ht="15.75" x14ac:dyDescent="0.25">
      <c r="A128" s="1204" t="s">
        <v>1033</v>
      </c>
      <c r="B128" s="1337"/>
      <c r="C128" s="480" t="s">
        <v>70</v>
      </c>
      <c r="D128" s="480"/>
      <c r="E128" s="480"/>
      <c r="F128" s="480"/>
      <c r="G128" s="480"/>
      <c r="H128" s="480"/>
      <c r="I128" s="480"/>
      <c r="J128" s="480"/>
      <c r="K128" s="480"/>
      <c r="L128" s="480"/>
      <c r="M128" s="480"/>
      <c r="N128" s="480"/>
      <c r="O128" s="481"/>
      <c r="P128" s="482"/>
    </row>
    <row r="129" spans="1:16" ht="15.75" x14ac:dyDescent="0.25">
      <c r="A129" s="1205"/>
      <c r="B129" s="1338"/>
      <c r="C129" s="483" t="s">
        <v>71</v>
      </c>
      <c r="D129" s="483"/>
      <c r="E129" s="483"/>
      <c r="F129" s="500"/>
      <c r="G129" s="500"/>
      <c r="H129" s="500"/>
      <c r="I129" s="500"/>
      <c r="J129" s="500"/>
      <c r="K129" s="500"/>
      <c r="L129" s="500"/>
      <c r="M129" s="500"/>
      <c r="N129" s="483"/>
      <c r="O129" s="485"/>
      <c r="P129" s="486"/>
    </row>
    <row r="130" spans="1:16" ht="15.75" x14ac:dyDescent="0.25">
      <c r="A130" s="1204" t="s">
        <v>1062</v>
      </c>
      <c r="B130" s="1335">
        <v>15</v>
      </c>
      <c r="C130" s="480" t="s">
        <v>70</v>
      </c>
      <c r="D130" s="480"/>
      <c r="E130" s="480"/>
      <c r="F130" s="480"/>
      <c r="G130" s="480"/>
      <c r="H130" s="480"/>
      <c r="I130" s="480"/>
      <c r="J130" s="480"/>
      <c r="K130" s="480"/>
      <c r="L130" s="480">
        <v>50</v>
      </c>
      <c r="M130" s="480"/>
      <c r="N130" s="480"/>
      <c r="O130" s="481"/>
      <c r="P130" s="482"/>
    </row>
    <row r="131" spans="1:16" ht="15.75" x14ac:dyDescent="0.25">
      <c r="A131" s="1205"/>
      <c r="B131" s="1336"/>
      <c r="C131" s="483" t="s">
        <v>71</v>
      </c>
      <c r="D131" s="483"/>
      <c r="E131" s="483"/>
      <c r="F131" s="500"/>
      <c r="G131" s="500"/>
      <c r="H131" s="500"/>
      <c r="I131" s="500"/>
      <c r="J131" s="500"/>
      <c r="K131" s="500"/>
      <c r="L131" s="500"/>
      <c r="M131" s="500"/>
      <c r="N131" s="483"/>
      <c r="O131" s="485"/>
      <c r="P131" s="486"/>
    </row>
    <row r="132" spans="1:16" ht="15.75" x14ac:dyDescent="0.25">
      <c r="A132" s="1204" t="s">
        <v>1063</v>
      </c>
      <c r="B132" s="1335">
        <v>5</v>
      </c>
      <c r="C132" s="480" t="s">
        <v>70</v>
      </c>
      <c r="D132" s="480"/>
      <c r="E132" s="480"/>
      <c r="F132" s="480"/>
      <c r="G132" s="480"/>
      <c r="H132" s="480"/>
      <c r="I132" s="480"/>
      <c r="J132" s="480"/>
      <c r="K132" s="480"/>
      <c r="L132" s="480"/>
      <c r="M132" s="480"/>
      <c r="N132" s="480">
        <v>100</v>
      </c>
      <c r="O132" s="481"/>
      <c r="P132" s="482"/>
    </row>
    <row r="133" spans="1:16" ht="15.75" x14ac:dyDescent="0.25">
      <c r="A133" s="1205"/>
      <c r="B133" s="1336"/>
      <c r="C133" s="483" t="s">
        <v>71</v>
      </c>
      <c r="D133" s="483"/>
      <c r="E133" s="483"/>
      <c r="F133" s="500"/>
      <c r="G133" s="500"/>
      <c r="H133" s="500"/>
      <c r="I133" s="500"/>
      <c r="J133" s="500"/>
      <c r="K133" s="500"/>
      <c r="L133" s="500"/>
      <c r="M133" s="500"/>
      <c r="N133" s="483"/>
      <c r="O133" s="485"/>
      <c r="P133" s="486"/>
    </row>
    <row r="134" spans="1:16" ht="15.75" x14ac:dyDescent="0.25">
      <c r="A134" s="1204" t="s">
        <v>1064</v>
      </c>
      <c r="B134" s="1335">
        <v>1</v>
      </c>
      <c r="C134" s="480" t="s">
        <v>70</v>
      </c>
      <c r="D134" s="480"/>
      <c r="E134" s="480"/>
      <c r="F134" s="480"/>
      <c r="G134" s="480"/>
      <c r="H134" s="480"/>
      <c r="I134" s="480"/>
      <c r="J134" s="480"/>
      <c r="K134" s="480"/>
      <c r="L134" s="480"/>
      <c r="M134" s="480"/>
      <c r="N134" s="480"/>
      <c r="O134" s="481"/>
      <c r="P134" s="482">
        <v>90</v>
      </c>
    </row>
    <row r="135" spans="1:16" ht="15.75" x14ac:dyDescent="0.25">
      <c r="A135" s="1205"/>
      <c r="B135" s="1336"/>
      <c r="C135" s="483" t="s">
        <v>71</v>
      </c>
      <c r="D135" s="483"/>
      <c r="E135" s="483"/>
      <c r="F135" s="500"/>
      <c r="G135" s="500"/>
      <c r="H135" s="500"/>
      <c r="I135" s="500"/>
      <c r="J135" s="500"/>
      <c r="K135" s="500"/>
      <c r="L135" s="500"/>
      <c r="M135" s="500"/>
      <c r="N135" s="483"/>
      <c r="O135" s="485"/>
      <c r="P135" s="486"/>
    </row>
    <row r="136" spans="1:16" ht="15.75" x14ac:dyDescent="0.25">
      <c r="A136" s="1204" t="s">
        <v>1422</v>
      </c>
      <c r="B136" s="1337">
        <v>1</v>
      </c>
      <c r="C136" s="480" t="s">
        <v>70</v>
      </c>
      <c r="D136" s="480"/>
      <c r="E136" s="480"/>
      <c r="F136" s="480"/>
      <c r="G136" s="480"/>
      <c r="H136" s="480"/>
      <c r="I136" s="480"/>
      <c r="J136" s="480"/>
      <c r="K136" s="480"/>
      <c r="L136" s="480"/>
      <c r="M136" s="480"/>
      <c r="N136" s="480"/>
      <c r="O136" s="481"/>
      <c r="P136" s="482">
        <v>90</v>
      </c>
    </row>
    <row r="137" spans="1:16" ht="15.75" x14ac:dyDescent="0.25">
      <c r="A137" s="1205"/>
      <c r="B137" s="1338"/>
      <c r="C137" s="483" t="s">
        <v>71</v>
      </c>
      <c r="D137" s="483"/>
      <c r="E137" s="483"/>
      <c r="F137" s="500"/>
      <c r="G137" s="500"/>
      <c r="H137" s="500"/>
      <c r="I137" s="500"/>
      <c r="J137" s="500"/>
      <c r="K137" s="500"/>
      <c r="L137" s="500"/>
      <c r="M137" s="500"/>
      <c r="N137" s="483"/>
      <c r="O137" s="485"/>
      <c r="P137" s="486"/>
    </row>
    <row r="138" spans="1:16" ht="15.75" thickBot="1" x14ac:dyDescent="0.3">
      <c r="A138" s="113"/>
      <c r="B138" s="90"/>
      <c r="C138" s="90"/>
      <c r="D138" s="90"/>
      <c r="E138" s="90"/>
      <c r="F138" s="90"/>
      <c r="G138" s="90"/>
      <c r="H138" s="90"/>
      <c r="I138" s="90"/>
      <c r="J138" s="90"/>
      <c r="K138" s="90"/>
      <c r="L138" s="90"/>
      <c r="M138" s="90"/>
      <c r="N138" s="90"/>
      <c r="O138" s="90"/>
      <c r="P138" s="114"/>
    </row>
    <row r="139" spans="1:16" ht="15.75" x14ac:dyDescent="0.25">
      <c r="A139" s="1201" t="s">
        <v>82</v>
      </c>
      <c r="B139" s="1202"/>
      <c r="C139" s="1202"/>
      <c r="D139" s="1202"/>
      <c r="E139" s="1202"/>
      <c r="F139" s="1202"/>
      <c r="G139" s="1202"/>
      <c r="H139" s="1202"/>
      <c r="I139" s="1202"/>
      <c r="J139" s="1202"/>
      <c r="K139" s="1202"/>
      <c r="L139" s="1202"/>
      <c r="M139" s="1202"/>
      <c r="N139" s="1202"/>
      <c r="O139" s="1202"/>
      <c r="P139" s="1203"/>
    </row>
    <row r="140" spans="1:16" ht="15.75" x14ac:dyDescent="0.25">
      <c r="A140" s="487" t="s">
        <v>83</v>
      </c>
      <c r="B140" s="1195"/>
      <c r="C140" s="1196"/>
      <c r="D140" s="1196"/>
      <c r="E140" s="1196"/>
      <c r="F140" s="1196"/>
      <c r="G140" s="1196"/>
      <c r="H140" s="1196"/>
      <c r="I140" s="1196"/>
      <c r="J140" s="1196"/>
      <c r="K140" s="1196"/>
      <c r="L140" s="1196"/>
      <c r="M140" s="1196"/>
      <c r="N140" s="1196"/>
      <c r="O140" s="1196"/>
      <c r="P140" s="1197"/>
    </row>
    <row r="141" spans="1:16" ht="15.75" x14ac:dyDescent="0.25">
      <c r="A141" s="487" t="s">
        <v>84</v>
      </c>
      <c r="B141" s="1195"/>
      <c r="C141" s="1196"/>
      <c r="D141" s="1196"/>
      <c r="E141" s="1196"/>
      <c r="F141" s="1196"/>
      <c r="G141" s="1196"/>
      <c r="H141" s="1196"/>
      <c r="I141" s="1196"/>
      <c r="J141" s="1196"/>
      <c r="K141" s="1196"/>
      <c r="L141" s="1196"/>
      <c r="M141" s="1196"/>
      <c r="N141" s="1196"/>
      <c r="O141" s="1196"/>
      <c r="P141" s="1197"/>
    </row>
    <row r="142" spans="1:16" ht="15.75" x14ac:dyDescent="0.25">
      <c r="A142" s="487" t="s">
        <v>85</v>
      </c>
      <c r="B142" s="1195"/>
      <c r="C142" s="1196"/>
      <c r="D142" s="1196"/>
      <c r="E142" s="1196"/>
      <c r="F142" s="1196"/>
      <c r="G142" s="1196"/>
      <c r="H142" s="1196"/>
      <c r="I142" s="1196"/>
      <c r="J142" s="1196"/>
      <c r="K142" s="1196"/>
      <c r="L142" s="1196"/>
      <c r="M142" s="1196"/>
      <c r="N142" s="1196"/>
      <c r="O142" s="1196"/>
      <c r="P142" s="1197"/>
    </row>
    <row r="143" spans="1:16" ht="15.75" x14ac:dyDescent="0.25">
      <c r="A143" s="487" t="s">
        <v>86</v>
      </c>
      <c r="B143" s="1195"/>
      <c r="C143" s="1196"/>
      <c r="D143" s="1196"/>
      <c r="E143" s="1196"/>
      <c r="F143" s="1196"/>
      <c r="G143" s="1196"/>
      <c r="H143" s="1196"/>
      <c r="I143" s="1196"/>
      <c r="J143" s="1196"/>
      <c r="K143" s="1196"/>
      <c r="L143" s="1196"/>
      <c r="M143" s="1196"/>
      <c r="N143" s="1196"/>
      <c r="O143" s="1196"/>
      <c r="P143" s="1197"/>
    </row>
    <row r="144" spans="1:16" ht="15.75" x14ac:dyDescent="0.25">
      <c r="A144" s="487" t="s">
        <v>87</v>
      </c>
      <c r="B144" s="1195"/>
      <c r="C144" s="1196"/>
      <c r="D144" s="1196"/>
      <c r="E144" s="1196"/>
      <c r="F144" s="1196"/>
      <c r="G144" s="1196"/>
      <c r="H144" s="1196"/>
      <c r="I144" s="1196"/>
      <c r="J144" s="1196"/>
      <c r="K144" s="1196"/>
      <c r="L144" s="1196"/>
      <c r="M144" s="1196"/>
      <c r="N144" s="1196"/>
      <c r="O144" s="1196"/>
      <c r="P144" s="1197"/>
    </row>
    <row r="145" spans="1:16" ht="15.75" x14ac:dyDescent="0.25">
      <c r="A145" s="487" t="s">
        <v>88</v>
      </c>
      <c r="B145" s="1195"/>
      <c r="C145" s="1196"/>
      <c r="D145" s="1196"/>
      <c r="E145" s="1196"/>
      <c r="F145" s="1196"/>
      <c r="G145" s="1196"/>
      <c r="H145" s="1196"/>
      <c r="I145" s="1196"/>
      <c r="J145" s="1196"/>
      <c r="K145" s="1196"/>
      <c r="L145" s="1196"/>
      <c r="M145" s="1196"/>
      <c r="N145" s="1196"/>
      <c r="O145" s="1196"/>
      <c r="P145" s="1197"/>
    </row>
    <row r="146" spans="1:16" ht="15.75" x14ac:dyDescent="0.25">
      <c r="A146" s="487" t="s">
        <v>89</v>
      </c>
      <c r="B146" s="1195"/>
      <c r="C146" s="1196"/>
      <c r="D146" s="1196"/>
      <c r="E146" s="1196"/>
      <c r="F146" s="1196"/>
      <c r="G146" s="1196"/>
      <c r="H146" s="1196"/>
      <c r="I146" s="1196"/>
      <c r="J146" s="1196"/>
      <c r="K146" s="1196"/>
      <c r="L146" s="1196"/>
      <c r="M146" s="1196"/>
      <c r="N146" s="1196"/>
      <c r="O146" s="1196"/>
      <c r="P146" s="1197"/>
    </row>
    <row r="147" spans="1:16" ht="15.75" x14ac:dyDescent="0.25">
      <c r="A147" s="487" t="s">
        <v>90</v>
      </c>
      <c r="B147" s="1195"/>
      <c r="C147" s="1196"/>
      <c r="D147" s="1196"/>
      <c r="E147" s="1196"/>
      <c r="F147" s="1196"/>
      <c r="G147" s="1196"/>
      <c r="H147" s="1196"/>
      <c r="I147" s="1196"/>
      <c r="J147" s="1196"/>
      <c r="K147" s="1196"/>
      <c r="L147" s="1196"/>
      <c r="M147" s="1196"/>
      <c r="N147" s="1196"/>
      <c r="O147" s="1196"/>
      <c r="P147" s="1197"/>
    </row>
    <row r="148" spans="1:16" ht="15.75" x14ac:dyDescent="0.25">
      <c r="A148" s="487" t="s">
        <v>91</v>
      </c>
      <c r="B148" s="1195"/>
      <c r="C148" s="1196"/>
      <c r="D148" s="1196"/>
      <c r="E148" s="1196"/>
      <c r="F148" s="1196"/>
      <c r="G148" s="1196"/>
      <c r="H148" s="1196"/>
      <c r="I148" s="1196"/>
      <c r="J148" s="1196"/>
      <c r="K148" s="1196"/>
      <c r="L148" s="1196"/>
      <c r="M148" s="1196"/>
      <c r="N148" s="1196"/>
      <c r="O148" s="1196"/>
      <c r="P148" s="1197"/>
    </row>
    <row r="149" spans="1:16" ht="16.5" thickBot="1" x14ac:dyDescent="0.3">
      <c r="A149" s="488" t="s">
        <v>92</v>
      </c>
      <c r="B149" s="1198"/>
      <c r="C149" s="1199"/>
      <c r="D149" s="1199"/>
      <c r="E149" s="1199"/>
      <c r="F149" s="1199"/>
      <c r="G149" s="1199"/>
      <c r="H149" s="1199"/>
      <c r="I149" s="1199"/>
      <c r="J149" s="1199"/>
      <c r="K149" s="1199"/>
      <c r="L149" s="1199"/>
      <c r="M149" s="1199"/>
      <c r="N149" s="1199"/>
      <c r="O149" s="1199"/>
      <c r="P149" s="1200"/>
    </row>
    <row r="151" spans="1:16" ht="30" customHeight="1" x14ac:dyDescent="0.25">
      <c r="A151" s="451" t="s">
        <v>9</v>
      </c>
      <c r="B151" s="1284" t="s">
        <v>1389</v>
      </c>
      <c r="C151" s="1285"/>
      <c r="D151" s="1285"/>
      <c r="E151" s="1285"/>
      <c r="F151" s="1285"/>
      <c r="G151" s="1285"/>
      <c r="H151" s="1285"/>
      <c r="I151" s="1285"/>
      <c r="J151" s="1285"/>
      <c r="K151" s="1286"/>
      <c r="L151" s="1287" t="s">
        <v>11</v>
      </c>
      <c r="M151" s="1287"/>
      <c r="N151" s="1287"/>
      <c r="O151" s="1287"/>
      <c r="P151" s="452">
        <v>0.7</v>
      </c>
    </row>
    <row r="153" spans="1:16" ht="32.25" customHeight="1" x14ac:dyDescent="0.25">
      <c r="A153" s="453" t="s">
        <v>118</v>
      </c>
      <c r="B153" s="1261" t="s">
        <v>1429</v>
      </c>
      <c r="C153" s="1276"/>
      <c r="D153" s="1276"/>
      <c r="E153" s="1276"/>
      <c r="F153" s="1276"/>
      <c r="G153" s="1276"/>
      <c r="H153" s="1276"/>
      <c r="I153" s="1276"/>
      <c r="J153" s="1276"/>
      <c r="K153" s="1276"/>
      <c r="L153" s="1277" t="s">
        <v>14</v>
      </c>
      <c r="M153" s="1277"/>
      <c r="N153" s="1277"/>
      <c r="O153" s="1277"/>
      <c r="P153" s="454">
        <v>0.05</v>
      </c>
    </row>
    <row r="154" spans="1:16" ht="32.25" customHeight="1" x14ac:dyDescent="0.25"/>
    <row r="155" spans="1:16" ht="15.75" x14ac:dyDescent="0.25">
      <c r="A155" s="455" t="s">
        <v>15</v>
      </c>
      <c r="B155" s="1278" t="s">
        <v>931</v>
      </c>
      <c r="C155" s="1279"/>
      <c r="D155" s="1279"/>
      <c r="E155" s="1279"/>
      <c r="F155" s="1280"/>
      <c r="G155" s="456" t="s">
        <v>17</v>
      </c>
      <c r="H155" s="1278" t="s">
        <v>1430</v>
      </c>
      <c r="I155" s="1279"/>
      <c r="J155" s="1279"/>
      <c r="K155" s="1279"/>
      <c r="L155" s="1279"/>
      <c r="M155" s="1279"/>
      <c r="N155" s="1279"/>
      <c r="O155" s="1279"/>
      <c r="P155" s="1280"/>
    </row>
    <row r="156" spans="1:16" ht="15.75" x14ac:dyDescent="0.25">
      <c r="A156" s="455" t="s">
        <v>15</v>
      </c>
      <c r="B156" s="1278" t="s">
        <v>1392</v>
      </c>
      <c r="C156" s="1279"/>
      <c r="D156" s="1279"/>
      <c r="E156" s="1279"/>
      <c r="F156" s="1280"/>
      <c r="G156" s="456" t="s">
        <v>17</v>
      </c>
      <c r="H156" s="1278" t="s">
        <v>1393</v>
      </c>
      <c r="I156" s="1279"/>
      <c r="J156" s="1279"/>
      <c r="K156" s="1279"/>
      <c r="L156" s="1279"/>
      <c r="M156" s="1279"/>
      <c r="N156" s="1279"/>
      <c r="O156" s="1279"/>
      <c r="P156" s="1280"/>
    </row>
    <row r="157" spans="1:16" ht="15.75" x14ac:dyDescent="0.25">
      <c r="A157" s="457"/>
      <c r="B157" s="458"/>
      <c r="C157" s="458"/>
      <c r="D157" s="459"/>
      <c r="E157" s="459"/>
      <c r="F157" s="459"/>
      <c r="G157" s="459"/>
      <c r="H157" s="459"/>
      <c r="I157" s="459"/>
      <c r="J157" s="459"/>
      <c r="K157" s="459"/>
      <c r="L157" s="460"/>
      <c r="M157" s="460"/>
      <c r="N157" s="460"/>
      <c r="O157" s="460"/>
      <c r="P157" s="461"/>
    </row>
    <row r="158" spans="1:16" ht="25.5" customHeight="1" x14ac:dyDescent="0.25">
      <c r="A158" s="453" t="s">
        <v>20</v>
      </c>
      <c r="B158" s="1261"/>
      <c r="C158" s="1261"/>
      <c r="D158" s="1261"/>
      <c r="E158" s="1261"/>
      <c r="F158" s="1261"/>
      <c r="G158" s="1261"/>
      <c r="H158" s="1261"/>
      <c r="I158" s="1261"/>
      <c r="J158" s="1261"/>
      <c r="K158" s="1261"/>
      <c r="L158" s="1261"/>
      <c r="M158" s="1261"/>
      <c r="N158" s="1261"/>
      <c r="O158" s="1261"/>
      <c r="P158" s="1261"/>
    </row>
    <row r="160" spans="1:16" ht="23.25" customHeight="1" x14ac:dyDescent="0.25">
      <c r="A160" s="462" t="s">
        <v>22</v>
      </c>
      <c r="B160" s="90"/>
      <c r="C160" s="90"/>
      <c r="D160" s="90"/>
      <c r="E160" s="90"/>
      <c r="F160" s="90"/>
      <c r="G160" s="90"/>
      <c r="H160" s="90"/>
      <c r="I160" s="90"/>
      <c r="J160" s="90"/>
      <c r="K160" s="90"/>
      <c r="L160" s="90"/>
      <c r="M160" s="90"/>
      <c r="N160" s="90"/>
      <c r="O160" s="90"/>
    </row>
    <row r="161" spans="1:16" ht="20.25" customHeight="1" x14ac:dyDescent="0.25">
      <c r="A161" s="462"/>
      <c r="B161" s="90"/>
      <c r="C161" s="90"/>
      <c r="D161" s="90"/>
      <c r="E161" s="90"/>
      <c r="F161" s="90"/>
      <c r="G161" s="90"/>
      <c r="H161" s="90"/>
      <c r="I161" s="90"/>
      <c r="J161" s="90"/>
      <c r="K161" s="90"/>
      <c r="L161" s="90"/>
      <c r="M161" s="90"/>
      <c r="N161" s="90"/>
      <c r="O161" s="90"/>
    </row>
    <row r="162" spans="1:16" ht="15" customHeight="1" x14ac:dyDescent="0.25">
      <c r="A162" s="1262" t="s">
        <v>23</v>
      </c>
      <c r="B162" s="1263"/>
      <c r="C162" s="1263"/>
      <c r="D162" s="1263"/>
      <c r="E162" s="1264"/>
      <c r="F162" s="1271" t="s">
        <v>24</v>
      </c>
      <c r="G162" s="1271"/>
      <c r="H162" s="1271"/>
      <c r="I162" s="1271"/>
      <c r="J162" s="1271" t="s">
        <v>25</v>
      </c>
      <c r="K162" s="1272" t="s">
        <v>26</v>
      </c>
      <c r="L162" s="1264"/>
      <c r="M162" s="1271" t="s">
        <v>27</v>
      </c>
      <c r="N162" s="1271"/>
      <c r="O162" s="1271"/>
      <c r="P162" s="1275" t="s">
        <v>25</v>
      </c>
    </row>
    <row r="163" spans="1:16" ht="15" customHeight="1" x14ac:dyDescent="0.25">
      <c r="A163" s="1265"/>
      <c r="B163" s="1266"/>
      <c r="C163" s="1266"/>
      <c r="D163" s="1266"/>
      <c r="E163" s="1267"/>
      <c r="F163" s="1271"/>
      <c r="G163" s="1271"/>
      <c r="H163" s="1271"/>
      <c r="I163" s="1271"/>
      <c r="J163" s="1271"/>
      <c r="K163" s="1273"/>
      <c r="L163" s="1267"/>
      <c r="M163" s="1271"/>
      <c r="N163" s="1271"/>
      <c r="O163" s="1271"/>
      <c r="P163" s="1275"/>
    </row>
    <row r="164" spans="1:16" ht="15" customHeight="1" x14ac:dyDescent="0.25">
      <c r="A164" s="1265"/>
      <c r="B164" s="1266"/>
      <c r="C164" s="1266"/>
      <c r="D164" s="1266"/>
      <c r="E164" s="1267"/>
      <c r="F164" s="1254" t="s">
        <v>1394</v>
      </c>
      <c r="G164" s="1254"/>
      <c r="H164" s="1254"/>
      <c r="I164" s="1254"/>
      <c r="J164" s="463">
        <v>5</v>
      </c>
      <c r="K164" s="1273"/>
      <c r="L164" s="1267"/>
      <c r="M164" s="1254" t="s">
        <v>1431</v>
      </c>
      <c r="N164" s="1254"/>
      <c r="O164" s="1254"/>
      <c r="P164" s="464">
        <v>40</v>
      </c>
    </row>
    <row r="165" spans="1:16" ht="15" customHeight="1" x14ac:dyDescent="0.25">
      <c r="A165" s="1265"/>
      <c r="B165" s="1266"/>
      <c r="C165" s="1266"/>
      <c r="D165" s="1266"/>
      <c r="E165" s="1267"/>
      <c r="F165" s="1254" t="s">
        <v>1432</v>
      </c>
      <c r="G165" s="1254"/>
      <c r="H165" s="1254"/>
      <c r="I165" s="1254"/>
      <c r="J165" s="463">
        <v>70</v>
      </c>
      <c r="K165" s="1273"/>
      <c r="L165" s="1267"/>
      <c r="M165" s="1254" t="s">
        <v>1433</v>
      </c>
      <c r="N165" s="1254"/>
      <c r="O165" s="1254"/>
      <c r="P165" s="464">
        <v>30</v>
      </c>
    </row>
    <row r="166" spans="1:16" ht="15" customHeight="1" x14ac:dyDescent="0.25">
      <c r="A166" s="1265"/>
      <c r="B166" s="1266"/>
      <c r="C166" s="1266"/>
      <c r="D166" s="1266"/>
      <c r="E166" s="1267"/>
      <c r="F166" s="1254" t="s">
        <v>1408</v>
      </c>
      <c r="G166" s="1254"/>
      <c r="H166" s="1254"/>
      <c r="I166" s="1254"/>
      <c r="J166" s="463">
        <v>40</v>
      </c>
      <c r="K166" s="1273"/>
      <c r="L166" s="1267"/>
      <c r="M166" s="1254" t="s">
        <v>1434</v>
      </c>
      <c r="N166" s="1260"/>
      <c r="O166" s="1260"/>
      <c r="P166" s="464">
        <v>10</v>
      </c>
    </row>
    <row r="167" spans="1:16" ht="15" customHeight="1" x14ac:dyDescent="0.25">
      <c r="A167" s="1265"/>
      <c r="B167" s="1266"/>
      <c r="C167" s="1266"/>
      <c r="D167" s="1266"/>
      <c r="E167" s="1267"/>
      <c r="F167" s="1254" t="s">
        <v>1418</v>
      </c>
      <c r="G167" s="1254"/>
      <c r="H167" s="1254"/>
      <c r="I167" s="1254"/>
      <c r="J167" s="463">
        <v>5</v>
      </c>
      <c r="K167" s="1273"/>
      <c r="L167" s="1267"/>
      <c r="M167" s="1256" t="s">
        <v>1395</v>
      </c>
      <c r="N167" s="1257"/>
      <c r="O167" s="1258"/>
      <c r="P167" s="464">
        <v>10</v>
      </c>
    </row>
    <row r="168" spans="1:16" ht="15" customHeight="1" x14ac:dyDescent="0.25">
      <c r="A168" s="1265"/>
      <c r="B168" s="1266"/>
      <c r="C168" s="1266"/>
      <c r="D168" s="1266"/>
      <c r="E168" s="1267"/>
      <c r="F168" s="1323" t="s">
        <v>1398</v>
      </c>
      <c r="G168" s="1324"/>
      <c r="H168" s="1324"/>
      <c r="I168" s="1325"/>
      <c r="J168" s="463">
        <v>10</v>
      </c>
      <c r="K168" s="1273"/>
      <c r="L168" s="1267"/>
      <c r="M168" s="1256" t="s">
        <v>1397</v>
      </c>
      <c r="N168" s="1257"/>
      <c r="O168" s="1258"/>
      <c r="P168" s="464">
        <v>20</v>
      </c>
    </row>
    <row r="169" spans="1:16" ht="15" customHeight="1" x14ac:dyDescent="0.25">
      <c r="A169" s="1265"/>
      <c r="B169" s="1266"/>
      <c r="C169" s="1266"/>
      <c r="D169" s="1266"/>
      <c r="E169" s="1267"/>
      <c r="F169" s="1254"/>
      <c r="G169" s="1254"/>
      <c r="H169" s="1254"/>
      <c r="I169" s="1254"/>
      <c r="J169" s="463"/>
      <c r="K169" s="1273"/>
      <c r="L169" s="1267"/>
      <c r="M169" s="1254"/>
      <c r="N169" s="1254"/>
      <c r="O169" s="1254"/>
      <c r="P169" s="464"/>
    </row>
    <row r="170" spans="1:16" ht="15" customHeight="1" x14ac:dyDescent="0.25">
      <c r="A170" s="1265"/>
      <c r="B170" s="1266"/>
      <c r="C170" s="1266"/>
      <c r="D170" s="1266"/>
      <c r="E170" s="1267"/>
      <c r="F170" s="1254"/>
      <c r="G170" s="1254"/>
      <c r="H170" s="1254"/>
      <c r="I170" s="1254"/>
      <c r="J170" s="463"/>
      <c r="K170" s="1273"/>
      <c r="L170" s="1267"/>
      <c r="M170" s="1254"/>
      <c r="N170" s="1254"/>
      <c r="O170" s="1254"/>
      <c r="P170" s="464"/>
    </row>
    <row r="171" spans="1:16" ht="15" customHeight="1" x14ac:dyDescent="0.25">
      <c r="A171" s="1268"/>
      <c r="B171" s="1269"/>
      <c r="C171" s="1269"/>
      <c r="D171" s="1269"/>
      <c r="E171" s="1270"/>
      <c r="F171" s="1254"/>
      <c r="G171" s="1254"/>
      <c r="H171" s="1254"/>
      <c r="I171" s="1254"/>
      <c r="J171" s="463"/>
      <c r="K171" s="1274"/>
      <c r="L171" s="1270"/>
      <c r="M171" s="1254"/>
      <c r="N171" s="1254"/>
      <c r="O171" s="1254"/>
      <c r="P171" s="464"/>
    </row>
    <row r="172" spans="1:16" ht="15.75" x14ac:dyDescent="0.25">
      <c r="A172" s="465"/>
      <c r="B172" s="466"/>
      <c r="C172" s="460"/>
      <c r="D172" s="460"/>
      <c r="E172" s="460"/>
      <c r="F172" s="460"/>
      <c r="G172" s="460"/>
      <c r="H172" s="460"/>
      <c r="I172" s="460"/>
      <c r="J172" s="460"/>
      <c r="K172" s="460"/>
      <c r="L172" s="460"/>
      <c r="M172" s="460"/>
      <c r="N172" s="460"/>
      <c r="O172" s="460"/>
    </row>
    <row r="173" spans="1:16" s="99" customFormat="1" ht="31.5" customHeight="1" x14ac:dyDescent="0.25">
      <c r="A173" s="467" t="s">
        <v>32</v>
      </c>
      <c r="B173" s="468" t="s">
        <v>33</v>
      </c>
      <c r="C173" s="468" t="s">
        <v>34</v>
      </c>
      <c r="D173" s="468" t="s">
        <v>35</v>
      </c>
      <c r="E173" s="468" t="s">
        <v>36</v>
      </c>
      <c r="F173" s="468" t="s">
        <v>37</v>
      </c>
      <c r="G173" s="1244" t="s">
        <v>38</v>
      </c>
      <c r="H173" s="1244"/>
      <c r="I173" s="1217" t="s">
        <v>39</v>
      </c>
      <c r="J173" s="1228"/>
      <c r="K173" s="468" t="s">
        <v>40</v>
      </c>
      <c r="L173" s="1244" t="s">
        <v>41</v>
      </c>
      <c r="M173" s="1244"/>
      <c r="N173" s="1245" t="s">
        <v>42</v>
      </c>
      <c r="O173" s="1246"/>
      <c r="P173" s="1247"/>
    </row>
    <row r="174" spans="1:16" ht="21.75" customHeight="1" x14ac:dyDescent="0.25">
      <c r="A174" s="469"/>
      <c r="B174" s="470"/>
      <c r="C174" s="155"/>
      <c r="D174" s="471"/>
      <c r="E174" s="471"/>
      <c r="F174" s="471"/>
      <c r="G174" s="1355"/>
      <c r="H174" s="1355"/>
      <c r="I174" s="1249"/>
      <c r="J174" s="1250"/>
      <c r="K174" s="472"/>
      <c r="L174" s="1251"/>
      <c r="M174" s="1251"/>
      <c r="N174" s="1252"/>
      <c r="O174" s="1252"/>
      <c r="P174" s="1253"/>
    </row>
    <row r="175" spans="1:16" ht="40.5" customHeight="1" x14ac:dyDescent="0.25">
      <c r="A175" s="1227" t="s">
        <v>51</v>
      </c>
      <c r="B175" s="1228"/>
      <c r="C175" s="985"/>
      <c r="D175" s="991"/>
      <c r="E175" s="991"/>
      <c r="F175" s="991"/>
      <c r="G175" s="991"/>
      <c r="H175" s="991"/>
      <c r="I175" s="991"/>
      <c r="J175" s="991"/>
      <c r="K175" s="991"/>
      <c r="L175" s="991"/>
      <c r="M175" s="991"/>
      <c r="N175" s="991"/>
      <c r="O175" s="991"/>
      <c r="P175" s="992"/>
    </row>
    <row r="176" spans="1:16" ht="15.75" x14ac:dyDescent="0.25">
      <c r="A176" s="1229" t="s">
        <v>53</v>
      </c>
      <c r="B176" s="1230"/>
      <c r="C176" s="1230"/>
      <c r="D176" s="1230"/>
      <c r="E176" s="1230"/>
      <c r="F176" s="1230"/>
      <c r="G176" s="1231"/>
      <c r="H176" s="1232" t="s">
        <v>54</v>
      </c>
      <c r="I176" s="1230"/>
      <c r="J176" s="1230"/>
      <c r="K176" s="1230"/>
      <c r="L176" s="1230"/>
      <c r="M176" s="1230"/>
      <c r="N176" s="1230"/>
      <c r="O176" s="1230"/>
      <c r="P176" s="1233"/>
    </row>
    <row r="177" spans="1:16" ht="15" customHeight="1" x14ac:dyDescent="0.25">
      <c r="A177" s="1234"/>
      <c r="B177" s="1235"/>
      <c r="C177" s="1235"/>
      <c r="D177" s="1235"/>
      <c r="E177" s="1235"/>
      <c r="F177" s="1235"/>
      <c r="G177" s="1235"/>
      <c r="H177" s="1238"/>
      <c r="I177" s="1239"/>
      <c r="J177" s="1239"/>
      <c r="K177" s="1239"/>
      <c r="L177" s="1239"/>
      <c r="M177" s="1239"/>
      <c r="N177" s="1239"/>
      <c r="O177" s="1239"/>
      <c r="P177" s="1240"/>
    </row>
    <row r="178" spans="1:16" ht="15" customHeight="1" x14ac:dyDescent="0.25">
      <c r="A178" s="1236"/>
      <c r="B178" s="1237"/>
      <c r="C178" s="1237"/>
      <c r="D178" s="1237"/>
      <c r="E178" s="1237"/>
      <c r="F178" s="1237"/>
      <c r="G178" s="1237"/>
      <c r="H178" s="1241"/>
      <c r="I178" s="1242"/>
      <c r="J178" s="1242"/>
      <c r="K178" s="1242"/>
      <c r="L178" s="1242"/>
      <c r="M178" s="1242"/>
      <c r="N178" s="1242"/>
      <c r="O178" s="1242"/>
      <c r="P178" s="1243"/>
    </row>
    <row r="179" spans="1:16" ht="21.75" customHeight="1" x14ac:dyDescent="0.25">
      <c r="A179" s="465"/>
      <c r="B179" s="466"/>
      <c r="C179" s="466"/>
      <c r="D179" s="466"/>
      <c r="E179" s="466"/>
      <c r="F179" s="466"/>
      <c r="G179" s="466"/>
      <c r="H179" s="466"/>
      <c r="I179" s="466"/>
      <c r="J179" s="466"/>
      <c r="K179" s="466"/>
      <c r="L179" s="466"/>
      <c r="M179" s="466"/>
      <c r="N179" s="466"/>
      <c r="O179" s="466"/>
      <c r="P179" s="473"/>
    </row>
    <row r="180" spans="1:16" ht="15.75" customHeight="1" x14ac:dyDescent="0.25">
      <c r="A180" s="474"/>
      <c r="B180" s="466"/>
      <c r="C180" s="461"/>
      <c r="D180" s="1217" t="s">
        <v>57</v>
      </c>
      <c r="E180" s="1218"/>
      <c r="F180" s="1218"/>
      <c r="G180" s="1218"/>
      <c r="H180" s="1218"/>
      <c r="I180" s="1218"/>
      <c r="J180" s="1218"/>
      <c r="K180" s="1218"/>
      <c r="L180" s="1218"/>
      <c r="M180" s="1218"/>
      <c r="N180" s="1218"/>
      <c r="O180" s="1218"/>
      <c r="P180" s="1219"/>
    </row>
    <row r="181" spans="1:16" ht="15.75" x14ac:dyDescent="0.25">
      <c r="A181" s="465"/>
      <c r="B181" s="466"/>
      <c r="C181" s="466"/>
      <c r="D181" s="468" t="s">
        <v>58</v>
      </c>
      <c r="E181" s="468" t="s">
        <v>59</v>
      </c>
      <c r="F181" s="468" t="s">
        <v>60</v>
      </c>
      <c r="G181" s="468" t="s">
        <v>61</v>
      </c>
      <c r="H181" s="468" t="s">
        <v>62</v>
      </c>
      <c r="I181" s="468" t="s">
        <v>63</v>
      </c>
      <c r="J181" s="468" t="s">
        <v>64</v>
      </c>
      <c r="K181" s="468" t="s">
        <v>65</v>
      </c>
      <c r="L181" s="468" t="s">
        <v>66</v>
      </c>
      <c r="M181" s="468" t="s">
        <v>67</v>
      </c>
      <c r="N181" s="468" t="s">
        <v>68</v>
      </c>
      <c r="O181" s="1217" t="s">
        <v>69</v>
      </c>
      <c r="P181" s="1219"/>
    </row>
    <row r="182" spans="1:16" ht="15.75" x14ac:dyDescent="0.25">
      <c r="A182" s="1220" t="s">
        <v>70</v>
      </c>
      <c r="B182" s="1221"/>
      <c r="C182" s="1222"/>
      <c r="D182" s="475"/>
      <c r="E182" s="475"/>
      <c r="F182" s="475"/>
      <c r="G182" s="475"/>
      <c r="H182" s="475"/>
      <c r="I182" s="475"/>
      <c r="J182" s="475"/>
      <c r="K182" s="475"/>
      <c r="L182" s="475"/>
      <c r="M182" s="475"/>
      <c r="N182" s="475"/>
      <c r="O182" s="1223"/>
      <c r="P182" s="1224"/>
    </row>
    <row r="183" spans="1:16" ht="15.75" x14ac:dyDescent="0.25">
      <c r="A183" s="1220" t="s">
        <v>71</v>
      </c>
      <c r="B183" s="1221"/>
      <c r="C183" s="1222"/>
      <c r="D183" s="476"/>
      <c r="E183" s="476"/>
      <c r="F183" s="476"/>
      <c r="G183" s="476"/>
      <c r="H183" s="476"/>
      <c r="I183" s="476"/>
      <c r="J183" s="476"/>
      <c r="K183" s="476"/>
      <c r="L183" s="476"/>
      <c r="M183" s="476"/>
      <c r="N183" s="476"/>
      <c r="O183" s="1225"/>
      <c r="P183" s="1226"/>
    </row>
    <row r="184" spans="1:16" ht="15.75" x14ac:dyDescent="0.25">
      <c r="A184" s="465"/>
      <c r="B184" s="466"/>
      <c r="C184" s="466"/>
      <c r="D184" s="466"/>
      <c r="E184" s="466"/>
      <c r="F184" s="466"/>
      <c r="G184" s="466"/>
      <c r="H184" s="466"/>
      <c r="I184" s="466"/>
      <c r="J184" s="466"/>
      <c r="K184" s="466"/>
      <c r="L184" s="466"/>
      <c r="M184" s="466"/>
      <c r="N184" s="466"/>
      <c r="O184" s="466"/>
      <c r="P184" s="473"/>
    </row>
    <row r="185" spans="1:16" ht="15.75" x14ac:dyDescent="0.25">
      <c r="A185" s="477" t="s">
        <v>72</v>
      </c>
      <c r="B185" s="477" t="s">
        <v>33</v>
      </c>
      <c r="C185" s="478"/>
      <c r="D185" s="479" t="s">
        <v>58</v>
      </c>
      <c r="E185" s="479" t="s">
        <v>59</v>
      </c>
      <c r="F185" s="479" t="s">
        <v>60</v>
      </c>
      <c r="G185" s="479" t="s">
        <v>61</v>
      </c>
      <c r="H185" s="479" t="s">
        <v>62</v>
      </c>
      <c r="I185" s="479" t="s">
        <v>63</v>
      </c>
      <c r="J185" s="479" t="s">
        <v>64</v>
      </c>
      <c r="K185" s="479" t="s">
        <v>65</v>
      </c>
      <c r="L185" s="479" t="s">
        <v>66</v>
      </c>
      <c r="M185" s="479" t="s">
        <v>67</v>
      </c>
      <c r="N185" s="479" t="s">
        <v>68</v>
      </c>
      <c r="O185" s="1215" t="s">
        <v>69</v>
      </c>
      <c r="P185" s="1216"/>
    </row>
    <row r="186" spans="1:16" ht="14.1" customHeight="1" x14ac:dyDescent="0.25">
      <c r="A186" s="1204" t="s">
        <v>1420</v>
      </c>
      <c r="B186" s="1337">
        <v>20</v>
      </c>
      <c r="C186" s="480" t="s">
        <v>70</v>
      </c>
      <c r="D186" s="480"/>
      <c r="E186" s="480"/>
      <c r="F186" s="480"/>
      <c r="G186" s="480"/>
      <c r="H186" s="480"/>
      <c r="I186" s="480"/>
      <c r="J186" s="480"/>
      <c r="K186" s="480"/>
      <c r="L186" s="480"/>
      <c r="M186" s="480"/>
      <c r="N186" s="480"/>
      <c r="O186" s="481"/>
      <c r="P186" s="482"/>
    </row>
    <row r="187" spans="1:16" ht="14.1" customHeight="1" x14ac:dyDescent="0.25">
      <c r="A187" s="1205"/>
      <c r="B187" s="1338"/>
      <c r="C187" s="483" t="s">
        <v>71</v>
      </c>
      <c r="D187" s="483"/>
      <c r="E187" s="483"/>
      <c r="F187" s="500"/>
      <c r="G187" s="500"/>
      <c r="H187" s="500"/>
      <c r="I187" s="500"/>
      <c r="J187" s="500"/>
      <c r="K187" s="500"/>
      <c r="L187" s="500"/>
      <c r="M187" s="500"/>
      <c r="N187" s="483"/>
      <c r="O187" s="485"/>
      <c r="P187" s="486"/>
    </row>
    <row r="188" spans="1:16" ht="14.1" customHeight="1" x14ac:dyDescent="0.25">
      <c r="A188" s="1204" t="s">
        <v>1058</v>
      </c>
      <c r="B188" s="1337"/>
      <c r="C188" s="480" t="s">
        <v>70</v>
      </c>
      <c r="D188" s="480"/>
      <c r="E188" s="480"/>
      <c r="F188" s="480"/>
      <c r="G188" s="480"/>
      <c r="H188" s="480"/>
      <c r="I188" s="480"/>
      <c r="J188" s="480"/>
      <c r="K188" s="480"/>
      <c r="L188" s="480"/>
      <c r="M188" s="480"/>
      <c r="N188" s="480"/>
      <c r="O188" s="481"/>
      <c r="P188" s="482"/>
    </row>
    <row r="189" spans="1:16" ht="14.1" customHeight="1" x14ac:dyDescent="0.25">
      <c r="A189" s="1205"/>
      <c r="B189" s="1338"/>
      <c r="C189" s="483" t="s">
        <v>71</v>
      </c>
      <c r="D189" s="483"/>
      <c r="E189" s="483"/>
      <c r="F189" s="500"/>
      <c r="G189" s="500"/>
      <c r="H189" s="500"/>
      <c r="I189" s="500"/>
      <c r="J189" s="500"/>
      <c r="K189" s="500"/>
      <c r="L189" s="500"/>
      <c r="M189" s="500"/>
      <c r="N189" s="483"/>
      <c r="O189" s="485"/>
      <c r="P189" s="486"/>
    </row>
    <row r="190" spans="1:16" ht="14.1" customHeight="1" x14ac:dyDescent="0.25">
      <c r="A190" s="1204" t="s">
        <v>1421</v>
      </c>
      <c r="B190" s="1337">
        <v>20</v>
      </c>
      <c r="C190" s="480" t="s">
        <v>70</v>
      </c>
      <c r="D190" s="480"/>
      <c r="E190" s="480"/>
      <c r="F190" s="480"/>
      <c r="G190" s="480"/>
      <c r="H190" s="480"/>
      <c r="I190" s="480"/>
      <c r="J190" s="480"/>
      <c r="K190" s="480"/>
      <c r="L190" s="480"/>
      <c r="M190" s="480"/>
      <c r="N190" s="480"/>
      <c r="O190" s="481"/>
      <c r="P190" s="482"/>
    </row>
    <row r="191" spans="1:16" ht="14.1" customHeight="1" x14ac:dyDescent="0.25">
      <c r="A191" s="1205"/>
      <c r="B191" s="1338"/>
      <c r="C191" s="483" t="s">
        <v>71</v>
      </c>
      <c r="D191" s="483"/>
      <c r="E191" s="483"/>
      <c r="F191" s="500"/>
      <c r="G191" s="500"/>
      <c r="H191" s="500"/>
      <c r="I191" s="500"/>
      <c r="J191" s="500"/>
      <c r="K191" s="500"/>
      <c r="L191" s="500"/>
      <c r="M191" s="500"/>
      <c r="N191" s="483"/>
      <c r="O191" s="485"/>
      <c r="P191" s="486"/>
    </row>
    <row r="192" spans="1:16" ht="14.1" customHeight="1" x14ac:dyDescent="0.25">
      <c r="A192" s="1204" t="s">
        <v>1060</v>
      </c>
      <c r="B192" s="1337">
        <v>5</v>
      </c>
      <c r="C192" s="480" t="s">
        <v>70</v>
      </c>
      <c r="D192" s="480"/>
      <c r="E192" s="480"/>
      <c r="F192" s="480"/>
      <c r="G192" s="480"/>
      <c r="H192" s="480"/>
      <c r="I192" s="480">
        <v>50</v>
      </c>
      <c r="J192" s="480"/>
      <c r="K192" s="480"/>
      <c r="L192" s="480"/>
      <c r="M192" s="480"/>
      <c r="N192" s="480">
        <v>100</v>
      </c>
      <c r="O192" s="481"/>
      <c r="P192" s="482"/>
    </row>
    <row r="193" spans="1:16" ht="14.1" customHeight="1" x14ac:dyDescent="0.25">
      <c r="A193" s="1205"/>
      <c r="B193" s="1338"/>
      <c r="C193" s="483" t="s">
        <v>71</v>
      </c>
      <c r="D193" s="483"/>
      <c r="E193" s="483"/>
      <c r="F193" s="500"/>
      <c r="G193" s="500"/>
      <c r="H193" s="500"/>
      <c r="I193" s="500"/>
      <c r="J193" s="500"/>
      <c r="K193" s="500"/>
      <c r="L193" s="500"/>
      <c r="M193" s="500"/>
      <c r="N193" s="483"/>
      <c r="O193" s="485"/>
      <c r="P193" s="486"/>
    </row>
    <row r="194" spans="1:16" ht="14.1" customHeight="1" x14ac:dyDescent="0.25">
      <c r="A194" s="1204" t="s">
        <v>1061</v>
      </c>
      <c r="B194" s="1337">
        <v>22</v>
      </c>
      <c r="C194" s="480" t="s">
        <v>70</v>
      </c>
      <c r="D194" s="480"/>
      <c r="E194" s="480"/>
      <c r="F194" s="480"/>
      <c r="G194" s="480"/>
      <c r="H194" s="480"/>
      <c r="I194" s="480"/>
      <c r="J194" s="480">
        <v>50</v>
      </c>
      <c r="K194" s="480"/>
      <c r="L194" s="480"/>
      <c r="M194" s="480"/>
      <c r="N194" s="480"/>
      <c r="O194" s="481"/>
      <c r="P194" s="482">
        <v>100</v>
      </c>
    </row>
    <row r="195" spans="1:16" ht="14.1" customHeight="1" x14ac:dyDescent="0.25">
      <c r="A195" s="1205"/>
      <c r="B195" s="1338"/>
      <c r="C195" s="483" t="s">
        <v>71</v>
      </c>
      <c r="D195" s="483"/>
      <c r="E195" s="483"/>
      <c r="F195" s="500"/>
      <c r="G195" s="500"/>
      <c r="H195" s="500"/>
      <c r="I195" s="500"/>
      <c r="J195" s="500"/>
      <c r="K195" s="500"/>
      <c r="L195" s="500"/>
      <c r="M195" s="500"/>
      <c r="N195" s="483"/>
      <c r="O195" s="485"/>
      <c r="P195" s="486"/>
    </row>
    <row r="196" spans="1:16" ht="14.1" customHeight="1" x14ac:dyDescent="0.25">
      <c r="A196" s="1204" t="s">
        <v>1033</v>
      </c>
      <c r="B196" s="1337">
        <v>5</v>
      </c>
      <c r="C196" s="480" t="s">
        <v>70</v>
      </c>
      <c r="D196" s="480"/>
      <c r="E196" s="480"/>
      <c r="F196" s="480"/>
      <c r="G196" s="480"/>
      <c r="H196" s="480"/>
      <c r="I196" s="480"/>
      <c r="J196" s="480"/>
      <c r="K196" s="480">
        <v>50</v>
      </c>
      <c r="L196" s="480"/>
      <c r="M196" s="480"/>
      <c r="N196" s="480">
        <v>100</v>
      </c>
      <c r="O196" s="481"/>
      <c r="P196" s="482"/>
    </row>
    <row r="197" spans="1:16" ht="14.1" customHeight="1" x14ac:dyDescent="0.25">
      <c r="A197" s="1205"/>
      <c r="B197" s="1338"/>
      <c r="C197" s="483" t="s">
        <v>71</v>
      </c>
      <c r="D197" s="483"/>
      <c r="E197" s="483"/>
      <c r="F197" s="500"/>
      <c r="G197" s="500"/>
      <c r="H197" s="500"/>
      <c r="I197" s="500"/>
      <c r="J197" s="500"/>
      <c r="K197" s="500"/>
      <c r="L197" s="500"/>
      <c r="M197" s="500"/>
      <c r="N197" s="483"/>
      <c r="O197" s="485"/>
      <c r="P197" s="486"/>
    </row>
    <row r="198" spans="1:16" ht="14.1" customHeight="1" x14ac:dyDescent="0.25">
      <c r="A198" s="1204" t="s">
        <v>1062</v>
      </c>
      <c r="B198" s="1335">
        <v>20</v>
      </c>
      <c r="C198" s="480" t="s">
        <v>70</v>
      </c>
      <c r="D198" s="480"/>
      <c r="E198" s="480"/>
      <c r="F198" s="480"/>
      <c r="G198" s="480"/>
      <c r="H198" s="480"/>
      <c r="I198" s="480"/>
      <c r="J198" s="480"/>
      <c r="K198" s="480"/>
      <c r="L198" s="480">
        <v>50</v>
      </c>
      <c r="M198" s="480"/>
      <c r="N198" s="480"/>
      <c r="O198" s="481"/>
      <c r="P198" s="482">
        <v>100</v>
      </c>
    </row>
    <row r="199" spans="1:16" ht="14.1" customHeight="1" x14ac:dyDescent="0.25">
      <c r="A199" s="1205"/>
      <c r="B199" s="1336"/>
      <c r="C199" s="483" t="s">
        <v>71</v>
      </c>
      <c r="D199" s="483"/>
      <c r="E199" s="483"/>
      <c r="F199" s="500"/>
      <c r="G199" s="500"/>
      <c r="H199" s="500"/>
      <c r="I199" s="500"/>
      <c r="J199" s="500"/>
      <c r="K199" s="500"/>
      <c r="L199" s="500"/>
      <c r="M199" s="500"/>
      <c r="N199" s="483"/>
      <c r="O199" s="485"/>
      <c r="P199" s="486"/>
    </row>
    <row r="200" spans="1:16" ht="14.1" customHeight="1" x14ac:dyDescent="0.25">
      <c r="A200" s="1204" t="s">
        <v>1063</v>
      </c>
      <c r="B200" s="1335">
        <v>5</v>
      </c>
      <c r="C200" s="480" t="s">
        <v>70</v>
      </c>
      <c r="D200" s="480"/>
      <c r="E200" s="480"/>
      <c r="F200" s="480"/>
      <c r="G200" s="480"/>
      <c r="H200" s="480"/>
      <c r="I200" s="480"/>
      <c r="J200" s="480"/>
      <c r="K200" s="480"/>
      <c r="L200" s="480"/>
      <c r="M200" s="480"/>
      <c r="N200" s="480"/>
      <c r="O200" s="481"/>
      <c r="P200" s="482">
        <v>100</v>
      </c>
    </row>
    <row r="201" spans="1:16" ht="14.1" customHeight="1" x14ac:dyDescent="0.25">
      <c r="A201" s="1205"/>
      <c r="B201" s="1336"/>
      <c r="C201" s="483" t="s">
        <v>71</v>
      </c>
      <c r="D201" s="483"/>
      <c r="E201" s="483"/>
      <c r="F201" s="500"/>
      <c r="G201" s="500"/>
      <c r="H201" s="500"/>
      <c r="I201" s="500"/>
      <c r="J201" s="500"/>
      <c r="K201" s="500"/>
      <c r="L201" s="500"/>
      <c r="M201" s="500"/>
      <c r="N201" s="483"/>
      <c r="O201" s="485"/>
      <c r="P201" s="486"/>
    </row>
    <row r="202" spans="1:16" ht="14.1" customHeight="1" x14ac:dyDescent="0.25">
      <c r="A202" s="1204" t="s">
        <v>1064</v>
      </c>
      <c r="B202" s="1335">
        <v>1</v>
      </c>
      <c r="C202" s="480" t="s">
        <v>70</v>
      </c>
      <c r="D202" s="480"/>
      <c r="E202" s="480"/>
      <c r="F202" s="480"/>
      <c r="G202" s="480"/>
      <c r="H202" s="480"/>
      <c r="I202" s="480"/>
      <c r="J202" s="480"/>
      <c r="K202" s="480"/>
      <c r="L202" s="480"/>
      <c r="M202" s="480"/>
      <c r="N202" s="480"/>
      <c r="O202" s="481"/>
      <c r="P202" s="482">
        <v>90</v>
      </c>
    </row>
    <row r="203" spans="1:16" ht="14.1" customHeight="1" x14ac:dyDescent="0.25">
      <c r="A203" s="1205"/>
      <c r="B203" s="1336"/>
      <c r="C203" s="483" t="s">
        <v>71</v>
      </c>
      <c r="D203" s="483"/>
      <c r="E203" s="483"/>
      <c r="F203" s="500"/>
      <c r="G203" s="500"/>
      <c r="H203" s="500"/>
      <c r="I203" s="500"/>
      <c r="J203" s="500"/>
      <c r="K203" s="500"/>
      <c r="L203" s="500"/>
      <c r="M203" s="500"/>
      <c r="N203" s="483"/>
      <c r="O203" s="485"/>
      <c r="P203" s="486"/>
    </row>
    <row r="204" spans="1:16" ht="14.1" customHeight="1" x14ac:dyDescent="0.25">
      <c r="A204" s="1204" t="s">
        <v>1422</v>
      </c>
      <c r="B204" s="1337">
        <v>2</v>
      </c>
      <c r="C204" s="480" t="s">
        <v>70</v>
      </c>
      <c r="D204" s="480"/>
      <c r="E204" s="480"/>
      <c r="F204" s="480"/>
      <c r="G204" s="480"/>
      <c r="H204" s="480"/>
      <c r="I204" s="480"/>
      <c r="J204" s="480"/>
      <c r="K204" s="480"/>
      <c r="L204" s="480"/>
      <c r="M204" s="480"/>
      <c r="N204" s="480"/>
      <c r="O204" s="481"/>
      <c r="P204" s="482">
        <v>90</v>
      </c>
    </row>
    <row r="205" spans="1:16" ht="14.1" customHeight="1" x14ac:dyDescent="0.25">
      <c r="A205" s="1205"/>
      <c r="B205" s="1338"/>
      <c r="C205" s="483" t="s">
        <v>71</v>
      </c>
      <c r="D205" s="483"/>
      <c r="E205" s="483"/>
      <c r="F205" s="500"/>
      <c r="G205" s="500"/>
      <c r="H205" s="500"/>
      <c r="I205" s="500"/>
      <c r="J205" s="500"/>
      <c r="K205" s="500"/>
      <c r="L205" s="500"/>
      <c r="M205" s="500"/>
      <c r="N205" s="483"/>
      <c r="O205" s="485"/>
      <c r="P205" s="486"/>
    </row>
    <row r="206" spans="1:16" ht="15.75" thickBot="1" x14ac:dyDescent="0.3">
      <c r="A206" s="113"/>
      <c r="B206" s="90"/>
      <c r="C206" s="90"/>
      <c r="D206" s="90"/>
      <c r="E206" s="90"/>
      <c r="F206" s="90"/>
      <c r="G206" s="90"/>
      <c r="H206" s="90"/>
      <c r="I206" s="90"/>
      <c r="J206" s="90"/>
      <c r="K206" s="90"/>
      <c r="L206" s="90"/>
      <c r="M206" s="90"/>
      <c r="N206" s="90"/>
      <c r="O206" s="90"/>
      <c r="P206" s="114"/>
    </row>
    <row r="207" spans="1:16" ht="21" customHeight="1" x14ac:dyDescent="0.25">
      <c r="A207" s="1201" t="s">
        <v>82</v>
      </c>
      <c r="B207" s="1202"/>
      <c r="C207" s="1202"/>
      <c r="D207" s="1202"/>
      <c r="E207" s="1202"/>
      <c r="F207" s="1202"/>
      <c r="G207" s="1202"/>
      <c r="H207" s="1202"/>
      <c r="I207" s="1202"/>
      <c r="J207" s="1202"/>
      <c r="K207" s="1202"/>
      <c r="L207" s="1202"/>
      <c r="M207" s="1202"/>
      <c r="N207" s="1202"/>
      <c r="O207" s="1202"/>
      <c r="P207" s="1203"/>
    </row>
    <row r="208" spans="1:16" ht="15.75" x14ac:dyDescent="0.25">
      <c r="A208" s="487" t="s">
        <v>83</v>
      </c>
      <c r="B208" s="1195"/>
      <c r="C208" s="1196"/>
      <c r="D208" s="1196"/>
      <c r="E208" s="1196"/>
      <c r="F208" s="1196"/>
      <c r="G208" s="1196"/>
      <c r="H208" s="1196"/>
      <c r="I208" s="1196"/>
      <c r="J208" s="1196"/>
      <c r="K208" s="1196"/>
      <c r="L208" s="1196"/>
      <c r="M208" s="1196"/>
      <c r="N208" s="1196"/>
      <c r="O208" s="1196"/>
      <c r="P208" s="1197"/>
    </row>
    <row r="209" spans="1:16" ht="15.75" x14ac:dyDescent="0.25">
      <c r="A209" s="487" t="s">
        <v>84</v>
      </c>
      <c r="B209" s="1195"/>
      <c r="C209" s="1196"/>
      <c r="D209" s="1196"/>
      <c r="E209" s="1196"/>
      <c r="F209" s="1196"/>
      <c r="G209" s="1196"/>
      <c r="H209" s="1196"/>
      <c r="I209" s="1196"/>
      <c r="J209" s="1196"/>
      <c r="K209" s="1196"/>
      <c r="L209" s="1196"/>
      <c r="M209" s="1196"/>
      <c r="N209" s="1196"/>
      <c r="O209" s="1196"/>
      <c r="P209" s="1197"/>
    </row>
    <row r="210" spans="1:16" ht="15.75" x14ac:dyDescent="0.25">
      <c r="A210" s="487" t="s">
        <v>85</v>
      </c>
      <c r="B210" s="1195"/>
      <c r="C210" s="1196"/>
      <c r="D210" s="1196"/>
      <c r="E210" s="1196"/>
      <c r="F210" s="1196"/>
      <c r="G210" s="1196"/>
      <c r="H210" s="1196"/>
      <c r="I210" s="1196"/>
      <c r="J210" s="1196"/>
      <c r="K210" s="1196"/>
      <c r="L210" s="1196"/>
      <c r="M210" s="1196"/>
      <c r="N210" s="1196"/>
      <c r="O210" s="1196"/>
      <c r="P210" s="1197"/>
    </row>
    <row r="211" spans="1:16" ht="15.75" x14ac:dyDescent="0.25">
      <c r="A211" s="487" t="s">
        <v>86</v>
      </c>
      <c r="B211" s="1195"/>
      <c r="C211" s="1196"/>
      <c r="D211" s="1196"/>
      <c r="E211" s="1196"/>
      <c r="F211" s="1196"/>
      <c r="G211" s="1196"/>
      <c r="H211" s="1196"/>
      <c r="I211" s="1196"/>
      <c r="J211" s="1196"/>
      <c r="K211" s="1196"/>
      <c r="L211" s="1196"/>
      <c r="M211" s="1196"/>
      <c r="N211" s="1196"/>
      <c r="O211" s="1196"/>
      <c r="P211" s="1197"/>
    </row>
    <row r="212" spans="1:16" ht="15.75" x14ac:dyDescent="0.25">
      <c r="A212" s="487" t="s">
        <v>87</v>
      </c>
      <c r="B212" s="1195"/>
      <c r="C212" s="1196"/>
      <c r="D212" s="1196"/>
      <c r="E212" s="1196"/>
      <c r="F212" s="1196"/>
      <c r="G212" s="1196"/>
      <c r="H212" s="1196"/>
      <c r="I212" s="1196"/>
      <c r="J212" s="1196"/>
      <c r="K212" s="1196"/>
      <c r="L212" s="1196"/>
      <c r="M212" s="1196"/>
      <c r="N212" s="1196"/>
      <c r="O212" s="1196"/>
      <c r="P212" s="1197"/>
    </row>
    <row r="213" spans="1:16" ht="15.75" x14ac:dyDescent="0.25">
      <c r="A213" s="487" t="s">
        <v>88</v>
      </c>
      <c r="B213" s="1195"/>
      <c r="C213" s="1196"/>
      <c r="D213" s="1196"/>
      <c r="E213" s="1196"/>
      <c r="F213" s="1196"/>
      <c r="G213" s="1196"/>
      <c r="H213" s="1196"/>
      <c r="I213" s="1196"/>
      <c r="J213" s="1196"/>
      <c r="K213" s="1196"/>
      <c r="L213" s="1196"/>
      <c r="M213" s="1196"/>
      <c r="N213" s="1196"/>
      <c r="O213" s="1196"/>
      <c r="P213" s="1197"/>
    </row>
    <row r="214" spans="1:16" ht="15.75" x14ac:dyDescent="0.25">
      <c r="A214" s="487" t="s">
        <v>89</v>
      </c>
      <c r="B214" s="1195"/>
      <c r="C214" s="1196"/>
      <c r="D214" s="1196"/>
      <c r="E214" s="1196"/>
      <c r="F214" s="1196"/>
      <c r="G214" s="1196"/>
      <c r="H214" s="1196"/>
      <c r="I214" s="1196"/>
      <c r="J214" s="1196"/>
      <c r="K214" s="1196"/>
      <c r="L214" s="1196"/>
      <c r="M214" s="1196"/>
      <c r="N214" s="1196"/>
      <c r="O214" s="1196"/>
      <c r="P214" s="1197"/>
    </row>
    <row r="215" spans="1:16" ht="15.75" x14ac:dyDescent="0.25">
      <c r="A215" s="487" t="s">
        <v>90</v>
      </c>
      <c r="B215" s="1195"/>
      <c r="C215" s="1196"/>
      <c r="D215" s="1196"/>
      <c r="E215" s="1196"/>
      <c r="F215" s="1196"/>
      <c r="G215" s="1196"/>
      <c r="H215" s="1196"/>
      <c r="I215" s="1196"/>
      <c r="J215" s="1196"/>
      <c r="K215" s="1196"/>
      <c r="L215" s="1196"/>
      <c r="M215" s="1196"/>
      <c r="N215" s="1196"/>
      <c r="O215" s="1196"/>
      <c r="P215" s="1197"/>
    </row>
    <row r="216" spans="1:16" ht="15.75" x14ac:dyDescent="0.25">
      <c r="A216" s="487" t="s">
        <v>91</v>
      </c>
      <c r="B216" s="1195"/>
      <c r="C216" s="1196"/>
      <c r="D216" s="1196"/>
      <c r="E216" s="1196"/>
      <c r="F216" s="1196"/>
      <c r="G216" s="1196"/>
      <c r="H216" s="1196"/>
      <c r="I216" s="1196"/>
      <c r="J216" s="1196"/>
      <c r="K216" s="1196"/>
      <c r="L216" s="1196"/>
      <c r="M216" s="1196"/>
      <c r="N216" s="1196"/>
      <c r="O216" s="1196"/>
      <c r="P216" s="1197"/>
    </row>
    <row r="217" spans="1:16" ht="16.5" thickBot="1" x14ac:dyDescent="0.3">
      <c r="A217" s="488" t="s">
        <v>92</v>
      </c>
      <c r="B217" s="1198"/>
      <c r="C217" s="1199"/>
      <c r="D217" s="1199"/>
      <c r="E217" s="1199"/>
      <c r="F217" s="1199"/>
      <c r="G217" s="1199"/>
      <c r="H217" s="1199"/>
      <c r="I217" s="1199"/>
      <c r="J217" s="1199"/>
      <c r="K217" s="1199"/>
      <c r="L217" s="1199"/>
      <c r="M217" s="1199"/>
      <c r="N217" s="1199"/>
      <c r="O217" s="1199"/>
      <c r="P217" s="1200"/>
    </row>
    <row r="220" spans="1:16" ht="21" customHeight="1" x14ac:dyDescent="0.25">
      <c r="A220" s="451" t="s">
        <v>9</v>
      </c>
      <c r="B220" s="1284" t="s">
        <v>1389</v>
      </c>
      <c r="C220" s="1285"/>
      <c r="D220" s="1285"/>
      <c r="E220" s="1285"/>
      <c r="F220" s="1285"/>
      <c r="G220" s="1285"/>
      <c r="H220" s="1285"/>
      <c r="I220" s="1285"/>
      <c r="J220" s="1285"/>
      <c r="K220" s="1286"/>
      <c r="L220" s="1287" t="s">
        <v>11</v>
      </c>
      <c r="M220" s="1287"/>
      <c r="N220" s="1287"/>
      <c r="O220" s="1287"/>
      <c r="P220" s="452">
        <v>0.7</v>
      </c>
    </row>
    <row r="222" spans="1:16" ht="15.75" x14ac:dyDescent="0.25">
      <c r="A222" s="453" t="s">
        <v>129</v>
      </c>
      <c r="B222" s="1261" t="s">
        <v>1435</v>
      </c>
      <c r="C222" s="1276"/>
      <c r="D222" s="1276"/>
      <c r="E222" s="1276"/>
      <c r="F222" s="1276"/>
      <c r="G222" s="1276"/>
      <c r="H222" s="1276"/>
      <c r="I222" s="1276"/>
      <c r="J222" s="1276"/>
      <c r="K222" s="1276"/>
      <c r="L222" s="1277" t="s">
        <v>14</v>
      </c>
      <c r="M222" s="1277"/>
      <c r="N222" s="1277"/>
      <c r="O222" s="1277"/>
      <c r="P222" s="454">
        <v>0.2</v>
      </c>
    </row>
    <row r="223" spans="1:16" ht="15.75" x14ac:dyDescent="0.25">
      <c r="B223" s="466"/>
      <c r="C223" s="460"/>
      <c r="D223" s="460"/>
      <c r="E223" s="460"/>
      <c r="F223" s="460"/>
      <c r="G223" s="460"/>
      <c r="H223" s="460"/>
      <c r="I223" s="460"/>
      <c r="J223" s="460"/>
      <c r="K223" s="460"/>
      <c r="L223" s="460"/>
      <c r="M223" s="460"/>
      <c r="N223" s="460"/>
      <c r="O223" s="460"/>
      <c r="P223" s="461"/>
    </row>
    <row r="224" spans="1:16" ht="15.75" x14ac:dyDescent="0.25">
      <c r="A224" s="455" t="s">
        <v>15</v>
      </c>
      <c r="B224" s="1278" t="s">
        <v>931</v>
      </c>
      <c r="C224" s="1279"/>
      <c r="D224" s="1279"/>
      <c r="E224" s="1279"/>
      <c r="F224" s="1280"/>
      <c r="G224" s="456" t="s">
        <v>17</v>
      </c>
      <c r="H224" s="1278" t="s">
        <v>1436</v>
      </c>
      <c r="I224" s="1279"/>
      <c r="J224" s="1279"/>
      <c r="K224" s="1279"/>
      <c r="L224" s="1279"/>
      <c r="M224" s="1279"/>
      <c r="N224" s="1279"/>
      <c r="O224" s="1279"/>
      <c r="P224" s="1280"/>
    </row>
    <row r="225" spans="1:16" ht="15.75" x14ac:dyDescent="0.25">
      <c r="A225" s="455" t="s">
        <v>15</v>
      </c>
      <c r="B225" s="1278" t="s">
        <v>1392</v>
      </c>
      <c r="C225" s="1279"/>
      <c r="D225" s="1279"/>
      <c r="E225" s="1279"/>
      <c r="F225" s="1280"/>
      <c r="G225" s="456" t="s">
        <v>17</v>
      </c>
      <c r="H225" s="1278" t="s">
        <v>1393</v>
      </c>
      <c r="I225" s="1279"/>
      <c r="J225" s="1279"/>
      <c r="K225" s="1279"/>
      <c r="L225" s="1279"/>
      <c r="M225" s="1279"/>
      <c r="N225" s="1279"/>
      <c r="O225" s="1279"/>
      <c r="P225" s="1280"/>
    </row>
    <row r="226" spans="1:16" ht="15.75" x14ac:dyDescent="0.25">
      <c r="A226" s="462" t="s">
        <v>22</v>
      </c>
      <c r="B226" s="90"/>
      <c r="C226" s="90"/>
      <c r="D226" s="90"/>
      <c r="E226" s="90"/>
      <c r="F226" s="90"/>
      <c r="G226" s="90"/>
      <c r="H226" s="90"/>
      <c r="I226" s="90"/>
      <c r="J226" s="90"/>
      <c r="K226" s="90"/>
      <c r="L226" s="90"/>
      <c r="M226" s="90"/>
      <c r="N226" s="90"/>
      <c r="O226" s="90"/>
    </row>
    <row r="227" spans="1:16" ht="15.75" x14ac:dyDescent="0.25">
      <c r="A227" s="462"/>
      <c r="B227" s="90"/>
      <c r="C227" s="90"/>
      <c r="D227" s="90"/>
      <c r="E227" s="90"/>
      <c r="F227" s="90"/>
      <c r="G227" s="90"/>
      <c r="H227" s="90"/>
      <c r="I227" s="90"/>
      <c r="J227" s="90"/>
      <c r="K227" s="90"/>
      <c r="L227" s="90"/>
      <c r="M227" s="90"/>
      <c r="N227" s="90"/>
      <c r="O227" s="90"/>
    </row>
    <row r="228" spans="1:16" ht="15" customHeight="1" x14ac:dyDescent="0.25">
      <c r="A228" s="1262" t="s">
        <v>23</v>
      </c>
      <c r="B228" s="1263"/>
      <c r="C228" s="1263"/>
      <c r="D228" s="1263"/>
      <c r="E228" s="1264"/>
      <c r="F228" s="1345" t="s">
        <v>24</v>
      </c>
      <c r="G228" s="1346"/>
      <c r="H228" s="1346"/>
      <c r="I228" s="1347"/>
      <c r="J228" s="1351" t="s">
        <v>25</v>
      </c>
      <c r="K228" s="1272" t="s">
        <v>26</v>
      </c>
      <c r="L228" s="1264"/>
      <c r="M228" s="1345" t="s">
        <v>27</v>
      </c>
      <c r="N228" s="1346"/>
      <c r="O228" s="1347"/>
      <c r="P228" s="1353" t="s">
        <v>25</v>
      </c>
    </row>
    <row r="229" spans="1:16" ht="15" customHeight="1" x14ac:dyDescent="0.25">
      <c r="A229" s="1265"/>
      <c r="B229" s="1266"/>
      <c r="C229" s="1266"/>
      <c r="D229" s="1266"/>
      <c r="E229" s="1267"/>
      <c r="F229" s="1348"/>
      <c r="G229" s="1349"/>
      <c r="H229" s="1349"/>
      <c r="I229" s="1350"/>
      <c r="J229" s="1352"/>
      <c r="K229" s="1273"/>
      <c r="L229" s="1267"/>
      <c r="M229" s="1348"/>
      <c r="N229" s="1349"/>
      <c r="O229" s="1350"/>
      <c r="P229" s="1354"/>
    </row>
    <row r="230" spans="1:16" ht="15" customHeight="1" x14ac:dyDescent="0.25">
      <c r="A230" s="1265"/>
      <c r="B230" s="1266"/>
      <c r="C230" s="1266"/>
      <c r="D230" s="1266"/>
      <c r="E230" s="1267"/>
      <c r="F230" s="1323" t="s">
        <v>1394</v>
      </c>
      <c r="G230" s="1324"/>
      <c r="H230" s="1324"/>
      <c r="I230" s="1325"/>
      <c r="J230" s="463">
        <v>5</v>
      </c>
      <c r="K230" s="1273"/>
      <c r="L230" s="1267"/>
      <c r="M230" s="1256" t="s">
        <v>1395</v>
      </c>
      <c r="N230" s="1257"/>
      <c r="O230" s="1258"/>
      <c r="P230" s="464">
        <v>80</v>
      </c>
    </row>
    <row r="231" spans="1:16" ht="15" customHeight="1" x14ac:dyDescent="0.25">
      <c r="A231" s="1265"/>
      <c r="B231" s="1266"/>
      <c r="C231" s="1266"/>
      <c r="D231" s="1266"/>
      <c r="E231" s="1267"/>
      <c r="F231" s="1323" t="s">
        <v>1396</v>
      </c>
      <c r="G231" s="1324"/>
      <c r="H231" s="1324"/>
      <c r="I231" s="1325"/>
      <c r="J231" s="463">
        <v>60</v>
      </c>
      <c r="K231" s="1273"/>
      <c r="L231" s="1267"/>
      <c r="M231" s="1256" t="s">
        <v>1397</v>
      </c>
      <c r="N231" s="1257"/>
      <c r="O231" s="1258"/>
      <c r="P231" s="464">
        <v>40</v>
      </c>
    </row>
    <row r="232" spans="1:16" ht="15" customHeight="1" x14ac:dyDescent="0.25">
      <c r="A232" s="1265"/>
      <c r="B232" s="1266"/>
      <c r="C232" s="1266"/>
      <c r="D232" s="1266"/>
      <c r="E232" s="1267"/>
      <c r="F232" s="1323" t="s">
        <v>1398</v>
      </c>
      <c r="G232" s="1324"/>
      <c r="H232" s="1324"/>
      <c r="I232" s="1325"/>
      <c r="J232" s="463">
        <v>80</v>
      </c>
      <c r="K232" s="1273"/>
      <c r="L232" s="1267"/>
      <c r="M232" s="1256" t="s">
        <v>1399</v>
      </c>
      <c r="N232" s="1257"/>
      <c r="O232" s="1258"/>
      <c r="P232" s="464">
        <v>60</v>
      </c>
    </row>
    <row r="233" spans="1:16" ht="15" customHeight="1" x14ac:dyDescent="0.25">
      <c r="A233" s="1265"/>
      <c r="B233" s="1266"/>
      <c r="C233" s="1266"/>
      <c r="D233" s="1266"/>
      <c r="E233" s="1267"/>
      <c r="F233" s="1323" t="s">
        <v>1400</v>
      </c>
      <c r="G233" s="1324"/>
      <c r="H233" s="1324"/>
      <c r="I233" s="1325"/>
      <c r="J233" s="463">
        <v>25</v>
      </c>
      <c r="K233" s="1273"/>
      <c r="L233" s="1267"/>
      <c r="M233" s="1256" t="s">
        <v>1401</v>
      </c>
      <c r="N233" s="1257"/>
      <c r="O233" s="1258"/>
      <c r="P233" s="464">
        <v>35</v>
      </c>
    </row>
    <row r="234" spans="1:16" ht="15" customHeight="1" x14ac:dyDescent="0.25">
      <c r="A234" s="1265"/>
      <c r="B234" s="1266"/>
      <c r="C234" s="1266"/>
      <c r="D234" s="1266"/>
      <c r="E234" s="1267"/>
      <c r="F234" s="1323" t="s">
        <v>1402</v>
      </c>
      <c r="G234" s="1324"/>
      <c r="H234" s="1324"/>
      <c r="I234" s="1325"/>
      <c r="J234" s="463">
        <v>50</v>
      </c>
      <c r="K234" s="1273"/>
      <c r="L234" s="1267"/>
      <c r="M234" s="1256" t="s">
        <v>1403</v>
      </c>
      <c r="N234" s="1257"/>
      <c r="O234" s="1258"/>
      <c r="P234" s="464">
        <v>35</v>
      </c>
    </row>
    <row r="235" spans="1:16" ht="15" customHeight="1" x14ac:dyDescent="0.25">
      <c r="A235" s="1265"/>
      <c r="B235" s="1266"/>
      <c r="C235" s="1266"/>
      <c r="D235" s="1266"/>
      <c r="E235" s="1267"/>
      <c r="F235" s="1323" t="s">
        <v>1404</v>
      </c>
      <c r="G235" s="1324"/>
      <c r="H235" s="1324"/>
      <c r="I235" s="1325"/>
      <c r="J235" s="463">
        <v>20</v>
      </c>
      <c r="K235" s="1273"/>
      <c r="L235" s="1267"/>
      <c r="M235" s="1256" t="s">
        <v>1405</v>
      </c>
      <c r="N235" s="1257"/>
      <c r="O235" s="1258"/>
      <c r="P235" s="464">
        <v>70</v>
      </c>
    </row>
    <row r="236" spans="1:16" ht="15" customHeight="1" x14ac:dyDescent="0.25">
      <c r="A236" s="1265"/>
      <c r="B236" s="1266"/>
      <c r="C236" s="1266"/>
      <c r="D236" s="1266"/>
      <c r="E236" s="1267"/>
      <c r="F236" s="1323" t="s">
        <v>1406</v>
      </c>
      <c r="G236" s="1324"/>
      <c r="H236" s="1324"/>
      <c r="I236" s="1325"/>
      <c r="J236" s="463">
        <v>15</v>
      </c>
      <c r="K236" s="1273"/>
      <c r="L236" s="1267"/>
      <c r="M236" s="1256" t="s">
        <v>1407</v>
      </c>
      <c r="N236" s="1257"/>
      <c r="O236" s="1258"/>
      <c r="P236" s="464">
        <v>70</v>
      </c>
    </row>
    <row r="237" spans="1:16" ht="15" customHeight="1" x14ac:dyDescent="0.25">
      <c r="A237" s="1265"/>
      <c r="B237" s="1266"/>
      <c r="C237" s="1266"/>
      <c r="D237" s="1266"/>
      <c r="E237" s="1267"/>
      <c r="F237" s="1323" t="s">
        <v>1408</v>
      </c>
      <c r="G237" s="1324"/>
      <c r="H237" s="1324"/>
      <c r="I237" s="1325"/>
      <c r="J237" s="463">
        <v>50</v>
      </c>
      <c r="K237" s="1273"/>
      <c r="L237" s="1267"/>
      <c r="M237" s="1256" t="s">
        <v>1409</v>
      </c>
      <c r="N237" s="1257"/>
      <c r="O237" s="1258"/>
      <c r="P237" s="464">
        <v>60</v>
      </c>
    </row>
    <row r="238" spans="1:16" ht="15" customHeight="1" x14ac:dyDescent="0.25">
      <c r="A238" s="1265"/>
      <c r="B238" s="1266"/>
      <c r="C238" s="1266"/>
      <c r="D238" s="1266"/>
      <c r="E238" s="1267"/>
      <c r="F238" s="1323" t="s">
        <v>1410</v>
      </c>
      <c r="G238" s="1324"/>
      <c r="H238" s="1324"/>
      <c r="I238" s="1325"/>
      <c r="J238" s="463">
        <v>15</v>
      </c>
      <c r="K238" s="1273"/>
      <c r="L238" s="1267"/>
      <c r="M238" s="1256" t="s">
        <v>1411</v>
      </c>
      <c r="N238" s="1257"/>
      <c r="O238" s="1258"/>
      <c r="P238" s="464">
        <v>70</v>
      </c>
    </row>
    <row r="239" spans="1:16" ht="15" customHeight="1" x14ac:dyDescent="0.25">
      <c r="A239" s="1265"/>
      <c r="B239" s="1266"/>
      <c r="C239" s="1266"/>
      <c r="D239" s="1266"/>
      <c r="E239" s="1267"/>
      <c r="F239" s="1323" t="s">
        <v>1412</v>
      </c>
      <c r="G239" s="1324"/>
      <c r="H239" s="1324"/>
      <c r="I239" s="1325"/>
      <c r="J239" s="463">
        <v>30</v>
      </c>
      <c r="K239" s="1273"/>
      <c r="L239" s="1267"/>
      <c r="M239" s="1256" t="s">
        <v>1413</v>
      </c>
      <c r="N239" s="1257"/>
      <c r="O239" s="1258"/>
      <c r="P239" s="464">
        <v>70</v>
      </c>
    </row>
    <row r="240" spans="1:16" ht="15" customHeight="1" x14ac:dyDescent="0.25">
      <c r="A240" s="1265"/>
      <c r="B240" s="1266"/>
      <c r="C240" s="1266"/>
      <c r="D240" s="1266"/>
      <c r="E240" s="1267"/>
      <c r="F240" s="1323" t="s">
        <v>1437</v>
      </c>
      <c r="G240" s="1324"/>
      <c r="H240" s="1324"/>
      <c r="I240" s="1325"/>
      <c r="J240" s="463">
        <v>15</v>
      </c>
      <c r="K240" s="1273"/>
      <c r="L240" s="1267"/>
      <c r="M240" s="1256" t="s">
        <v>1415</v>
      </c>
      <c r="N240" s="1257"/>
      <c r="O240" s="1258"/>
      <c r="P240" s="464">
        <v>60</v>
      </c>
    </row>
    <row r="241" spans="1:16" ht="15" customHeight="1" x14ac:dyDescent="0.25">
      <c r="A241" s="1265"/>
      <c r="B241" s="1266"/>
      <c r="C241" s="1266"/>
      <c r="D241" s="1266"/>
      <c r="E241" s="1267"/>
      <c r="F241" s="1323" t="s">
        <v>1414</v>
      </c>
      <c r="G241" s="1324"/>
      <c r="H241" s="1324"/>
      <c r="I241" s="1325"/>
      <c r="J241" s="463">
        <v>70</v>
      </c>
      <c r="K241" s="1273"/>
      <c r="L241" s="1267"/>
      <c r="M241" s="1256" t="s">
        <v>1417</v>
      </c>
      <c r="N241" s="1257"/>
      <c r="O241" s="1258"/>
      <c r="P241" s="464">
        <v>50</v>
      </c>
    </row>
    <row r="242" spans="1:16" ht="15" customHeight="1" x14ac:dyDescent="0.25">
      <c r="A242" s="1265"/>
      <c r="B242" s="1266"/>
      <c r="C242" s="1266"/>
      <c r="D242" s="1266"/>
      <c r="E242" s="1267"/>
      <c r="F242" s="1256" t="s">
        <v>1416</v>
      </c>
      <c r="G242" s="1257"/>
      <c r="H242" s="1257"/>
      <c r="I242" s="1258"/>
      <c r="J242" s="463">
        <v>90</v>
      </c>
      <c r="K242" s="1273"/>
      <c r="L242" s="1267"/>
      <c r="M242" s="1256" t="s">
        <v>1419</v>
      </c>
      <c r="N242" s="1257"/>
      <c r="O242" s="1258"/>
      <c r="P242" s="464">
        <v>60</v>
      </c>
    </row>
    <row r="243" spans="1:16" ht="15" customHeight="1" x14ac:dyDescent="0.25">
      <c r="A243" s="1265"/>
      <c r="B243" s="1266"/>
      <c r="C243" s="1266"/>
      <c r="D243" s="1266"/>
      <c r="E243" s="1267"/>
      <c r="F243" s="1323" t="s">
        <v>1418</v>
      </c>
      <c r="G243" s="1324"/>
      <c r="H243" s="1324"/>
      <c r="I243" s="1325"/>
      <c r="J243" s="463">
        <v>20</v>
      </c>
      <c r="K243" s="1273"/>
      <c r="L243" s="1267"/>
      <c r="M243" s="1256" t="s">
        <v>1425</v>
      </c>
      <c r="N243" s="1257"/>
      <c r="O243" s="1258"/>
      <c r="P243" s="464">
        <v>10</v>
      </c>
    </row>
    <row r="244" spans="1:16" ht="15" customHeight="1" x14ac:dyDescent="0.25">
      <c r="A244" s="1265"/>
      <c r="B244" s="1266"/>
      <c r="C244" s="1266"/>
      <c r="D244" s="1266"/>
      <c r="E244" s="1267"/>
      <c r="F244" s="1323"/>
      <c r="G244" s="1324"/>
      <c r="H244" s="1324"/>
      <c r="I244" s="1325"/>
      <c r="J244" s="463"/>
      <c r="K244" s="1273"/>
      <c r="L244" s="1267"/>
      <c r="M244" s="1256" t="s">
        <v>1426</v>
      </c>
      <c r="N244" s="1257"/>
      <c r="O244" s="1258"/>
      <c r="P244" s="464">
        <v>10</v>
      </c>
    </row>
    <row r="245" spans="1:16" ht="15" customHeight="1" x14ac:dyDescent="0.25">
      <c r="A245" s="1265"/>
      <c r="B245" s="1266"/>
      <c r="C245" s="1266"/>
      <c r="D245" s="1266"/>
      <c r="E245" s="1267"/>
      <c r="F245" s="1323"/>
      <c r="G245" s="1324"/>
      <c r="H245" s="1324"/>
      <c r="I245" s="1325"/>
      <c r="J245" s="463"/>
      <c r="K245" s="1273"/>
      <c r="L245" s="1267"/>
      <c r="M245" s="1256" t="s">
        <v>1427</v>
      </c>
      <c r="N245" s="1257"/>
      <c r="O245" s="1258"/>
      <c r="P245" s="464">
        <v>10</v>
      </c>
    </row>
    <row r="246" spans="1:16" ht="15" customHeight="1" x14ac:dyDescent="0.25">
      <c r="A246" s="1265"/>
      <c r="B246" s="1266"/>
      <c r="C246" s="1266"/>
      <c r="D246" s="1266"/>
      <c r="E246" s="1267"/>
      <c r="F246" s="1256"/>
      <c r="G246" s="1257"/>
      <c r="H246" s="1257"/>
      <c r="I246" s="1258"/>
      <c r="J246" s="463"/>
      <c r="K246" s="1273"/>
      <c r="L246" s="1267"/>
      <c r="M246" s="1256" t="s">
        <v>1428</v>
      </c>
      <c r="N246" s="1257"/>
      <c r="O246" s="1258"/>
      <c r="P246" s="464">
        <v>10</v>
      </c>
    </row>
    <row r="247" spans="1:16" ht="15" customHeight="1" x14ac:dyDescent="0.25">
      <c r="A247" s="1268"/>
      <c r="B247" s="1269"/>
      <c r="C247" s="1269"/>
      <c r="D247" s="1269"/>
      <c r="E247" s="1270"/>
      <c r="F247" s="1256"/>
      <c r="G247" s="1257"/>
      <c r="H247" s="1257"/>
      <c r="I247" s="1258"/>
      <c r="J247" s="463"/>
      <c r="K247" s="1274"/>
      <c r="L247" s="1270"/>
      <c r="M247" s="1256"/>
      <c r="N247" s="1257"/>
      <c r="O247" s="1258"/>
      <c r="P247" s="464"/>
    </row>
    <row r="248" spans="1:16" ht="15.75" x14ac:dyDescent="0.25">
      <c r="A248" s="465"/>
      <c r="B248" s="466"/>
      <c r="C248" s="460"/>
      <c r="D248" s="460"/>
      <c r="E248" s="460"/>
      <c r="F248" s="460"/>
      <c r="G248" s="460"/>
      <c r="H248" s="460"/>
      <c r="I248" s="460"/>
      <c r="J248" s="460"/>
      <c r="K248" s="460"/>
      <c r="L248" s="460"/>
      <c r="M248" s="460"/>
      <c r="N248" s="460"/>
      <c r="O248" s="460"/>
    </row>
    <row r="249" spans="1:16" ht="31.5" customHeight="1" x14ac:dyDescent="0.25">
      <c r="A249" s="467" t="s">
        <v>32</v>
      </c>
      <c r="B249" s="468" t="s">
        <v>33</v>
      </c>
      <c r="C249" s="468" t="s">
        <v>34</v>
      </c>
      <c r="D249" s="468" t="s">
        <v>35</v>
      </c>
      <c r="E249" s="468" t="s">
        <v>36</v>
      </c>
      <c r="F249" s="468" t="s">
        <v>37</v>
      </c>
      <c r="G249" s="1244" t="s">
        <v>38</v>
      </c>
      <c r="H249" s="1244"/>
      <c r="I249" s="1217" t="s">
        <v>39</v>
      </c>
      <c r="J249" s="1228"/>
      <c r="K249" s="468" t="s">
        <v>40</v>
      </c>
      <c r="L249" s="1244" t="s">
        <v>41</v>
      </c>
      <c r="M249" s="1244"/>
      <c r="N249" s="1297" t="s">
        <v>42</v>
      </c>
      <c r="O249" s="1298"/>
      <c r="P249" s="1299"/>
    </row>
    <row r="250" spans="1:16" ht="21.75" customHeight="1" x14ac:dyDescent="0.25">
      <c r="A250" s="490"/>
      <c r="B250" s="470"/>
      <c r="C250" s="415"/>
      <c r="D250" s="491"/>
      <c r="E250" s="491"/>
      <c r="F250" s="491"/>
      <c r="G250" s="1339"/>
      <c r="H250" s="1339"/>
      <c r="I250" s="1340"/>
      <c r="J250" s="1341"/>
      <c r="K250" s="492"/>
      <c r="L250" s="1342"/>
      <c r="M250" s="1342"/>
      <c r="N250" s="1343"/>
      <c r="O250" s="1343"/>
      <c r="P250" s="1344"/>
    </row>
    <row r="251" spans="1:16" ht="33.75" customHeight="1" x14ac:dyDescent="0.25">
      <c r="A251" s="1217" t="s">
        <v>51</v>
      </c>
      <c r="B251" s="1228"/>
      <c r="C251" s="960"/>
      <c r="D251" s="1137"/>
      <c r="E251" s="1137"/>
      <c r="F251" s="1137"/>
      <c r="G251" s="1137"/>
      <c r="H251" s="1137"/>
      <c r="I251" s="1137"/>
      <c r="J251" s="1137"/>
      <c r="K251" s="1137"/>
      <c r="L251" s="1137"/>
      <c r="M251" s="1137"/>
      <c r="N251" s="1137"/>
      <c r="O251" s="1137"/>
      <c r="P251" s="1148"/>
    </row>
    <row r="252" spans="1:16" ht="15.75" x14ac:dyDescent="0.25">
      <c r="A252" s="1229" t="s">
        <v>53</v>
      </c>
      <c r="B252" s="1230"/>
      <c r="C252" s="1230"/>
      <c r="D252" s="1230"/>
      <c r="E252" s="1230"/>
      <c r="F252" s="1230"/>
      <c r="G252" s="1231"/>
      <c r="H252" s="1232" t="s">
        <v>54</v>
      </c>
      <c r="I252" s="1230"/>
      <c r="J252" s="1230"/>
      <c r="K252" s="1230"/>
      <c r="L252" s="1230"/>
      <c r="M252" s="1230"/>
      <c r="N252" s="1230"/>
      <c r="O252" s="1230"/>
      <c r="P252" s="1233"/>
    </row>
    <row r="253" spans="1:16" x14ac:dyDescent="0.25">
      <c r="A253" s="1234"/>
      <c r="B253" s="1235"/>
      <c r="C253" s="1235"/>
      <c r="D253" s="1235"/>
      <c r="E253" s="1235"/>
      <c r="F253" s="1235"/>
      <c r="G253" s="1235"/>
      <c r="H253" s="1291"/>
      <c r="I253" s="1292"/>
      <c r="J253" s="1292"/>
      <c r="K253" s="1292"/>
      <c r="L253" s="1292"/>
      <c r="M253" s="1292"/>
      <c r="N253" s="1292"/>
      <c r="O253" s="1292"/>
      <c r="P253" s="1293"/>
    </row>
    <row r="254" spans="1:16" x14ac:dyDescent="0.25">
      <c r="A254" s="1236"/>
      <c r="B254" s="1237"/>
      <c r="C254" s="1237"/>
      <c r="D254" s="1237"/>
      <c r="E254" s="1237"/>
      <c r="F254" s="1237"/>
      <c r="G254" s="1237"/>
      <c r="H254" s="1294"/>
      <c r="I254" s="1295"/>
      <c r="J254" s="1295"/>
      <c r="K254" s="1295"/>
      <c r="L254" s="1295"/>
      <c r="M254" s="1295"/>
      <c r="N254" s="1295"/>
      <c r="O254" s="1295"/>
      <c r="P254" s="1296"/>
    </row>
    <row r="255" spans="1:16" ht="22.5" customHeight="1" x14ac:dyDescent="0.25">
      <c r="A255" s="465"/>
      <c r="B255" s="466"/>
      <c r="C255" s="466"/>
      <c r="D255" s="466"/>
      <c r="E255" s="466"/>
      <c r="F255" s="466"/>
      <c r="G255" s="466"/>
      <c r="H255" s="466"/>
      <c r="I255" s="466"/>
      <c r="J255" s="466"/>
      <c r="K255" s="466"/>
      <c r="L255" s="466"/>
      <c r="M255" s="466"/>
      <c r="N255" s="466"/>
      <c r="O255" s="466"/>
      <c r="P255" s="473"/>
    </row>
    <row r="256" spans="1:16" ht="15.75" x14ac:dyDescent="0.25">
      <c r="A256" s="474"/>
      <c r="B256" s="466"/>
      <c r="C256" s="461"/>
      <c r="D256" s="1217" t="s">
        <v>57</v>
      </c>
      <c r="E256" s="1218"/>
      <c r="F256" s="1218"/>
      <c r="G256" s="1218"/>
      <c r="H256" s="1218"/>
      <c r="I256" s="1218"/>
      <c r="J256" s="1218"/>
      <c r="K256" s="1218"/>
      <c r="L256" s="1218"/>
      <c r="M256" s="1218"/>
      <c r="N256" s="1218"/>
      <c r="O256" s="1218"/>
      <c r="P256" s="1219"/>
    </row>
    <row r="257" spans="1:16" ht="15.75" x14ac:dyDescent="0.25">
      <c r="A257" s="465"/>
      <c r="B257" s="466"/>
      <c r="C257" s="466"/>
      <c r="D257" s="468" t="s">
        <v>58</v>
      </c>
      <c r="E257" s="468"/>
      <c r="F257" s="468" t="s">
        <v>59</v>
      </c>
      <c r="G257" s="468" t="s">
        <v>60</v>
      </c>
      <c r="H257" s="468" t="s">
        <v>61</v>
      </c>
      <c r="I257" s="468" t="s">
        <v>62</v>
      </c>
      <c r="J257" s="468" t="s">
        <v>63</v>
      </c>
      <c r="K257" s="468" t="s">
        <v>64</v>
      </c>
      <c r="L257" s="468" t="s">
        <v>65</v>
      </c>
      <c r="M257" s="468" t="s">
        <v>66</v>
      </c>
      <c r="N257" s="468" t="s">
        <v>67</v>
      </c>
      <c r="O257" s="468" t="s">
        <v>68</v>
      </c>
      <c r="P257" s="493" t="s">
        <v>69</v>
      </c>
    </row>
    <row r="258" spans="1:16" ht="15.75" x14ac:dyDescent="0.25">
      <c r="A258" s="494" t="s">
        <v>70</v>
      </c>
      <c r="B258" s="495"/>
      <c r="C258" s="495"/>
      <c r="D258" s="495"/>
      <c r="E258" s="495"/>
      <c r="F258" s="495"/>
      <c r="G258" s="495"/>
      <c r="H258" s="495"/>
      <c r="I258" s="495"/>
      <c r="J258" s="495"/>
      <c r="K258" s="495"/>
      <c r="L258" s="495"/>
      <c r="M258" s="495"/>
      <c r="N258" s="495"/>
      <c r="O258" s="495"/>
      <c r="P258" s="496"/>
    </row>
    <row r="259" spans="1:16" ht="15.75" x14ac:dyDescent="0.25">
      <c r="A259" s="494" t="s">
        <v>71</v>
      </c>
      <c r="B259" s="495"/>
      <c r="C259" s="495"/>
      <c r="D259" s="497"/>
      <c r="E259" s="497"/>
      <c r="F259" s="497"/>
      <c r="G259" s="497"/>
      <c r="H259" s="497"/>
      <c r="I259" s="497"/>
      <c r="J259" s="497"/>
      <c r="K259" s="497"/>
      <c r="L259" s="497"/>
      <c r="M259" s="497"/>
      <c r="N259" s="497"/>
      <c r="O259" s="497"/>
      <c r="P259" s="498"/>
    </row>
    <row r="260" spans="1:16" ht="15.75" x14ac:dyDescent="0.25">
      <c r="A260" s="465"/>
      <c r="B260" s="466"/>
      <c r="C260" s="466"/>
      <c r="D260" s="466"/>
      <c r="E260" s="466"/>
      <c r="F260" s="466"/>
      <c r="G260" s="466"/>
      <c r="H260" s="466"/>
      <c r="I260" s="466"/>
      <c r="J260" s="466"/>
      <c r="K260" s="466"/>
      <c r="L260" s="466"/>
      <c r="M260" s="466"/>
      <c r="N260" s="466"/>
      <c r="O260" s="466"/>
      <c r="P260" s="473"/>
    </row>
    <row r="261" spans="1:16" ht="15.75" x14ac:dyDescent="0.25">
      <c r="A261" s="477" t="s">
        <v>72</v>
      </c>
      <c r="B261" s="477" t="s">
        <v>33</v>
      </c>
      <c r="C261" s="478"/>
      <c r="D261" s="479" t="s">
        <v>58</v>
      </c>
      <c r="E261" s="479"/>
      <c r="F261" s="479" t="s">
        <v>59</v>
      </c>
      <c r="G261" s="479" t="s">
        <v>60</v>
      </c>
      <c r="H261" s="479" t="s">
        <v>61</v>
      </c>
      <c r="I261" s="479" t="s">
        <v>62</v>
      </c>
      <c r="J261" s="479" t="s">
        <v>63</v>
      </c>
      <c r="K261" s="479" t="s">
        <v>64</v>
      </c>
      <c r="L261" s="479" t="s">
        <v>65</v>
      </c>
      <c r="M261" s="479" t="s">
        <v>66</v>
      </c>
      <c r="N261" s="479" t="s">
        <v>67</v>
      </c>
      <c r="O261" s="479" t="s">
        <v>68</v>
      </c>
      <c r="P261" s="499" t="s">
        <v>69</v>
      </c>
    </row>
    <row r="262" spans="1:16" ht="15.75" x14ac:dyDescent="0.25">
      <c r="A262" s="1204" t="s">
        <v>1420</v>
      </c>
      <c r="B262" s="1337">
        <v>5</v>
      </c>
      <c r="C262" s="480" t="s">
        <v>70</v>
      </c>
      <c r="D262" s="480"/>
      <c r="E262" s="480"/>
      <c r="F262" s="480">
        <v>10</v>
      </c>
      <c r="G262" s="480"/>
      <c r="H262" s="480">
        <v>30</v>
      </c>
      <c r="I262" s="480"/>
      <c r="J262" s="480"/>
      <c r="K262" s="480">
        <v>50</v>
      </c>
      <c r="L262" s="480"/>
      <c r="M262" s="480"/>
      <c r="N262" s="480">
        <v>100</v>
      </c>
      <c r="O262" s="481"/>
      <c r="P262" s="482"/>
    </row>
    <row r="263" spans="1:16" ht="23.25" customHeight="1" x14ac:dyDescent="0.25">
      <c r="A263" s="1205"/>
      <c r="B263" s="1338"/>
      <c r="C263" s="483" t="s">
        <v>71</v>
      </c>
      <c r="D263" s="483"/>
      <c r="E263" s="483"/>
      <c r="F263" s="484"/>
      <c r="G263" s="484"/>
      <c r="H263" s="484"/>
      <c r="I263" s="484"/>
      <c r="J263" s="484"/>
      <c r="K263" s="484"/>
      <c r="L263" s="484"/>
      <c r="M263" s="484"/>
      <c r="N263" s="484"/>
      <c r="O263" s="485"/>
      <c r="P263" s="486"/>
    </row>
    <row r="264" spans="1:16" ht="15.75" x14ac:dyDescent="0.25">
      <c r="A264" s="1204" t="s">
        <v>1058</v>
      </c>
      <c r="B264" s="1337">
        <v>8</v>
      </c>
      <c r="C264" s="480" t="s">
        <v>70</v>
      </c>
      <c r="D264" s="480"/>
      <c r="E264" s="480">
        <v>5</v>
      </c>
      <c r="F264" s="480"/>
      <c r="G264" s="480">
        <v>30</v>
      </c>
      <c r="H264" s="480"/>
      <c r="I264" s="480"/>
      <c r="J264" s="480"/>
      <c r="K264" s="480">
        <v>50</v>
      </c>
      <c r="L264" s="480"/>
      <c r="M264" s="480"/>
      <c r="N264" s="480">
        <v>90</v>
      </c>
      <c r="O264" s="481"/>
      <c r="P264" s="482">
        <v>100</v>
      </c>
    </row>
    <row r="265" spans="1:16" ht="15.75" x14ac:dyDescent="0.25">
      <c r="A265" s="1205"/>
      <c r="B265" s="1338"/>
      <c r="C265" s="483" t="s">
        <v>71</v>
      </c>
      <c r="D265" s="483"/>
      <c r="E265" s="483"/>
      <c r="F265" s="484"/>
      <c r="G265" s="484"/>
      <c r="H265" s="484"/>
      <c r="I265" s="484"/>
      <c r="J265" s="484"/>
      <c r="K265" s="484"/>
      <c r="L265" s="484"/>
      <c r="M265" s="484"/>
      <c r="N265" s="484"/>
      <c r="O265" s="485"/>
      <c r="P265" s="486"/>
    </row>
    <row r="266" spans="1:16" ht="15.75" x14ac:dyDescent="0.25">
      <c r="A266" s="1204" t="s">
        <v>1421</v>
      </c>
      <c r="B266" s="1337"/>
      <c r="C266" s="480" t="s">
        <v>70</v>
      </c>
      <c r="D266" s="480"/>
      <c r="E266" s="480"/>
      <c r="F266" s="480"/>
      <c r="G266" s="480"/>
      <c r="H266" s="480"/>
      <c r="I266" s="480"/>
      <c r="J266" s="480"/>
      <c r="K266" s="480"/>
      <c r="L266" s="480"/>
      <c r="M266" s="480"/>
      <c r="N266" s="480"/>
      <c r="O266" s="481"/>
      <c r="P266" s="482"/>
    </row>
    <row r="267" spans="1:16" ht="15.75" x14ac:dyDescent="0.25">
      <c r="A267" s="1205"/>
      <c r="B267" s="1338"/>
      <c r="C267" s="483" t="s">
        <v>71</v>
      </c>
      <c r="D267" s="483"/>
      <c r="E267" s="483"/>
      <c r="F267" s="500"/>
      <c r="G267" s="500"/>
      <c r="H267" s="500"/>
      <c r="I267" s="500"/>
      <c r="J267" s="500"/>
      <c r="K267" s="500"/>
      <c r="L267" s="500"/>
      <c r="M267" s="500"/>
      <c r="N267" s="483"/>
      <c r="O267" s="485"/>
      <c r="P267" s="486"/>
    </row>
    <row r="268" spans="1:16" ht="15.75" x14ac:dyDescent="0.25">
      <c r="A268" s="1204" t="s">
        <v>1060</v>
      </c>
      <c r="B268" s="1337">
        <v>47</v>
      </c>
      <c r="C268" s="480" t="s">
        <v>70</v>
      </c>
      <c r="D268" s="480"/>
      <c r="E268" s="480"/>
      <c r="F268" s="480"/>
      <c r="G268" s="480"/>
      <c r="H268" s="480"/>
      <c r="I268" s="480"/>
      <c r="J268" s="480"/>
      <c r="K268" s="480"/>
      <c r="L268" s="480">
        <v>50</v>
      </c>
      <c r="M268" s="480"/>
      <c r="N268" s="480"/>
      <c r="O268" s="481">
        <v>100</v>
      </c>
      <c r="P268" s="482"/>
    </row>
    <row r="269" spans="1:16" ht="15.75" x14ac:dyDescent="0.25">
      <c r="A269" s="1205"/>
      <c r="B269" s="1338"/>
      <c r="C269" s="483" t="s">
        <v>71</v>
      </c>
      <c r="D269" s="483"/>
      <c r="E269" s="483"/>
      <c r="F269" s="500"/>
      <c r="G269" s="500"/>
      <c r="H269" s="500"/>
      <c r="I269" s="500"/>
      <c r="J269" s="500"/>
      <c r="K269" s="500"/>
      <c r="L269" s="500"/>
      <c r="M269" s="500"/>
      <c r="N269" s="483"/>
      <c r="O269" s="485"/>
      <c r="P269" s="486"/>
    </row>
    <row r="270" spans="1:16" ht="15.75" x14ac:dyDescent="0.25">
      <c r="A270" s="1204" t="s">
        <v>1061</v>
      </c>
      <c r="B270" s="1337">
        <v>25</v>
      </c>
      <c r="C270" s="480" t="s">
        <v>70</v>
      </c>
      <c r="D270" s="480"/>
      <c r="E270" s="480"/>
      <c r="F270" s="480"/>
      <c r="G270" s="480"/>
      <c r="H270" s="480"/>
      <c r="I270" s="480"/>
      <c r="J270" s="480"/>
      <c r="K270" s="480">
        <v>40</v>
      </c>
      <c r="L270" s="480"/>
      <c r="M270" s="480"/>
      <c r="N270" s="480"/>
      <c r="O270" s="481">
        <v>100</v>
      </c>
      <c r="P270" s="482"/>
    </row>
    <row r="271" spans="1:16" ht="15.75" x14ac:dyDescent="0.25">
      <c r="A271" s="1205"/>
      <c r="B271" s="1338"/>
      <c r="C271" s="483" t="s">
        <v>71</v>
      </c>
      <c r="D271" s="483"/>
      <c r="E271" s="483"/>
      <c r="F271" s="500"/>
      <c r="G271" s="500"/>
      <c r="H271" s="500"/>
      <c r="I271" s="500"/>
      <c r="J271" s="500"/>
      <c r="K271" s="500"/>
      <c r="L271" s="500"/>
      <c r="M271" s="500"/>
      <c r="N271" s="483"/>
      <c r="O271" s="485"/>
      <c r="P271" s="486"/>
    </row>
    <row r="272" spans="1:16" ht="15.75" x14ac:dyDescent="0.25">
      <c r="A272" s="1204" t="s">
        <v>1033</v>
      </c>
      <c r="B272" s="1337"/>
      <c r="C272" s="480" t="s">
        <v>70</v>
      </c>
      <c r="D272" s="480"/>
      <c r="E272" s="480"/>
      <c r="F272" s="480"/>
      <c r="G272" s="480"/>
      <c r="H272" s="480"/>
      <c r="I272" s="480"/>
      <c r="J272" s="480"/>
      <c r="K272" s="480"/>
      <c r="L272" s="480"/>
      <c r="M272" s="480"/>
      <c r="N272" s="480"/>
      <c r="O272" s="481"/>
      <c r="P272" s="482"/>
    </row>
    <row r="273" spans="1:16" ht="15.75" x14ac:dyDescent="0.25">
      <c r="A273" s="1205"/>
      <c r="B273" s="1338"/>
      <c r="C273" s="483" t="s">
        <v>71</v>
      </c>
      <c r="D273" s="483"/>
      <c r="E273" s="483"/>
      <c r="F273" s="500"/>
      <c r="G273" s="500"/>
      <c r="H273" s="500"/>
      <c r="I273" s="500"/>
      <c r="J273" s="500"/>
      <c r="K273" s="500"/>
      <c r="L273" s="500"/>
      <c r="M273" s="500"/>
      <c r="N273" s="483"/>
      <c r="O273" s="485"/>
      <c r="P273" s="486"/>
    </row>
    <row r="274" spans="1:16" ht="15.75" x14ac:dyDescent="0.25">
      <c r="A274" s="1204" t="s">
        <v>1062</v>
      </c>
      <c r="B274" s="1335">
        <v>10</v>
      </c>
      <c r="C274" s="480" t="s">
        <v>70</v>
      </c>
      <c r="D274" s="480"/>
      <c r="E274" s="480"/>
      <c r="F274" s="480"/>
      <c r="G274" s="480"/>
      <c r="H274" s="480"/>
      <c r="I274" s="480"/>
      <c r="J274" s="480"/>
      <c r="K274" s="480">
        <v>40</v>
      </c>
      <c r="L274" s="480"/>
      <c r="M274" s="480"/>
      <c r="N274" s="480"/>
      <c r="O274" s="481">
        <v>100</v>
      </c>
      <c r="P274" s="482"/>
    </row>
    <row r="275" spans="1:16" ht="15.75" x14ac:dyDescent="0.25">
      <c r="A275" s="1205"/>
      <c r="B275" s="1336"/>
      <c r="C275" s="483" t="s">
        <v>71</v>
      </c>
      <c r="D275" s="483"/>
      <c r="E275" s="483"/>
      <c r="F275" s="500"/>
      <c r="G275" s="500"/>
      <c r="H275" s="500"/>
      <c r="I275" s="500"/>
      <c r="J275" s="500"/>
      <c r="K275" s="500"/>
      <c r="L275" s="500"/>
      <c r="M275" s="500"/>
      <c r="N275" s="483"/>
      <c r="O275" s="485"/>
      <c r="P275" s="486"/>
    </row>
    <row r="276" spans="1:16" ht="15.75" x14ac:dyDescent="0.25">
      <c r="A276" s="1204" t="s">
        <v>1063</v>
      </c>
      <c r="B276" s="1335">
        <v>2</v>
      </c>
      <c r="C276" s="480" t="s">
        <v>70</v>
      </c>
      <c r="D276" s="480"/>
      <c r="E276" s="480"/>
      <c r="F276" s="480"/>
      <c r="G276" s="480"/>
      <c r="H276" s="480"/>
      <c r="I276" s="480"/>
      <c r="J276" s="480"/>
      <c r="K276" s="480"/>
      <c r="L276" s="480"/>
      <c r="M276" s="480"/>
      <c r="N276" s="480"/>
      <c r="O276" s="481">
        <v>100</v>
      </c>
      <c r="P276" s="482"/>
    </row>
    <row r="277" spans="1:16" ht="15.75" x14ac:dyDescent="0.25">
      <c r="A277" s="1205"/>
      <c r="B277" s="1336"/>
      <c r="C277" s="483" t="s">
        <v>71</v>
      </c>
      <c r="D277" s="483"/>
      <c r="E277" s="483"/>
      <c r="F277" s="500"/>
      <c r="G277" s="500"/>
      <c r="H277" s="500"/>
      <c r="I277" s="500"/>
      <c r="J277" s="500"/>
      <c r="K277" s="500"/>
      <c r="L277" s="500"/>
      <c r="M277" s="500"/>
      <c r="N277" s="483"/>
      <c r="O277" s="485"/>
      <c r="P277" s="486"/>
    </row>
    <row r="278" spans="1:16" ht="15.75" x14ac:dyDescent="0.25">
      <c r="A278" s="1204" t="s">
        <v>1064</v>
      </c>
      <c r="B278" s="1335">
        <v>2</v>
      </c>
      <c r="C278" s="480" t="s">
        <v>70</v>
      </c>
      <c r="D278" s="480"/>
      <c r="E278" s="480"/>
      <c r="F278" s="480"/>
      <c r="G278" s="480"/>
      <c r="H278" s="480"/>
      <c r="I278" s="480"/>
      <c r="J278" s="480"/>
      <c r="K278" s="480"/>
      <c r="L278" s="480"/>
      <c r="M278" s="480"/>
      <c r="N278" s="480"/>
      <c r="O278" s="481">
        <v>90</v>
      </c>
      <c r="P278" s="482"/>
    </row>
    <row r="279" spans="1:16" ht="15.75" x14ac:dyDescent="0.25">
      <c r="A279" s="1205"/>
      <c r="B279" s="1336"/>
      <c r="C279" s="483" t="s">
        <v>71</v>
      </c>
      <c r="D279" s="483"/>
      <c r="E279" s="483"/>
      <c r="F279" s="500"/>
      <c r="G279" s="500"/>
      <c r="H279" s="500"/>
      <c r="I279" s="500"/>
      <c r="J279" s="500"/>
      <c r="K279" s="500"/>
      <c r="L279" s="500"/>
      <c r="M279" s="500"/>
      <c r="N279" s="483"/>
      <c r="O279" s="485"/>
      <c r="P279" s="486"/>
    </row>
    <row r="280" spans="1:16" ht="15.75" x14ac:dyDescent="0.25">
      <c r="A280" s="1204" t="s">
        <v>1422</v>
      </c>
      <c r="B280" s="1337">
        <v>1</v>
      </c>
      <c r="C280" s="480" t="s">
        <v>70</v>
      </c>
      <c r="D280" s="480"/>
      <c r="E280" s="480"/>
      <c r="F280" s="480"/>
      <c r="G280" s="480"/>
      <c r="H280" s="480"/>
      <c r="I280" s="480"/>
      <c r="J280" s="480"/>
      <c r="K280" s="480"/>
      <c r="L280" s="480"/>
      <c r="M280" s="480"/>
      <c r="N280" s="480"/>
      <c r="O280" s="481">
        <v>90</v>
      </c>
      <c r="P280" s="482"/>
    </row>
    <row r="281" spans="1:16" ht="15.75" x14ac:dyDescent="0.25">
      <c r="A281" s="1205"/>
      <c r="B281" s="1338"/>
      <c r="C281" s="483" t="s">
        <v>71</v>
      </c>
      <c r="D281" s="483"/>
      <c r="E281" s="483"/>
      <c r="F281" s="500"/>
      <c r="G281" s="500"/>
      <c r="H281" s="500"/>
      <c r="I281" s="500"/>
      <c r="J281" s="500"/>
      <c r="K281" s="500"/>
      <c r="L281" s="500"/>
      <c r="M281" s="500"/>
      <c r="N281" s="483"/>
      <c r="O281" s="1209"/>
      <c r="P281" s="1210"/>
    </row>
    <row r="282" spans="1:16" ht="15.75" thickBot="1" x14ac:dyDescent="0.3">
      <c r="A282" s="113"/>
      <c r="B282" s="90"/>
      <c r="C282" s="90"/>
      <c r="D282" s="90"/>
      <c r="E282" s="90"/>
      <c r="F282" s="90"/>
      <c r="G282" s="90"/>
      <c r="H282" s="90"/>
      <c r="I282" s="90"/>
      <c r="J282" s="90"/>
      <c r="K282" s="90"/>
      <c r="L282" s="90"/>
      <c r="M282" s="90"/>
      <c r="N282" s="90"/>
      <c r="O282" s="90"/>
      <c r="P282" s="114"/>
    </row>
    <row r="283" spans="1:16" ht="15.75" x14ac:dyDescent="0.25">
      <c r="A283" s="1201" t="s">
        <v>82</v>
      </c>
      <c r="B283" s="1202"/>
      <c r="C283" s="1202"/>
      <c r="D283" s="1202"/>
      <c r="E283" s="1202"/>
      <c r="F283" s="1202"/>
      <c r="G283" s="1202"/>
      <c r="H283" s="1202"/>
      <c r="I283" s="1202"/>
      <c r="J283" s="1202"/>
      <c r="K283" s="1202"/>
      <c r="L283" s="1202"/>
      <c r="M283" s="1202"/>
      <c r="N283" s="1202"/>
      <c r="O283" s="1202"/>
      <c r="P283" s="1203"/>
    </row>
    <row r="284" spans="1:16" ht="15.75" x14ac:dyDescent="0.25">
      <c r="A284" s="487" t="s">
        <v>83</v>
      </c>
      <c r="B284" s="1195"/>
      <c r="C284" s="1196"/>
      <c r="D284" s="1196"/>
      <c r="E284" s="1196"/>
      <c r="F284" s="1196"/>
      <c r="G284" s="1196"/>
      <c r="H284" s="1196"/>
      <c r="I284" s="1196"/>
      <c r="J284" s="1196"/>
      <c r="K284" s="1196"/>
      <c r="L284" s="1196"/>
      <c r="M284" s="1196"/>
      <c r="N284" s="1196"/>
      <c r="O284" s="1196"/>
      <c r="P284" s="1197"/>
    </row>
    <row r="285" spans="1:16" ht="15.75" x14ac:dyDescent="0.25">
      <c r="A285" s="487" t="s">
        <v>84</v>
      </c>
      <c r="B285" s="1195"/>
      <c r="C285" s="1196"/>
      <c r="D285" s="1196"/>
      <c r="E285" s="1196"/>
      <c r="F285" s="1196"/>
      <c r="G285" s="1196"/>
      <c r="H285" s="1196"/>
      <c r="I285" s="1196"/>
      <c r="J285" s="1196"/>
      <c r="K285" s="1196"/>
      <c r="L285" s="1196"/>
      <c r="M285" s="1196"/>
      <c r="N285" s="1196"/>
      <c r="O285" s="1196"/>
      <c r="P285" s="1197"/>
    </row>
    <row r="286" spans="1:16" ht="15.75" x14ac:dyDescent="0.25">
      <c r="A286" s="487" t="s">
        <v>85</v>
      </c>
      <c r="B286" s="1195"/>
      <c r="C286" s="1196"/>
      <c r="D286" s="1196"/>
      <c r="E286" s="1196"/>
      <c r="F286" s="1196"/>
      <c r="G286" s="1196"/>
      <c r="H286" s="1196"/>
      <c r="I286" s="1196"/>
      <c r="J286" s="1196"/>
      <c r="K286" s="1196"/>
      <c r="L286" s="1196"/>
      <c r="M286" s="1196"/>
      <c r="N286" s="1196"/>
      <c r="O286" s="1196"/>
      <c r="P286" s="1197"/>
    </row>
    <row r="287" spans="1:16" ht="15.75" x14ac:dyDescent="0.25">
      <c r="A287" s="487" t="s">
        <v>86</v>
      </c>
      <c r="B287" s="1195"/>
      <c r="C287" s="1196"/>
      <c r="D287" s="1196"/>
      <c r="E287" s="1196"/>
      <c r="F287" s="1196"/>
      <c r="G287" s="1196"/>
      <c r="H287" s="1196"/>
      <c r="I287" s="1196"/>
      <c r="J287" s="1196"/>
      <c r="K287" s="1196"/>
      <c r="L287" s="1196"/>
      <c r="M287" s="1196"/>
      <c r="N287" s="1196"/>
      <c r="O287" s="1196"/>
      <c r="P287" s="1197"/>
    </row>
    <row r="288" spans="1:16" ht="15.75" x14ac:dyDescent="0.25">
      <c r="A288" s="487" t="s">
        <v>87</v>
      </c>
      <c r="B288" s="1195"/>
      <c r="C288" s="1196"/>
      <c r="D288" s="1196"/>
      <c r="E288" s="1196"/>
      <c r="F288" s="1196"/>
      <c r="G288" s="1196"/>
      <c r="H288" s="1196"/>
      <c r="I288" s="1196"/>
      <c r="J288" s="1196"/>
      <c r="K288" s="1196"/>
      <c r="L288" s="1196"/>
      <c r="M288" s="1196"/>
      <c r="N288" s="1196"/>
      <c r="O288" s="1196"/>
      <c r="P288" s="1197"/>
    </row>
    <row r="289" spans="1:16" ht="15.75" x14ac:dyDescent="0.25">
      <c r="A289" s="487" t="s">
        <v>88</v>
      </c>
      <c r="B289" s="1195"/>
      <c r="C289" s="1196"/>
      <c r="D289" s="1196"/>
      <c r="E289" s="1196"/>
      <c r="F289" s="1196"/>
      <c r="G289" s="1196"/>
      <c r="H289" s="1196"/>
      <c r="I289" s="1196"/>
      <c r="J289" s="1196"/>
      <c r="K289" s="1196"/>
      <c r="L289" s="1196"/>
      <c r="M289" s="1196"/>
      <c r="N289" s="1196"/>
      <c r="O289" s="1196"/>
      <c r="P289" s="1197"/>
    </row>
    <row r="290" spans="1:16" ht="15.75" x14ac:dyDescent="0.25">
      <c r="A290" s="487" t="s">
        <v>89</v>
      </c>
      <c r="B290" s="1195"/>
      <c r="C290" s="1196"/>
      <c r="D290" s="1196"/>
      <c r="E290" s="1196"/>
      <c r="F290" s="1196"/>
      <c r="G290" s="1196"/>
      <c r="H290" s="1196"/>
      <c r="I290" s="1196"/>
      <c r="J290" s="1196"/>
      <c r="K290" s="1196"/>
      <c r="L290" s="1196"/>
      <c r="M290" s="1196"/>
      <c r="N290" s="1196"/>
      <c r="O290" s="1196"/>
      <c r="P290" s="1197"/>
    </row>
    <row r="291" spans="1:16" ht="15.75" x14ac:dyDescent="0.25">
      <c r="A291" s="487" t="s">
        <v>90</v>
      </c>
      <c r="B291" s="1195"/>
      <c r="C291" s="1196"/>
      <c r="D291" s="1196"/>
      <c r="E291" s="1196"/>
      <c r="F291" s="1196"/>
      <c r="G291" s="1196"/>
      <c r="H291" s="1196"/>
      <c r="I291" s="1196"/>
      <c r="J291" s="1196"/>
      <c r="K291" s="1196"/>
      <c r="L291" s="1196"/>
      <c r="M291" s="1196"/>
      <c r="N291" s="1196"/>
      <c r="O291" s="1196"/>
      <c r="P291" s="1197"/>
    </row>
    <row r="292" spans="1:16" ht="15.75" x14ac:dyDescent="0.25">
      <c r="A292" s="487" t="s">
        <v>91</v>
      </c>
      <c r="B292" s="1195"/>
      <c r="C292" s="1196"/>
      <c r="D292" s="1196"/>
      <c r="E292" s="1196"/>
      <c r="F292" s="1196"/>
      <c r="G292" s="1196"/>
      <c r="H292" s="1196"/>
      <c r="I292" s="1196"/>
      <c r="J292" s="1196"/>
      <c r="K292" s="1196"/>
      <c r="L292" s="1196"/>
      <c r="M292" s="1196"/>
      <c r="N292" s="1196"/>
      <c r="O292" s="1196"/>
      <c r="P292" s="1197"/>
    </row>
    <row r="293" spans="1:16" ht="16.5" thickBot="1" x14ac:dyDescent="0.3">
      <c r="A293" s="488" t="s">
        <v>92</v>
      </c>
      <c r="B293" s="1198"/>
      <c r="C293" s="1199"/>
      <c r="D293" s="1199"/>
      <c r="E293" s="1199"/>
      <c r="F293" s="1199"/>
      <c r="G293" s="1199"/>
      <c r="H293" s="1199"/>
      <c r="I293" s="1199"/>
      <c r="J293" s="1199"/>
      <c r="K293" s="1199"/>
      <c r="L293" s="1199"/>
      <c r="M293" s="1199"/>
      <c r="N293" s="1199"/>
      <c r="O293" s="1199"/>
      <c r="P293" s="1200"/>
    </row>
    <row r="295" spans="1:16" ht="21" customHeight="1" x14ac:dyDescent="0.25">
      <c r="A295" s="451" t="s">
        <v>9</v>
      </c>
      <c r="B295" s="1284" t="s">
        <v>1389</v>
      </c>
      <c r="C295" s="1285"/>
      <c r="D295" s="1285"/>
      <c r="E295" s="1285"/>
      <c r="F295" s="1285"/>
      <c r="G295" s="1285"/>
      <c r="H295" s="1285"/>
      <c r="I295" s="1285"/>
      <c r="J295" s="1285"/>
      <c r="K295" s="1286"/>
      <c r="L295" s="1287" t="s">
        <v>11</v>
      </c>
      <c r="M295" s="1287"/>
      <c r="N295" s="1287"/>
      <c r="O295" s="1287"/>
      <c r="P295" s="452">
        <v>0.7</v>
      </c>
    </row>
    <row r="297" spans="1:16" ht="15.75" x14ac:dyDescent="0.25">
      <c r="A297" s="453" t="s">
        <v>145</v>
      </c>
      <c r="B297" s="1261" t="s">
        <v>1438</v>
      </c>
      <c r="C297" s="1276"/>
      <c r="D297" s="1276"/>
      <c r="E297" s="1276"/>
      <c r="F297" s="1276"/>
      <c r="G297" s="1276"/>
      <c r="H297" s="1276"/>
      <c r="I297" s="1276"/>
      <c r="J297" s="1276"/>
      <c r="K297" s="1276"/>
      <c r="L297" s="1277" t="s">
        <v>14</v>
      </c>
      <c r="M297" s="1277"/>
      <c r="N297" s="1277"/>
      <c r="O297" s="1277"/>
      <c r="P297" s="454">
        <v>0.05</v>
      </c>
    </row>
    <row r="298" spans="1:16" ht="15.75" x14ac:dyDescent="0.25">
      <c r="B298" s="466"/>
      <c r="C298" s="460"/>
      <c r="D298" s="460"/>
      <c r="E298" s="460"/>
      <c r="F298" s="460"/>
      <c r="G298" s="460"/>
      <c r="H298" s="460"/>
      <c r="I298" s="460"/>
      <c r="J298" s="460"/>
      <c r="K298" s="460"/>
      <c r="L298" s="460"/>
      <c r="M298" s="460"/>
      <c r="N298" s="460"/>
      <c r="O298" s="460"/>
      <c r="P298" s="461"/>
    </row>
    <row r="299" spans="1:16" ht="15.75" x14ac:dyDescent="0.25">
      <c r="A299" s="455" t="s">
        <v>15</v>
      </c>
      <c r="B299" s="1278" t="s">
        <v>931</v>
      </c>
      <c r="C299" s="1279"/>
      <c r="D299" s="1279"/>
      <c r="E299" s="1279"/>
      <c r="F299" s="1280"/>
      <c r="G299" s="456" t="s">
        <v>17</v>
      </c>
      <c r="H299" s="1278" t="s">
        <v>1439</v>
      </c>
      <c r="I299" s="1279"/>
      <c r="J299" s="1279"/>
      <c r="K299" s="1279"/>
      <c r="L299" s="1279"/>
      <c r="M299" s="1279"/>
      <c r="N299" s="1279"/>
      <c r="O299" s="1279"/>
      <c r="P299" s="1280"/>
    </row>
    <row r="300" spans="1:16" ht="15.75" x14ac:dyDescent="0.25">
      <c r="A300" s="455" t="s">
        <v>15</v>
      </c>
      <c r="B300" s="1278" t="s">
        <v>1392</v>
      </c>
      <c r="C300" s="1279"/>
      <c r="D300" s="1279"/>
      <c r="E300" s="1279"/>
      <c r="F300" s="1280"/>
      <c r="G300" s="456" t="s">
        <v>17</v>
      </c>
      <c r="H300" s="1278" t="s">
        <v>1393</v>
      </c>
      <c r="I300" s="1279"/>
      <c r="J300" s="1279"/>
      <c r="K300" s="1279"/>
      <c r="L300" s="1279"/>
      <c r="M300" s="1279"/>
      <c r="N300" s="1279"/>
      <c r="O300" s="1279"/>
      <c r="P300" s="1280"/>
    </row>
    <row r="301" spans="1:16" ht="15.75" x14ac:dyDescent="0.25">
      <c r="A301" s="462" t="s">
        <v>22</v>
      </c>
      <c r="B301" s="90"/>
      <c r="C301" s="90"/>
      <c r="D301" s="90"/>
      <c r="E301" s="90"/>
      <c r="F301" s="90"/>
      <c r="G301" s="90"/>
      <c r="H301" s="90"/>
      <c r="I301" s="90"/>
      <c r="J301" s="90"/>
      <c r="K301" s="90"/>
      <c r="L301" s="90"/>
      <c r="M301" s="90"/>
      <c r="N301" s="90"/>
      <c r="O301" s="90"/>
    </row>
    <row r="302" spans="1:16" ht="15.75" x14ac:dyDescent="0.25">
      <c r="A302" s="462"/>
      <c r="B302" s="90"/>
      <c r="C302" s="90"/>
      <c r="D302" s="90"/>
      <c r="E302" s="90"/>
      <c r="F302" s="90"/>
      <c r="G302" s="90"/>
      <c r="H302" s="90"/>
      <c r="I302" s="90"/>
      <c r="J302" s="90"/>
      <c r="K302" s="90"/>
      <c r="L302" s="90"/>
      <c r="M302" s="90"/>
      <c r="N302" s="90"/>
      <c r="O302" s="90"/>
    </row>
    <row r="303" spans="1:16" ht="15.75" x14ac:dyDescent="0.25">
      <c r="A303" s="1307" t="s">
        <v>23</v>
      </c>
      <c r="B303" s="1308"/>
      <c r="C303" s="1308"/>
      <c r="D303" s="1308"/>
      <c r="E303" s="489"/>
      <c r="F303" s="1271" t="s">
        <v>24</v>
      </c>
      <c r="G303" s="1271"/>
      <c r="H303" s="1271"/>
      <c r="I303" s="1271"/>
      <c r="J303" s="1271" t="s">
        <v>25</v>
      </c>
      <c r="K303" s="1272" t="s">
        <v>26</v>
      </c>
      <c r="L303" s="1264"/>
      <c r="M303" s="1271" t="s">
        <v>27</v>
      </c>
      <c r="N303" s="1271"/>
      <c r="O303" s="1271"/>
      <c r="P303" s="1275" t="s">
        <v>25</v>
      </c>
    </row>
    <row r="304" spans="1:16" ht="15.75" x14ac:dyDescent="0.25">
      <c r="A304" s="1307"/>
      <c r="B304" s="1308"/>
      <c r="C304" s="1308"/>
      <c r="D304" s="1308"/>
      <c r="E304" s="489"/>
      <c r="F304" s="1271"/>
      <c r="G304" s="1271"/>
      <c r="H304" s="1271"/>
      <c r="I304" s="1271"/>
      <c r="J304" s="1271"/>
      <c r="K304" s="1273"/>
      <c r="L304" s="1267"/>
      <c r="M304" s="1271"/>
      <c r="N304" s="1271"/>
      <c r="O304" s="1271"/>
      <c r="P304" s="1275"/>
    </row>
    <row r="305" spans="1:16" ht="15.75" x14ac:dyDescent="0.25">
      <c r="A305" s="1307"/>
      <c r="B305" s="1308"/>
      <c r="C305" s="1308"/>
      <c r="D305" s="1308"/>
      <c r="E305" s="489"/>
      <c r="F305" s="1254" t="s">
        <v>1394</v>
      </c>
      <c r="G305" s="1254"/>
      <c r="H305" s="1254"/>
      <c r="I305" s="1254"/>
      <c r="J305" s="463">
        <v>5</v>
      </c>
      <c r="K305" s="1273"/>
      <c r="L305" s="1267"/>
      <c r="M305" s="1254" t="s">
        <v>1440</v>
      </c>
      <c r="N305" s="1254"/>
      <c r="O305" s="1254"/>
      <c r="P305" s="464">
        <v>5</v>
      </c>
    </row>
    <row r="306" spans="1:16" ht="15.75" x14ac:dyDescent="0.25">
      <c r="A306" s="1307"/>
      <c r="B306" s="1308"/>
      <c r="C306" s="1308"/>
      <c r="D306" s="1308"/>
      <c r="E306" s="489"/>
      <c r="F306" s="1254" t="s">
        <v>1441</v>
      </c>
      <c r="G306" s="1254"/>
      <c r="H306" s="1254"/>
      <c r="I306" s="1254"/>
      <c r="J306" s="463">
        <v>50</v>
      </c>
      <c r="K306" s="1273"/>
      <c r="L306" s="1267"/>
      <c r="M306" s="1254" t="s">
        <v>1442</v>
      </c>
      <c r="N306" s="1254"/>
      <c r="O306" s="1254"/>
      <c r="P306" s="464">
        <v>5</v>
      </c>
    </row>
    <row r="307" spans="1:16" ht="15.75" x14ac:dyDescent="0.25">
      <c r="A307" s="1307"/>
      <c r="B307" s="1308"/>
      <c r="C307" s="1308"/>
      <c r="D307" s="1308"/>
      <c r="E307" s="489"/>
      <c r="F307" s="1254" t="s">
        <v>1443</v>
      </c>
      <c r="G307" s="1254"/>
      <c r="H307" s="1254"/>
      <c r="I307" s="1254"/>
      <c r="J307" s="463">
        <v>35</v>
      </c>
      <c r="K307" s="1273"/>
      <c r="L307" s="1267"/>
      <c r="M307" s="1254" t="s">
        <v>1444</v>
      </c>
      <c r="N307" s="1260"/>
      <c r="O307" s="1260"/>
      <c r="P307" s="464">
        <v>10</v>
      </c>
    </row>
    <row r="308" spans="1:16" ht="15.75" x14ac:dyDescent="0.25">
      <c r="A308" s="1307"/>
      <c r="B308" s="1308"/>
      <c r="C308" s="1308"/>
      <c r="D308" s="1308"/>
      <c r="E308" s="489"/>
      <c r="F308" s="1254" t="s">
        <v>1410</v>
      </c>
      <c r="G308" s="1254"/>
      <c r="H308" s="1254"/>
      <c r="I308" s="1254"/>
      <c r="J308" s="463">
        <v>35</v>
      </c>
      <c r="K308" s="1273"/>
      <c r="L308" s="1267"/>
      <c r="M308" s="1254" t="s">
        <v>1445</v>
      </c>
      <c r="N308" s="1254"/>
      <c r="O308" s="1254"/>
      <c r="P308" s="464">
        <v>5</v>
      </c>
    </row>
    <row r="309" spans="1:16" ht="15.75" x14ac:dyDescent="0.25">
      <c r="A309" s="1307"/>
      <c r="B309" s="1308"/>
      <c r="C309" s="1308"/>
      <c r="D309" s="1308"/>
      <c r="E309" s="489"/>
      <c r="F309" s="1254" t="s">
        <v>1418</v>
      </c>
      <c r="G309" s="1254"/>
      <c r="H309" s="1254"/>
      <c r="I309" s="1254"/>
      <c r="J309" s="463">
        <v>5</v>
      </c>
      <c r="K309" s="1273"/>
      <c r="L309" s="1267"/>
      <c r="M309" s="1254" t="s">
        <v>1446</v>
      </c>
      <c r="N309" s="1254"/>
      <c r="O309" s="1254"/>
      <c r="P309" s="464"/>
    </row>
    <row r="310" spans="1:16" ht="15.75" x14ac:dyDescent="0.25">
      <c r="A310" s="1307"/>
      <c r="B310" s="1308"/>
      <c r="C310" s="1308"/>
      <c r="D310" s="1308"/>
      <c r="E310" s="489"/>
      <c r="F310" s="1254" t="s">
        <v>1447</v>
      </c>
      <c r="G310" s="1254"/>
      <c r="H310" s="1254"/>
      <c r="I310" s="1254"/>
      <c r="J310" s="463">
        <v>5</v>
      </c>
      <c r="K310" s="1273"/>
      <c r="L310" s="1267"/>
      <c r="M310" s="1254" t="s">
        <v>1446</v>
      </c>
      <c r="N310" s="1254"/>
      <c r="O310" s="1254"/>
      <c r="P310" s="464"/>
    </row>
    <row r="311" spans="1:16" ht="15.75" x14ac:dyDescent="0.25">
      <c r="A311" s="1307"/>
      <c r="B311" s="1308"/>
      <c r="C311" s="1308"/>
      <c r="D311" s="1308"/>
      <c r="E311" s="489"/>
      <c r="F311" s="1323" t="s">
        <v>1414</v>
      </c>
      <c r="G311" s="1324"/>
      <c r="H311" s="1324"/>
      <c r="I311" s="1325"/>
      <c r="J311" s="463">
        <v>20</v>
      </c>
      <c r="K311" s="1273"/>
      <c r="L311" s="1267"/>
      <c r="M311" s="1254"/>
      <c r="N311" s="1254"/>
      <c r="O311" s="1254"/>
      <c r="P311" s="464"/>
    </row>
    <row r="312" spans="1:16" ht="15.75" x14ac:dyDescent="0.25">
      <c r="A312" s="1307"/>
      <c r="B312" s="1308"/>
      <c r="C312" s="1308"/>
      <c r="D312" s="1308"/>
      <c r="E312" s="489"/>
      <c r="F312" s="1254"/>
      <c r="G312" s="1254"/>
      <c r="H312" s="1254"/>
      <c r="I312" s="1254"/>
      <c r="J312" s="463"/>
      <c r="K312" s="1274"/>
      <c r="L312" s="1270"/>
      <c r="M312" s="1254"/>
      <c r="N312" s="1254"/>
      <c r="O312" s="1254"/>
      <c r="P312" s="464"/>
    </row>
    <row r="313" spans="1:16" ht="15.75" x14ac:dyDescent="0.25">
      <c r="A313" s="465"/>
      <c r="B313" s="466"/>
      <c r="C313" s="460"/>
      <c r="D313" s="460"/>
      <c r="E313" s="460"/>
      <c r="F313" s="460"/>
      <c r="G313" s="460"/>
      <c r="H313" s="460"/>
      <c r="I313" s="460"/>
      <c r="J313" s="460"/>
      <c r="K313" s="460"/>
      <c r="L313" s="460"/>
      <c r="M313" s="460"/>
      <c r="N313" s="460"/>
      <c r="O313" s="460"/>
    </row>
    <row r="314" spans="1:16" ht="31.5" customHeight="1" x14ac:dyDescent="0.25">
      <c r="A314" s="467" t="s">
        <v>32</v>
      </c>
      <c r="B314" s="468" t="s">
        <v>33</v>
      </c>
      <c r="C314" s="468" t="s">
        <v>34</v>
      </c>
      <c r="D314" s="468" t="s">
        <v>35</v>
      </c>
      <c r="E314" s="468" t="s">
        <v>36</v>
      </c>
      <c r="F314" s="468" t="s">
        <v>37</v>
      </c>
      <c r="G314" s="1244" t="s">
        <v>38</v>
      </c>
      <c r="H314" s="1244"/>
      <c r="I314" s="1217" t="s">
        <v>39</v>
      </c>
      <c r="J314" s="1228"/>
      <c r="K314" s="468" t="s">
        <v>40</v>
      </c>
      <c r="L314" s="1244" t="s">
        <v>41</v>
      </c>
      <c r="M314" s="1244"/>
      <c r="N314" s="1297" t="s">
        <v>42</v>
      </c>
      <c r="O314" s="1298"/>
      <c r="P314" s="1299"/>
    </row>
    <row r="315" spans="1:16" ht="21.75" customHeight="1" x14ac:dyDescent="0.25">
      <c r="A315" s="490"/>
      <c r="B315" s="470"/>
      <c r="C315" s="415"/>
      <c r="D315" s="491"/>
      <c r="E315" s="491"/>
      <c r="F315" s="491"/>
      <c r="G315" s="1339"/>
      <c r="H315" s="1339"/>
      <c r="I315" s="1340"/>
      <c r="J315" s="1341"/>
      <c r="K315" s="492"/>
      <c r="L315" s="1342"/>
      <c r="M315" s="1342"/>
      <c r="N315" s="1343"/>
      <c r="O315" s="1343"/>
      <c r="P315" s="1344"/>
    </row>
    <row r="316" spans="1:16" ht="33.75" customHeight="1" x14ac:dyDescent="0.25">
      <c r="A316" s="1217" t="s">
        <v>51</v>
      </c>
      <c r="B316" s="1228"/>
      <c r="C316" s="960"/>
      <c r="D316" s="1137"/>
      <c r="E316" s="1137"/>
      <c r="F316" s="1137"/>
      <c r="G316" s="1137"/>
      <c r="H316" s="1137"/>
      <c r="I316" s="1137"/>
      <c r="J316" s="1137"/>
      <c r="K316" s="1137"/>
      <c r="L316" s="1137"/>
      <c r="M316" s="1137"/>
      <c r="N316" s="1137"/>
      <c r="O316" s="1137"/>
      <c r="P316" s="1148"/>
    </row>
    <row r="317" spans="1:16" ht="15.75" x14ac:dyDescent="0.25">
      <c r="A317" s="1229" t="s">
        <v>53</v>
      </c>
      <c r="B317" s="1230"/>
      <c r="C317" s="1230"/>
      <c r="D317" s="1230"/>
      <c r="E317" s="1230"/>
      <c r="F317" s="1230"/>
      <c r="G317" s="1231"/>
      <c r="H317" s="1232" t="s">
        <v>54</v>
      </c>
      <c r="I317" s="1230"/>
      <c r="J317" s="1230"/>
      <c r="K317" s="1230"/>
      <c r="L317" s="1230"/>
      <c r="M317" s="1230"/>
      <c r="N317" s="1230"/>
      <c r="O317" s="1230"/>
      <c r="P317" s="1233"/>
    </row>
    <row r="318" spans="1:16" x14ac:dyDescent="0.25">
      <c r="A318" s="1234"/>
      <c r="B318" s="1235"/>
      <c r="C318" s="1235"/>
      <c r="D318" s="1235"/>
      <c r="E318" s="1235"/>
      <c r="F318" s="1235"/>
      <c r="G318" s="1235"/>
      <c r="H318" s="1291"/>
      <c r="I318" s="1292"/>
      <c r="J318" s="1292"/>
      <c r="K318" s="1292"/>
      <c r="L318" s="1292"/>
      <c r="M318" s="1292"/>
      <c r="N318" s="1292"/>
      <c r="O318" s="1292"/>
      <c r="P318" s="1293"/>
    </row>
    <row r="319" spans="1:16" x14ac:dyDescent="0.25">
      <c r="A319" s="1236"/>
      <c r="B319" s="1237"/>
      <c r="C319" s="1237"/>
      <c r="D319" s="1237"/>
      <c r="E319" s="1237"/>
      <c r="F319" s="1237"/>
      <c r="G319" s="1237"/>
      <c r="H319" s="1294"/>
      <c r="I319" s="1295"/>
      <c r="J319" s="1295"/>
      <c r="K319" s="1295"/>
      <c r="L319" s="1295"/>
      <c r="M319" s="1295"/>
      <c r="N319" s="1295"/>
      <c r="O319" s="1295"/>
      <c r="P319" s="1296"/>
    </row>
    <row r="320" spans="1:16" ht="22.5" customHeight="1" x14ac:dyDescent="0.25">
      <c r="A320" s="465"/>
      <c r="B320" s="466"/>
      <c r="C320" s="466"/>
      <c r="D320" s="466"/>
      <c r="E320" s="466"/>
      <c r="F320" s="466"/>
      <c r="G320" s="466"/>
      <c r="H320" s="466"/>
      <c r="I320" s="466"/>
      <c r="J320" s="466"/>
      <c r="K320" s="466"/>
      <c r="L320" s="466"/>
      <c r="M320" s="466"/>
      <c r="N320" s="466"/>
      <c r="O320" s="466"/>
      <c r="P320" s="473"/>
    </row>
    <row r="321" spans="1:16" ht="15.75" x14ac:dyDescent="0.25">
      <c r="A321" s="474"/>
      <c r="B321" s="466"/>
      <c r="C321" s="461"/>
      <c r="D321" s="1217" t="s">
        <v>57</v>
      </c>
      <c r="E321" s="1218"/>
      <c r="F321" s="1218"/>
      <c r="G321" s="1218"/>
      <c r="H321" s="1218"/>
      <c r="I321" s="1218"/>
      <c r="J321" s="1218"/>
      <c r="K321" s="1218"/>
      <c r="L321" s="1218"/>
      <c r="M321" s="1218"/>
      <c r="N321" s="1218"/>
      <c r="O321" s="1218"/>
      <c r="P321" s="1219"/>
    </row>
    <row r="322" spans="1:16" ht="15.75" x14ac:dyDescent="0.25">
      <c r="A322" s="465"/>
      <c r="B322" s="466"/>
      <c r="C322" s="466"/>
      <c r="D322" s="468" t="s">
        <v>58</v>
      </c>
      <c r="E322" s="468"/>
      <c r="F322" s="468" t="s">
        <v>59</v>
      </c>
      <c r="G322" s="468" t="s">
        <v>60</v>
      </c>
      <c r="H322" s="468" t="s">
        <v>61</v>
      </c>
      <c r="I322" s="468" t="s">
        <v>62</v>
      </c>
      <c r="J322" s="468" t="s">
        <v>63</v>
      </c>
      <c r="K322" s="468" t="s">
        <v>64</v>
      </c>
      <c r="L322" s="468" t="s">
        <v>65</v>
      </c>
      <c r="M322" s="468" t="s">
        <v>66</v>
      </c>
      <c r="N322" s="468" t="s">
        <v>67</v>
      </c>
      <c r="O322" s="468" t="s">
        <v>68</v>
      </c>
      <c r="P322" s="493" t="s">
        <v>69</v>
      </c>
    </row>
    <row r="323" spans="1:16" ht="15.75" x14ac:dyDescent="0.25">
      <c r="A323" s="494" t="s">
        <v>70</v>
      </c>
      <c r="B323" s="495"/>
      <c r="C323" s="495"/>
      <c r="D323" s="495"/>
      <c r="E323" s="495"/>
      <c r="F323" s="495"/>
      <c r="G323" s="495"/>
      <c r="H323" s="495"/>
      <c r="I323" s="495"/>
      <c r="J323" s="495"/>
      <c r="K323" s="495"/>
      <c r="L323" s="495"/>
      <c r="M323" s="495"/>
      <c r="N323" s="495"/>
      <c r="O323" s="495"/>
      <c r="P323" s="496"/>
    </row>
    <row r="324" spans="1:16" ht="15.75" x14ac:dyDescent="0.25">
      <c r="A324" s="494" t="s">
        <v>71</v>
      </c>
      <c r="B324" s="495"/>
      <c r="C324" s="495"/>
      <c r="D324" s="497"/>
      <c r="E324" s="497"/>
      <c r="F324" s="497"/>
      <c r="G324" s="497"/>
      <c r="H324" s="497"/>
      <c r="I324" s="497"/>
      <c r="J324" s="497"/>
      <c r="K324" s="497"/>
      <c r="L324" s="497"/>
      <c r="M324" s="497"/>
      <c r="N324" s="497"/>
      <c r="O324" s="497"/>
      <c r="P324" s="498"/>
    </row>
    <row r="325" spans="1:16" ht="15.75" x14ac:dyDescent="0.25">
      <c r="A325" s="465"/>
      <c r="B325" s="466"/>
      <c r="C325" s="466"/>
      <c r="D325" s="466"/>
      <c r="E325" s="466"/>
      <c r="F325" s="466"/>
      <c r="G325" s="466"/>
      <c r="H325" s="466"/>
      <c r="I325" s="466"/>
      <c r="J325" s="466"/>
      <c r="K325" s="466"/>
      <c r="L325" s="466"/>
      <c r="M325" s="466"/>
      <c r="N325" s="466"/>
      <c r="O325" s="466"/>
      <c r="P325" s="473"/>
    </row>
    <row r="326" spans="1:16" ht="15.75" x14ac:dyDescent="0.25">
      <c r="A326" s="477" t="s">
        <v>72</v>
      </c>
      <c r="B326" s="477" t="s">
        <v>33</v>
      </c>
      <c r="C326" s="478"/>
      <c r="D326" s="479" t="s">
        <v>58</v>
      </c>
      <c r="E326" s="479"/>
      <c r="F326" s="479" t="s">
        <v>59</v>
      </c>
      <c r="G326" s="479" t="s">
        <v>60</v>
      </c>
      <c r="H326" s="479" t="s">
        <v>61</v>
      </c>
      <c r="I326" s="479" t="s">
        <v>62</v>
      </c>
      <c r="J326" s="479" t="s">
        <v>63</v>
      </c>
      <c r="K326" s="479" t="s">
        <v>64</v>
      </c>
      <c r="L326" s="479" t="s">
        <v>65</v>
      </c>
      <c r="M326" s="479" t="s">
        <v>66</v>
      </c>
      <c r="N326" s="479" t="s">
        <v>67</v>
      </c>
      <c r="O326" s="479" t="s">
        <v>68</v>
      </c>
      <c r="P326" s="499" t="s">
        <v>69</v>
      </c>
    </row>
    <row r="327" spans="1:16" ht="15.75" x14ac:dyDescent="0.25">
      <c r="A327" s="1204" t="s">
        <v>1420</v>
      </c>
      <c r="B327" s="1337">
        <v>5</v>
      </c>
      <c r="C327" s="480" t="s">
        <v>70</v>
      </c>
      <c r="D327" s="480">
        <v>70</v>
      </c>
      <c r="E327" s="480"/>
      <c r="F327" s="480">
        <v>90</v>
      </c>
      <c r="G327" s="480">
        <v>100</v>
      </c>
      <c r="H327" s="480"/>
      <c r="I327" s="480"/>
      <c r="J327" s="480"/>
      <c r="K327" s="480"/>
      <c r="L327" s="480"/>
      <c r="M327" s="480"/>
      <c r="N327" s="480"/>
      <c r="O327" s="481"/>
      <c r="P327" s="482"/>
    </row>
    <row r="328" spans="1:16" ht="23.25" customHeight="1" x14ac:dyDescent="0.25">
      <c r="A328" s="1205"/>
      <c r="B328" s="1338"/>
      <c r="C328" s="483" t="s">
        <v>71</v>
      </c>
      <c r="D328" s="483"/>
      <c r="E328" s="483"/>
      <c r="F328" s="500"/>
      <c r="G328" s="500"/>
      <c r="H328" s="500"/>
      <c r="I328" s="500"/>
      <c r="J328" s="500"/>
      <c r="K328" s="500"/>
      <c r="L328" s="500"/>
      <c r="M328" s="500"/>
      <c r="N328" s="483"/>
      <c r="O328" s="485"/>
      <c r="P328" s="486"/>
    </row>
    <row r="329" spans="1:16" ht="15.75" x14ac:dyDescent="0.25">
      <c r="A329" s="1204" t="s">
        <v>1058</v>
      </c>
      <c r="B329" s="1337"/>
      <c r="C329" s="480" t="s">
        <v>70</v>
      </c>
      <c r="D329" s="480"/>
      <c r="E329" s="480"/>
      <c r="F329" s="480"/>
      <c r="G329" s="480"/>
      <c r="H329" s="480"/>
      <c r="I329" s="480"/>
      <c r="J329" s="480"/>
      <c r="K329" s="480"/>
      <c r="L329" s="480"/>
      <c r="M329" s="480"/>
      <c r="N329" s="480"/>
      <c r="O329" s="481"/>
      <c r="P329" s="482"/>
    </row>
    <row r="330" spans="1:16" ht="15.75" x14ac:dyDescent="0.25">
      <c r="A330" s="1205"/>
      <c r="B330" s="1338"/>
      <c r="C330" s="483" t="s">
        <v>71</v>
      </c>
      <c r="D330" s="483"/>
      <c r="E330" s="483"/>
      <c r="F330" s="500"/>
      <c r="G330" s="500"/>
      <c r="H330" s="500"/>
      <c r="I330" s="500"/>
      <c r="J330" s="500"/>
      <c r="K330" s="500"/>
      <c r="L330" s="500"/>
      <c r="M330" s="500"/>
      <c r="N330" s="483"/>
      <c r="O330" s="485"/>
      <c r="P330" s="486"/>
    </row>
    <row r="331" spans="1:16" ht="15.75" x14ac:dyDescent="0.25">
      <c r="A331" s="1204" t="s">
        <v>1421</v>
      </c>
      <c r="B331" s="1337">
        <v>5</v>
      </c>
      <c r="C331" s="480" t="s">
        <v>70</v>
      </c>
      <c r="D331" s="480"/>
      <c r="E331" s="480"/>
      <c r="F331" s="480"/>
      <c r="G331" s="480"/>
      <c r="H331" s="480">
        <v>80</v>
      </c>
      <c r="I331" s="480"/>
      <c r="J331" s="480">
        <v>100</v>
      </c>
      <c r="K331" s="480"/>
      <c r="L331" s="480"/>
      <c r="M331" s="480"/>
      <c r="N331" s="480"/>
      <c r="O331" s="481"/>
      <c r="P331" s="482"/>
    </row>
    <row r="332" spans="1:16" ht="15.75" x14ac:dyDescent="0.25">
      <c r="A332" s="1205"/>
      <c r="B332" s="1338"/>
      <c r="C332" s="483" t="s">
        <v>71</v>
      </c>
      <c r="D332" s="483"/>
      <c r="E332" s="483"/>
      <c r="F332" s="500"/>
      <c r="G332" s="500"/>
      <c r="H332" s="500"/>
      <c r="I332" s="500"/>
      <c r="J332" s="500"/>
      <c r="K332" s="500"/>
      <c r="L332" s="500"/>
      <c r="M332" s="500"/>
      <c r="N332" s="483"/>
      <c r="O332" s="485"/>
      <c r="P332" s="486"/>
    </row>
    <row r="333" spans="1:16" ht="15.75" x14ac:dyDescent="0.25">
      <c r="A333" s="1204" t="s">
        <v>1060</v>
      </c>
      <c r="B333" s="1337">
        <v>5</v>
      </c>
      <c r="C333" s="480" t="s">
        <v>70</v>
      </c>
      <c r="D333" s="480">
        <v>70</v>
      </c>
      <c r="E333" s="480"/>
      <c r="F333" s="480"/>
      <c r="G333" s="480">
        <v>100</v>
      </c>
      <c r="H333" s="480"/>
      <c r="I333" s="480"/>
      <c r="J333" s="480"/>
      <c r="K333" s="480"/>
      <c r="L333" s="480"/>
      <c r="M333" s="480"/>
      <c r="N333" s="480"/>
      <c r="O333" s="481"/>
      <c r="P333" s="482"/>
    </row>
    <row r="334" spans="1:16" ht="15.75" x14ac:dyDescent="0.25">
      <c r="A334" s="1205"/>
      <c r="B334" s="1338"/>
      <c r="C334" s="483" t="s">
        <v>71</v>
      </c>
      <c r="D334" s="483"/>
      <c r="E334" s="483"/>
      <c r="F334" s="500"/>
      <c r="G334" s="500"/>
      <c r="H334" s="500"/>
      <c r="I334" s="500"/>
      <c r="J334" s="500"/>
      <c r="K334" s="500"/>
      <c r="L334" s="500"/>
      <c r="M334" s="500"/>
      <c r="N334" s="483"/>
      <c r="O334" s="485"/>
      <c r="P334" s="486"/>
    </row>
    <row r="335" spans="1:16" ht="15.75" x14ac:dyDescent="0.25">
      <c r="A335" s="1204" t="s">
        <v>1061</v>
      </c>
      <c r="B335" s="1337">
        <v>10</v>
      </c>
      <c r="C335" s="480" t="s">
        <v>70</v>
      </c>
      <c r="D335" s="480"/>
      <c r="E335" s="480"/>
      <c r="F335" s="480"/>
      <c r="G335" s="480"/>
      <c r="H335" s="480"/>
      <c r="I335" s="480"/>
      <c r="J335" s="480"/>
      <c r="K335" s="480">
        <v>100</v>
      </c>
      <c r="L335" s="480"/>
      <c r="M335" s="480"/>
      <c r="N335" s="480"/>
      <c r="O335" s="481"/>
      <c r="P335" s="482"/>
    </row>
    <row r="336" spans="1:16" ht="15.75" x14ac:dyDescent="0.25">
      <c r="A336" s="1205"/>
      <c r="B336" s="1338"/>
      <c r="C336" s="483" t="s">
        <v>71</v>
      </c>
      <c r="D336" s="483"/>
      <c r="E336" s="483"/>
      <c r="F336" s="500"/>
      <c r="G336" s="500"/>
      <c r="H336" s="500"/>
      <c r="I336" s="500"/>
      <c r="J336" s="500"/>
      <c r="K336" s="500"/>
      <c r="L336" s="500"/>
      <c r="M336" s="500"/>
      <c r="N336" s="483"/>
      <c r="O336" s="485"/>
      <c r="P336" s="486"/>
    </row>
    <row r="337" spans="1:16" ht="15.75" x14ac:dyDescent="0.25">
      <c r="A337" s="1204" t="s">
        <v>1033</v>
      </c>
      <c r="B337" s="1337"/>
      <c r="C337" s="480" t="s">
        <v>70</v>
      </c>
      <c r="D337" s="480"/>
      <c r="E337" s="480"/>
      <c r="F337" s="480"/>
      <c r="G337" s="480"/>
      <c r="H337" s="480"/>
      <c r="I337" s="480"/>
      <c r="J337" s="480"/>
      <c r="K337" s="480"/>
      <c r="L337" s="480"/>
      <c r="M337" s="480"/>
      <c r="N337" s="480"/>
      <c r="O337" s="481"/>
      <c r="P337" s="482"/>
    </row>
    <row r="338" spans="1:16" ht="15.75" x14ac:dyDescent="0.25">
      <c r="A338" s="1205"/>
      <c r="B338" s="1338"/>
      <c r="C338" s="483" t="s">
        <v>71</v>
      </c>
      <c r="D338" s="483"/>
      <c r="E338" s="483"/>
      <c r="F338" s="500"/>
      <c r="G338" s="500"/>
      <c r="H338" s="500"/>
      <c r="I338" s="500"/>
      <c r="J338" s="500"/>
      <c r="K338" s="500"/>
      <c r="L338" s="500"/>
      <c r="M338" s="500"/>
      <c r="N338" s="483"/>
      <c r="O338" s="485"/>
      <c r="P338" s="486"/>
    </row>
    <row r="339" spans="1:16" ht="15.75" x14ac:dyDescent="0.25">
      <c r="A339" s="1204" t="s">
        <v>1062</v>
      </c>
      <c r="B339" s="1335">
        <v>68</v>
      </c>
      <c r="C339" s="480" t="s">
        <v>70</v>
      </c>
      <c r="D339" s="480"/>
      <c r="E339" s="480"/>
      <c r="F339" s="480"/>
      <c r="G339" s="480"/>
      <c r="H339" s="480"/>
      <c r="I339" s="480"/>
      <c r="J339" s="480"/>
      <c r="K339" s="480"/>
      <c r="L339" s="480">
        <v>100</v>
      </c>
      <c r="M339" s="480"/>
      <c r="N339" s="480"/>
      <c r="O339" s="481"/>
      <c r="P339" s="482"/>
    </row>
    <row r="340" spans="1:16" ht="15.75" x14ac:dyDescent="0.25">
      <c r="A340" s="1205"/>
      <c r="B340" s="1336"/>
      <c r="C340" s="483" t="s">
        <v>71</v>
      </c>
      <c r="D340" s="483"/>
      <c r="E340" s="483"/>
      <c r="F340" s="500"/>
      <c r="G340" s="500"/>
      <c r="H340" s="500"/>
      <c r="I340" s="500"/>
      <c r="J340" s="500"/>
      <c r="K340" s="500"/>
      <c r="L340" s="500"/>
      <c r="M340" s="500"/>
      <c r="N340" s="483"/>
      <c r="O340" s="485"/>
      <c r="P340" s="486"/>
    </row>
    <row r="341" spans="1:16" ht="15.75" x14ac:dyDescent="0.25">
      <c r="A341" s="1204" t="s">
        <v>1063</v>
      </c>
      <c r="B341" s="1335">
        <v>5</v>
      </c>
      <c r="C341" s="480" t="s">
        <v>70</v>
      </c>
      <c r="D341" s="480"/>
      <c r="E341" s="480"/>
      <c r="F341" s="480"/>
      <c r="G341" s="480"/>
      <c r="H341" s="480"/>
      <c r="I341" s="480"/>
      <c r="J341" s="480"/>
      <c r="K341" s="480"/>
      <c r="L341" s="480">
        <v>100</v>
      </c>
      <c r="M341" s="480"/>
      <c r="N341" s="480"/>
      <c r="O341" s="481"/>
      <c r="P341" s="482"/>
    </row>
    <row r="342" spans="1:16" ht="15.75" x14ac:dyDescent="0.25">
      <c r="A342" s="1205"/>
      <c r="B342" s="1336"/>
      <c r="C342" s="483" t="s">
        <v>71</v>
      </c>
      <c r="D342" s="483"/>
      <c r="E342" s="483"/>
      <c r="F342" s="500"/>
      <c r="G342" s="500"/>
      <c r="H342" s="500"/>
      <c r="I342" s="500"/>
      <c r="J342" s="500"/>
      <c r="K342" s="500"/>
      <c r="L342" s="500"/>
      <c r="M342" s="500"/>
      <c r="N342" s="483"/>
      <c r="O342" s="485"/>
      <c r="P342" s="486"/>
    </row>
    <row r="343" spans="1:16" ht="15.75" x14ac:dyDescent="0.25">
      <c r="A343" s="1204" t="s">
        <v>1064</v>
      </c>
      <c r="B343" s="1335">
        <v>1</v>
      </c>
      <c r="C343" s="480" t="s">
        <v>70</v>
      </c>
      <c r="D343" s="480"/>
      <c r="E343" s="480"/>
      <c r="F343" s="480"/>
      <c r="G343" s="480"/>
      <c r="H343" s="480"/>
      <c r="I343" s="480"/>
      <c r="J343" s="480"/>
      <c r="K343" s="480"/>
      <c r="L343" s="480"/>
      <c r="M343" s="480"/>
      <c r="N343" s="480"/>
      <c r="O343" s="481"/>
      <c r="P343" s="482">
        <v>100</v>
      </c>
    </row>
    <row r="344" spans="1:16" ht="15.75" x14ac:dyDescent="0.25">
      <c r="A344" s="1205"/>
      <c r="B344" s="1336"/>
      <c r="C344" s="483" t="s">
        <v>71</v>
      </c>
      <c r="D344" s="483"/>
      <c r="E344" s="483"/>
      <c r="F344" s="500"/>
      <c r="G344" s="500"/>
      <c r="H344" s="500"/>
      <c r="I344" s="500"/>
      <c r="J344" s="500"/>
      <c r="K344" s="500"/>
      <c r="L344" s="500"/>
      <c r="M344" s="500"/>
      <c r="N344" s="483"/>
      <c r="O344" s="485"/>
      <c r="P344" s="486"/>
    </row>
    <row r="345" spans="1:16" ht="15.75" x14ac:dyDescent="0.25">
      <c r="A345" s="1204" t="s">
        <v>1422</v>
      </c>
      <c r="B345" s="1337">
        <v>1</v>
      </c>
      <c r="C345" s="480" t="s">
        <v>70</v>
      </c>
      <c r="D345" s="480"/>
      <c r="E345" s="480"/>
      <c r="F345" s="480"/>
      <c r="G345" s="480"/>
      <c r="H345" s="480"/>
      <c r="I345" s="480"/>
      <c r="J345" s="480"/>
      <c r="K345" s="480"/>
      <c r="L345" s="480"/>
      <c r="M345" s="480"/>
      <c r="N345" s="480"/>
      <c r="O345" s="481"/>
      <c r="P345" s="482">
        <v>100</v>
      </c>
    </row>
    <row r="346" spans="1:16" ht="15.75" x14ac:dyDescent="0.25">
      <c r="A346" s="1205"/>
      <c r="B346" s="1338"/>
      <c r="C346" s="483" t="s">
        <v>71</v>
      </c>
      <c r="D346" s="483"/>
      <c r="E346" s="483"/>
      <c r="F346" s="500"/>
      <c r="G346" s="500"/>
      <c r="H346" s="500"/>
      <c r="I346" s="500"/>
      <c r="J346" s="500"/>
      <c r="K346" s="500"/>
      <c r="L346" s="500"/>
      <c r="M346" s="500"/>
      <c r="N346" s="483"/>
      <c r="O346" s="485"/>
      <c r="P346" s="486"/>
    </row>
    <row r="347" spans="1:16" ht="15.75" thickBot="1" x14ac:dyDescent="0.3">
      <c r="A347" s="113"/>
      <c r="B347" s="90"/>
      <c r="C347" s="90"/>
      <c r="D347" s="90"/>
      <c r="E347" s="90"/>
      <c r="F347" s="90"/>
      <c r="G347" s="90"/>
      <c r="H347" s="90"/>
      <c r="I347" s="90"/>
      <c r="J347" s="90"/>
      <c r="K347" s="90"/>
      <c r="L347" s="90"/>
      <c r="M347" s="90"/>
      <c r="N347" s="90"/>
      <c r="O347" s="90"/>
      <c r="P347" s="114"/>
    </row>
    <row r="348" spans="1:16" ht="15.75" x14ac:dyDescent="0.25">
      <c r="A348" s="1201" t="s">
        <v>82</v>
      </c>
      <c r="B348" s="1202"/>
      <c r="C348" s="1202"/>
      <c r="D348" s="1202"/>
      <c r="E348" s="1202"/>
      <c r="F348" s="1202"/>
      <c r="G348" s="1202"/>
      <c r="H348" s="1202"/>
      <c r="I348" s="1202"/>
      <c r="J348" s="1202"/>
      <c r="K348" s="1202"/>
      <c r="L348" s="1202"/>
      <c r="M348" s="1202"/>
      <c r="N348" s="1202"/>
      <c r="O348" s="1202"/>
      <c r="P348" s="1203"/>
    </row>
    <row r="349" spans="1:16" ht="15.75" x14ac:dyDescent="0.25">
      <c r="A349" s="487" t="s">
        <v>83</v>
      </c>
      <c r="B349" s="1195"/>
      <c r="C349" s="1196"/>
      <c r="D349" s="1196"/>
      <c r="E349" s="1196"/>
      <c r="F349" s="1196"/>
      <c r="G349" s="1196"/>
      <c r="H349" s="1196"/>
      <c r="I349" s="1196"/>
      <c r="J349" s="1196"/>
      <c r="K349" s="1196"/>
      <c r="L349" s="1196"/>
      <c r="M349" s="1196"/>
      <c r="N349" s="1196"/>
      <c r="O349" s="1196"/>
      <c r="P349" s="1197"/>
    </row>
    <row r="350" spans="1:16" ht="15.75" x14ac:dyDescent="0.25">
      <c r="A350" s="487" t="s">
        <v>84</v>
      </c>
      <c r="B350" s="1195"/>
      <c r="C350" s="1196"/>
      <c r="D350" s="1196"/>
      <c r="E350" s="1196"/>
      <c r="F350" s="1196"/>
      <c r="G350" s="1196"/>
      <c r="H350" s="1196"/>
      <c r="I350" s="1196"/>
      <c r="J350" s="1196"/>
      <c r="K350" s="1196"/>
      <c r="L350" s="1196"/>
      <c r="M350" s="1196"/>
      <c r="N350" s="1196"/>
      <c r="O350" s="1196"/>
      <c r="P350" s="1197"/>
    </row>
    <row r="351" spans="1:16" ht="15.75" x14ac:dyDescent="0.25">
      <c r="A351" s="487" t="s">
        <v>85</v>
      </c>
      <c r="B351" s="1195"/>
      <c r="C351" s="1196"/>
      <c r="D351" s="1196"/>
      <c r="E351" s="1196"/>
      <c r="F351" s="1196"/>
      <c r="G351" s="1196"/>
      <c r="H351" s="1196"/>
      <c r="I351" s="1196"/>
      <c r="J351" s="1196"/>
      <c r="K351" s="1196"/>
      <c r="L351" s="1196"/>
      <c r="M351" s="1196"/>
      <c r="N351" s="1196"/>
      <c r="O351" s="1196"/>
      <c r="P351" s="1197"/>
    </row>
    <row r="352" spans="1:16" ht="15.75" x14ac:dyDescent="0.25">
      <c r="A352" s="487" t="s">
        <v>86</v>
      </c>
      <c r="B352" s="1195"/>
      <c r="C352" s="1196"/>
      <c r="D352" s="1196"/>
      <c r="E352" s="1196"/>
      <c r="F352" s="1196"/>
      <c r="G352" s="1196"/>
      <c r="H352" s="1196"/>
      <c r="I352" s="1196"/>
      <c r="J352" s="1196"/>
      <c r="K352" s="1196"/>
      <c r="L352" s="1196"/>
      <c r="M352" s="1196"/>
      <c r="N352" s="1196"/>
      <c r="O352" s="1196"/>
      <c r="P352" s="1197"/>
    </row>
    <row r="353" spans="1:16" ht="15.75" x14ac:dyDescent="0.25">
      <c r="A353" s="487" t="s">
        <v>87</v>
      </c>
      <c r="B353" s="1195"/>
      <c r="C353" s="1196"/>
      <c r="D353" s="1196"/>
      <c r="E353" s="1196"/>
      <c r="F353" s="1196"/>
      <c r="G353" s="1196"/>
      <c r="H353" s="1196"/>
      <c r="I353" s="1196"/>
      <c r="J353" s="1196"/>
      <c r="K353" s="1196"/>
      <c r="L353" s="1196"/>
      <c r="M353" s="1196"/>
      <c r="N353" s="1196"/>
      <c r="O353" s="1196"/>
      <c r="P353" s="1197"/>
    </row>
    <row r="354" spans="1:16" ht="15.75" x14ac:dyDescent="0.25">
      <c r="A354" s="487" t="s">
        <v>88</v>
      </c>
      <c r="B354" s="1195"/>
      <c r="C354" s="1196"/>
      <c r="D354" s="1196"/>
      <c r="E354" s="1196"/>
      <c r="F354" s="1196"/>
      <c r="G354" s="1196"/>
      <c r="H354" s="1196"/>
      <c r="I354" s="1196"/>
      <c r="J354" s="1196"/>
      <c r="K354" s="1196"/>
      <c r="L354" s="1196"/>
      <c r="M354" s="1196"/>
      <c r="N354" s="1196"/>
      <c r="O354" s="1196"/>
      <c r="P354" s="1197"/>
    </row>
    <row r="355" spans="1:16" ht="15.75" x14ac:dyDescent="0.25">
      <c r="A355" s="487" t="s">
        <v>89</v>
      </c>
      <c r="B355" s="1195"/>
      <c r="C355" s="1196"/>
      <c r="D355" s="1196"/>
      <c r="E355" s="1196"/>
      <c r="F355" s="1196"/>
      <c r="G355" s="1196"/>
      <c r="H355" s="1196"/>
      <c r="I355" s="1196"/>
      <c r="J355" s="1196"/>
      <c r="K355" s="1196"/>
      <c r="L355" s="1196"/>
      <c r="M355" s="1196"/>
      <c r="N355" s="1196"/>
      <c r="O355" s="1196"/>
      <c r="P355" s="1197"/>
    </row>
    <row r="356" spans="1:16" ht="15.75" x14ac:dyDescent="0.25">
      <c r="A356" s="487" t="s">
        <v>90</v>
      </c>
      <c r="B356" s="1195"/>
      <c r="C356" s="1196"/>
      <c r="D356" s="1196"/>
      <c r="E356" s="1196"/>
      <c r="F356" s="1196"/>
      <c r="G356" s="1196"/>
      <c r="H356" s="1196"/>
      <c r="I356" s="1196"/>
      <c r="J356" s="1196"/>
      <c r="K356" s="1196"/>
      <c r="L356" s="1196"/>
      <c r="M356" s="1196"/>
      <c r="N356" s="1196"/>
      <c r="O356" s="1196"/>
      <c r="P356" s="1197"/>
    </row>
    <row r="357" spans="1:16" ht="15.75" x14ac:dyDescent="0.25">
      <c r="A357" s="487" t="s">
        <v>91</v>
      </c>
      <c r="B357" s="1195"/>
      <c r="C357" s="1196"/>
      <c r="D357" s="1196"/>
      <c r="E357" s="1196"/>
      <c r="F357" s="1196"/>
      <c r="G357" s="1196"/>
      <c r="H357" s="1196"/>
      <c r="I357" s="1196"/>
      <c r="J357" s="1196"/>
      <c r="K357" s="1196"/>
      <c r="L357" s="1196"/>
      <c r="M357" s="1196"/>
      <c r="N357" s="1196"/>
      <c r="O357" s="1196"/>
      <c r="P357" s="1197"/>
    </row>
    <row r="358" spans="1:16" ht="16.5" thickBot="1" x14ac:dyDescent="0.3">
      <c r="A358" s="488" t="s">
        <v>92</v>
      </c>
      <c r="B358" s="1198"/>
      <c r="C358" s="1199"/>
      <c r="D358" s="1199"/>
      <c r="E358" s="1199"/>
      <c r="F358" s="1199"/>
      <c r="G358" s="1199"/>
      <c r="H358" s="1199"/>
      <c r="I358" s="1199"/>
      <c r="J358" s="1199"/>
      <c r="K358" s="1199"/>
      <c r="L358" s="1199"/>
      <c r="M358" s="1199"/>
      <c r="N358" s="1199"/>
      <c r="O358" s="1199"/>
      <c r="P358" s="1200"/>
    </row>
    <row r="360" spans="1:16" ht="15.75" x14ac:dyDescent="0.25">
      <c r="A360" s="447"/>
      <c r="B360" s="448"/>
      <c r="C360" s="449"/>
      <c r="D360" s="449"/>
      <c r="E360" s="449"/>
      <c r="F360" s="449"/>
      <c r="G360" s="449"/>
      <c r="H360" s="449"/>
      <c r="I360" s="449"/>
      <c r="J360" s="449"/>
      <c r="K360" s="449"/>
      <c r="L360" s="449"/>
      <c r="M360" s="450"/>
      <c r="N360" s="450"/>
      <c r="O360" s="450"/>
      <c r="P360" s="447"/>
    </row>
    <row r="361" spans="1:16" ht="30" customHeight="1" x14ac:dyDescent="0.25">
      <c r="A361" s="451" t="s">
        <v>9</v>
      </c>
      <c r="B361" s="1284" t="s">
        <v>1448</v>
      </c>
      <c r="C361" s="1285"/>
      <c r="D361" s="1285"/>
      <c r="E361" s="1285"/>
      <c r="F361" s="1285"/>
      <c r="G361" s="1285"/>
      <c r="H361" s="1285"/>
      <c r="I361" s="1285"/>
      <c r="J361" s="1285"/>
      <c r="K361" s="1286"/>
      <c r="L361" s="1287" t="s">
        <v>11</v>
      </c>
      <c r="M361" s="1287"/>
      <c r="N361" s="1287"/>
      <c r="O361" s="1287"/>
      <c r="P361" s="452">
        <v>0.15</v>
      </c>
    </row>
    <row r="363" spans="1:16" ht="32.25" customHeight="1" x14ac:dyDescent="0.25">
      <c r="A363" s="453" t="s">
        <v>12</v>
      </c>
      <c r="B363" s="1315" t="s">
        <v>1449</v>
      </c>
      <c r="C363" s="1276"/>
      <c r="D363" s="1276"/>
      <c r="E363" s="1276"/>
      <c r="F363" s="1276"/>
      <c r="G363" s="1276"/>
      <c r="H363" s="1276"/>
      <c r="I363" s="1276"/>
      <c r="J363" s="1276"/>
      <c r="K363" s="1276"/>
      <c r="L363" s="1277" t="s">
        <v>14</v>
      </c>
      <c r="M363" s="1277"/>
      <c r="N363" s="1277"/>
      <c r="O363" s="1277"/>
      <c r="P363" s="454">
        <v>0.05</v>
      </c>
    </row>
    <row r="364" spans="1:16" ht="7.5" customHeight="1" x14ac:dyDescent="0.25"/>
    <row r="365" spans="1:16" ht="15.75" x14ac:dyDescent="0.25">
      <c r="A365" s="455" t="s">
        <v>15</v>
      </c>
      <c r="B365" s="1278" t="s">
        <v>931</v>
      </c>
      <c r="C365" s="1279"/>
      <c r="D365" s="1279"/>
      <c r="E365" s="1279"/>
      <c r="F365" s="1280"/>
      <c r="G365" s="456" t="s">
        <v>17</v>
      </c>
      <c r="H365" s="1278" t="s">
        <v>1450</v>
      </c>
      <c r="I365" s="1279"/>
      <c r="J365" s="1279"/>
      <c r="K365" s="1279"/>
      <c r="L365" s="1279"/>
      <c r="M365" s="1279"/>
      <c r="N365" s="1279"/>
      <c r="O365" s="1279"/>
      <c r="P365" s="1280"/>
    </row>
    <row r="366" spans="1:16" ht="15.75" x14ac:dyDescent="0.25">
      <c r="A366" s="455" t="s">
        <v>15</v>
      </c>
      <c r="B366" s="1278" t="s">
        <v>1392</v>
      </c>
      <c r="C366" s="1279"/>
      <c r="D366" s="1279"/>
      <c r="E366" s="1279"/>
      <c r="F366" s="1280"/>
      <c r="G366" s="456" t="s">
        <v>17</v>
      </c>
      <c r="H366" s="1278" t="s">
        <v>1393</v>
      </c>
      <c r="I366" s="1279"/>
      <c r="J366" s="1279"/>
      <c r="K366" s="1279"/>
      <c r="L366" s="1279"/>
      <c r="M366" s="1279"/>
      <c r="N366" s="1279"/>
      <c r="O366" s="1279"/>
      <c r="P366" s="1280"/>
    </row>
    <row r="367" spans="1:16" ht="15.75" x14ac:dyDescent="0.25">
      <c r="A367" s="457"/>
      <c r="B367" s="458"/>
      <c r="C367" s="458"/>
      <c r="D367" s="459"/>
      <c r="E367" s="459"/>
      <c r="F367" s="459"/>
      <c r="G367" s="459"/>
      <c r="H367" s="459"/>
      <c r="I367" s="459"/>
      <c r="J367" s="459"/>
      <c r="K367" s="459"/>
      <c r="L367" s="460"/>
      <c r="M367" s="460"/>
      <c r="N367" s="460"/>
      <c r="O367" s="460"/>
      <c r="P367" s="461"/>
    </row>
    <row r="368" spans="1:16" ht="25.5" customHeight="1" x14ac:dyDescent="0.25">
      <c r="A368" s="453" t="s">
        <v>20</v>
      </c>
      <c r="B368" s="1261"/>
      <c r="C368" s="1261"/>
      <c r="D368" s="1261"/>
      <c r="E368" s="1261"/>
      <c r="F368" s="1261"/>
      <c r="G368" s="1261"/>
      <c r="H368" s="1261"/>
      <c r="I368" s="1261"/>
      <c r="J368" s="1261"/>
      <c r="K368" s="1261"/>
      <c r="L368" s="1261"/>
      <c r="M368" s="1261"/>
      <c r="N368" s="1261"/>
      <c r="O368" s="1261"/>
      <c r="P368" s="1261"/>
    </row>
    <row r="369" spans="1:16" ht="8.25" customHeight="1" x14ac:dyDescent="0.25"/>
    <row r="370" spans="1:16" ht="23.25" customHeight="1" x14ac:dyDescent="0.25">
      <c r="A370" s="462" t="s">
        <v>22</v>
      </c>
      <c r="B370" s="90"/>
      <c r="C370" s="90"/>
      <c r="D370" s="90"/>
      <c r="E370" s="90"/>
      <c r="F370" s="90"/>
      <c r="G370" s="90"/>
      <c r="H370" s="90"/>
      <c r="I370" s="90"/>
      <c r="J370" s="90"/>
      <c r="K370" s="90"/>
      <c r="L370" s="90"/>
      <c r="M370" s="90"/>
      <c r="N370" s="90"/>
      <c r="O370" s="90"/>
    </row>
    <row r="371" spans="1:16" ht="20.25" customHeight="1" x14ac:dyDescent="0.25">
      <c r="A371" s="462"/>
      <c r="B371" s="90"/>
      <c r="C371" s="90"/>
      <c r="D371" s="90"/>
      <c r="E371" s="90"/>
      <c r="F371" s="90"/>
      <c r="G371" s="90"/>
      <c r="H371" s="90"/>
      <c r="I371" s="90"/>
      <c r="J371" s="90"/>
      <c r="K371" s="90"/>
      <c r="L371" s="90"/>
      <c r="M371" s="90"/>
      <c r="N371" s="90"/>
      <c r="O371" s="90"/>
    </row>
    <row r="372" spans="1:16" ht="15" customHeight="1" x14ac:dyDescent="0.25">
      <c r="A372" s="1262" t="s">
        <v>23</v>
      </c>
      <c r="B372" s="1263"/>
      <c r="C372" s="1263"/>
      <c r="D372" s="1263"/>
      <c r="E372" s="1264"/>
      <c r="F372" s="1271" t="s">
        <v>24</v>
      </c>
      <c r="G372" s="1271"/>
      <c r="H372" s="1271"/>
      <c r="I372" s="1271"/>
      <c r="J372" s="1271" t="s">
        <v>25</v>
      </c>
      <c r="K372" s="1272" t="s">
        <v>26</v>
      </c>
      <c r="L372" s="1264"/>
      <c r="M372" s="1271" t="s">
        <v>27</v>
      </c>
      <c r="N372" s="1271"/>
      <c r="O372" s="1271"/>
      <c r="P372" s="1275" t="s">
        <v>25</v>
      </c>
    </row>
    <row r="373" spans="1:16" ht="15" customHeight="1" x14ac:dyDescent="0.25">
      <c r="A373" s="1265"/>
      <c r="B373" s="1266"/>
      <c r="C373" s="1266"/>
      <c r="D373" s="1266"/>
      <c r="E373" s="1267"/>
      <c r="F373" s="1271"/>
      <c r="G373" s="1271"/>
      <c r="H373" s="1271"/>
      <c r="I373" s="1271"/>
      <c r="J373" s="1271"/>
      <c r="K373" s="1273"/>
      <c r="L373" s="1267"/>
      <c r="M373" s="1271"/>
      <c r="N373" s="1271"/>
      <c r="O373" s="1271"/>
      <c r="P373" s="1275"/>
    </row>
    <row r="374" spans="1:16" ht="15" customHeight="1" x14ac:dyDescent="0.25">
      <c r="A374" s="1265"/>
      <c r="B374" s="1266"/>
      <c r="C374" s="1266"/>
      <c r="D374" s="1266"/>
      <c r="E374" s="1267"/>
      <c r="F374" s="1259" t="s">
        <v>1451</v>
      </c>
      <c r="G374" s="1259"/>
      <c r="H374" s="1259"/>
      <c r="I374" s="1259"/>
      <c r="J374" s="501">
        <v>30</v>
      </c>
      <c r="K374" s="1273"/>
      <c r="L374" s="1267"/>
      <c r="M374" s="1326" t="s">
        <v>1452</v>
      </c>
      <c r="N374" s="1326"/>
      <c r="O374" s="1326"/>
      <c r="P374" s="501">
        <v>50</v>
      </c>
    </row>
    <row r="375" spans="1:16" ht="15" customHeight="1" x14ac:dyDescent="0.25">
      <c r="A375" s="1265"/>
      <c r="B375" s="1266"/>
      <c r="C375" s="1266"/>
      <c r="D375" s="1266"/>
      <c r="E375" s="1267"/>
      <c r="F375" s="1259" t="s">
        <v>1404</v>
      </c>
      <c r="G375" s="1259"/>
      <c r="H375" s="1259"/>
      <c r="I375" s="1259"/>
      <c r="J375" s="502">
        <v>20</v>
      </c>
      <c r="K375" s="1273"/>
      <c r="L375" s="1267"/>
      <c r="M375" s="1254"/>
      <c r="N375" s="1254"/>
      <c r="O375" s="1254"/>
      <c r="P375" s="464"/>
    </row>
    <row r="376" spans="1:16" ht="15" customHeight="1" x14ac:dyDescent="0.25">
      <c r="A376" s="1265"/>
      <c r="B376" s="1266"/>
      <c r="C376" s="1266"/>
      <c r="D376" s="1266"/>
      <c r="E376" s="1267"/>
      <c r="F376" s="1259" t="s">
        <v>1453</v>
      </c>
      <c r="G376" s="1259"/>
      <c r="H376" s="1259"/>
      <c r="I376" s="1259"/>
      <c r="J376" s="501">
        <v>100</v>
      </c>
      <c r="K376" s="1273"/>
      <c r="L376" s="1267"/>
      <c r="M376" s="1254"/>
      <c r="N376" s="1260"/>
      <c r="O376" s="1260"/>
      <c r="P376" s="464"/>
    </row>
    <row r="377" spans="1:16" ht="15" customHeight="1" x14ac:dyDescent="0.25">
      <c r="A377" s="1265"/>
      <c r="B377" s="1266"/>
      <c r="C377" s="1266"/>
      <c r="D377" s="1266"/>
      <c r="E377" s="1267"/>
      <c r="F377" s="1259" t="s">
        <v>1454</v>
      </c>
      <c r="G377" s="1259"/>
      <c r="H377" s="1259"/>
      <c r="I377" s="1259"/>
      <c r="J377" s="501">
        <v>100</v>
      </c>
      <c r="K377" s="1273"/>
      <c r="L377" s="1267"/>
      <c r="M377" s="1254"/>
      <c r="N377" s="1254"/>
      <c r="O377" s="1254"/>
      <c r="P377" s="464"/>
    </row>
    <row r="378" spans="1:16" ht="15" customHeight="1" x14ac:dyDescent="0.25">
      <c r="A378" s="1265"/>
      <c r="B378" s="1266"/>
      <c r="C378" s="1266"/>
      <c r="D378" s="1266"/>
      <c r="E378" s="1267"/>
      <c r="F378" s="1323" t="s">
        <v>1402</v>
      </c>
      <c r="G378" s="1324"/>
      <c r="H378" s="1324"/>
      <c r="I378" s="1325"/>
      <c r="J378" s="463">
        <v>20</v>
      </c>
      <c r="K378" s="1273"/>
      <c r="L378" s="1267"/>
      <c r="M378" s="1254"/>
      <c r="N378" s="1254"/>
      <c r="O378" s="1254"/>
      <c r="P378" s="464"/>
    </row>
    <row r="379" spans="1:16" ht="15" customHeight="1" x14ac:dyDescent="0.25">
      <c r="A379" s="1265"/>
      <c r="B379" s="1266"/>
      <c r="C379" s="1266"/>
      <c r="D379" s="1266"/>
      <c r="E379" s="1267"/>
      <c r="F379" s="1254"/>
      <c r="G379" s="1254"/>
      <c r="H379" s="1254"/>
      <c r="I379" s="1254"/>
      <c r="J379" s="463"/>
      <c r="K379" s="1273"/>
      <c r="L379" s="1267"/>
      <c r="M379" s="1254"/>
      <c r="N379" s="1254"/>
      <c r="O379" s="1254"/>
      <c r="P379" s="464"/>
    </row>
    <row r="380" spans="1:16" ht="15" customHeight="1" x14ac:dyDescent="0.25">
      <c r="A380" s="1265"/>
      <c r="B380" s="1266"/>
      <c r="C380" s="1266"/>
      <c r="D380" s="1266"/>
      <c r="E380" s="1267"/>
      <c r="F380" s="1254"/>
      <c r="G380" s="1254"/>
      <c r="H380" s="1254"/>
      <c r="I380" s="1254"/>
      <c r="J380" s="463"/>
      <c r="K380" s="1273"/>
      <c r="L380" s="1267"/>
      <c r="M380" s="1254"/>
      <c r="N380" s="1254"/>
      <c r="O380" s="1254"/>
      <c r="P380" s="464"/>
    </row>
    <row r="381" spans="1:16" ht="15" customHeight="1" x14ac:dyDescent="0.25">
      <c r="A381" s="1268"/>
      <c r="B381" s="1269"/>
      <c r="C381" s="1269"/>
      <c r="D381" s="1269"/>
      <c r="E381" s="1270"/>
      <c r="F381" s="1254"/>
      <c r="G381" s="1254"/>
      <c r="H381" s="1254"/>
      <c r="I381" s="1254"/>
      <c r="J381" s="463"/>
      <c r="K381" s="1274"/>
      <c r="L381" s="1270"/>
      <c r="M381" s="1254"/>
      <c r="N381" s="1254"/>
      <c r="O381" s="1254"/>
      <c r="P381" s="464"/>
    </row>
    <row r="382" spans="1:16" ht="15.75" x14ac:dyDescent="0.25">
      <c r="A382" s="465"/>
      <c r="B382" s="466"/>
      <c r="C382" s="460"/>
      <c r="D382" s="460"/>
      <c r="E382" s="460"/>
      <c r="F382" s="460"/>
      <c r="G382" s="460"/>
      <c r="H382" s="460"/>
      <c r="I382" s="460"/>
      <c r="J382" s="460"/>
      <c r="K382" s="460"/>
      <c r="L382" s="460"/>
      <c r="M382" s="460"/>
      <c r="N382" s="460"/>
      <c r="O382" s="460"/>
    </row>
    <row r="383" spans="1:16" s="99" customFormat="1" ht="31.5" customHeight="1" x14ac:dyDescent="0.25">
      <c r="A383" s="467" t="s">
        <v>32</v>
      </c>
      <c r="B383" s="468" t="s">
        <v>33</v>
      </c>
      <c r="C383" s="468" t="s">
        <v>34</v>
      </c>
      <c r="D383" s="468" t="s">
        <v>35</v>
      </c>
      <c r="E383" s="468" t="s">
        <v>36</v>
      </c>
      <c r="F383" s="468" t="s">
        <v>37</v>
      </c>
      <c r="G383" s="1244" t="s">
        <v>38</v>
      </c>
      <c r="H383" s="1244"/>
      <c r="I383" s="1217" t="s">
        <v>39</v>
      </c>
      <c r="J383" s="1228"/>
      <c r="K383" s="468" t="s">
        <v>40</v>
      </c>
      <c r="L383" s="1244" t="s">
        <v>41</v>
      </c>
      <c r="M383" s="1244"/>
      <c r="N383" s="1245" t="s">
        <v>42</v>
      </c>
      <c r="O383" s="1246"/>
      <c r="P383" s="1247"/>
    </row>
    <row r="384" spans="1:16" ht="21.75" customHeight="1" x14ac:dyDescent="0.25">
      <c r="A384" s="469" t="s">
        <v>219</v>
      </c>
      <c r="B384" s="470">
        <v>0.5</v>
      </c>
      <c r="C384" s="1330" t="s">
        <v>1455</v>
      </c>
      <c r="D384" s="1331"/>
      <c r="E384" s="1332"/>
      <c r="F384" s="471"/>
      <c r="G384" s="1317" t="s">
        <v>1456</v>
      </c>
      <c r="H384" s="1317"/>
      <c r="I384" s="1333" t="s">
        <v>1501</v>
      </c>
      <c r="J384" s="1334"/>
      <c r="K384" s="503">
        <v>500</v>
      </c>
      <c r="L384" s="1251" t="s">
        <v>586</v>
      </c>
      <c r="M384" s="1251"/>
      <c r="N384" s="1039" t="s">
        <v>1457</v>
      </c>
      <c r="O384" s="1039"/>
      <c r="P384" s="1039"/>
    </row>
    <row r="385" spans="1:16" ht="40.5" customHeight="1" x14ac:dyDescent="0.25">
      <c r="A385" s="1227" t="s">
        <v>51</v>
      </c>
      <c r="B385" s="1228"/>
      <c r="C385" s="985" t="s">
        <v>1458</v>
      </c>
      <c r="D385" s="991"/>
      <c r="E385" s="991"/>
      <c r="F385" s="991"/>
      <c r="G385" s="991"/>
      <c r="H385" s="991"/>
      <c r="I385" s="991"/>
      <c r="J385" s="991"/>
      <c r="K385" s="991"/>
      <c r="L385" s="991"/>
      <c r="M385" s="991"/>
      <c r="N385" s="991"/>
      <c r="O385" s="991"/>
      <c r="P385" s="992"/>
    </row>
    <row r="386" spans="1:16" ht="15.75" x14ac:dyDescent="0.25">
      <c r="A386" s="1229" t="s">
        <v>53</v>
      </c>
      <c r="B386" s="1230"/>
      <c r="C386" s="1230"/>
      <c r="D386" s="1230"/>
      <c r="E386" s="1230"/>
      <c r="F386" s="1230"/>
      <c r="G386" s="1231"/>
      <c r="H386" s="1232" t="s">
        <v>54</v>
      </c>
      <c r="I386" s="1230"/>
      <c r="J386" s="1230"/>
      <c r="K386" s="1230"/>
      <c r="L386" s="1230"/>
      <c r="M386" s="1230"/>
      <c r="N386" s="1230"/>
      <c r="O386" s="1230"/>
      <c r="P386" s="1233"/>
    </row>
    <row r="387" spans="1:16" ht="15" customHeight="1" x14ac:dyDescent="0.25">
      <c r="A387" s="1234" t="s">
        <v>1459</v>
      </c>
      <c r="B387" s="1235"/>
      <c r="C387" s="1235"/>
      <c r="D387" s="1235"/>
      <c r="E387" s="1235"/>
      <c r="F387" s="1235"/>
      <c r="G387" s="1235"/>
      <c r="H387" s="1238" t="s">
        <v>1457</v>
      </c>
      <c r="I387" s="1239"/>
      <c r="J387" s="1239"/>
      <c r="K387" s="1239"/>
      <c r="L387" s="1239"/>
      <c r="M387" s="1239"/>
      <c r="N387" s="1239"/>
      <c r="O387" s="1239"/>
      <c r="P387" s="1240"/>
    </row>
    <row r="388" spans="1:16" ht="15" customHeight="1" x14ac:dyDescent="0.25">
      <c r="A388" s="1236"/>
      <c r="B388" s="1237"/>
      <c r="C388" s="1237"/>
      <c r="D388" s="1237"/>
      <c r="E388" s="1237"/>
      <c r="F388" s="1237"/>
      <c r="G388" s="1237"/>
      <c r="H388" s="1241"/>
      <c r="I388" s="1242"/>
      <c r="J388" s="1242"/>
      <c r="K388" s="1242"/>
      <c r="L388" s="1242"/>
      <c r="M388" s="1242"/>
      <c r="N388" s="1242"/>
      <c r="O388" s="1242"/>
      <c r="P388" s="1243"/>
    </row>
    <row r="389" spans="1:16" ht="21.75" customHeight="1" x14ac:dyDescent="0.25">
      <c r="A389" s="465"/>
      <c r="B389" s="466"/>
      <c r="C389" s="466"/>
      <c r="D389" s="466"/>
      <c r="E389" s="466"/>
      <c r="F389" s="466"/>
      <c r="G389" s="466"/>
      <c r="H389" s="466"/>
      <c r="I389" s="466"/>
      <c r="J389" s="466"/>
      <c r="K389" s="466"/>
      <c r="L389" s="466"/>
      <c r="M389" s="466"/>
      <c r="N389" s="466"/>
      <c r="O389" s="466"/>
      <c r="P389" s="473"/>
    </row>
    <row r="390" spans="1:16" ht="15.75" customHeight="1" x14ac:dyDescent="0.25">
      <c r="A390" s="474"/>
      <c r="B390" s="466"/>
      <c r="C390" s="461"/>
      <c r="D390" s="1217" t="s">
        <v>57</v>
      </c>
      <c r="E390" s="1218"/>
      <c r="F390" s="1218"/>
      <c r="G390" s="1218"/>
      <c r="H390" s="1218"/>
      <c r="I390" s="1218"/>
      <c r="J390" s="1218"/>
      <c r="K390" s="1218"/>
      <c r="L390" s="1218"/>
      <c r="M390" s="1218"/>
      <c r="N390" s="1218"/>
      <c r="O390" s="1218"/>
      <c r="P390" s="1219"/>
    </row>
    <row r="391" spans="1:16" ht="15.75" x14ac:dyDescent="0.25">
      <c r="A391" s="465"/>
      <c r="B391" s="466"/>
      <c r="C391" s="466"/>
      <c r="D391" s="468" t="s">
        <v>58</v>
      </c>
      <c r="E391" s="468" t="s">
        <v>59</v>
      </c>
      <c r="F391" s="468" t="s">
        <v>60</v>
      </c>
      <c r="G391" s="468" t="s">
        <v>61</v>
      </c>
      <c r="H391" s="468" t="s">
        <v>62</v>
      </c>
      <c r="I391" s="468" t="s">
        <v>63</v>
      </c>
      <c r="J391" s="468" t="s">
        <v>64</v>
      </c>
      <c r="K391" s="468" t="s">
        <v>65</v>
      </c>
      <c r="L391" s="468" t="s">
        <v>66</v>
      </c>
      <c r="M391" s="468" t="s">
        <v>67</v>
      </c>
      <c r="N391" s="468" t="s">
        <v>68</v>
      </c>
      <c r="O391" s="1217" t="s">
        <v>69</v>
      </c>
      <c r="P391" s="1219"/>
    </row>
    <row r="392" spans="1:16" ht="15.75" x14ac:dyDescent="0.25">
      <c r="A392" s="1220" t="s">
        <v>70</v>
      </c>
      <c r="B392" s="1221"/>
      <c r="C392" s="1222"/>
      <c r="D392" s="475"/>
      <c r="E392" s="475"/>
      <c r="F392" s="475"/>
      <c r="G392" s="475"/>
      <c r="H392" s="475"/>
      <c r="I392" s="475"/>
      <c r="J392" s="475"/>
      <c r="K392" s="475"/>
      <c r="L392" s="475"/>
      <c r="M392" s="475"/>
      <c r="N392" s="475"/>
      <c r="O392" s="1223"/>
      <c r="P392" s="1224"/>
    </row>
    <row r="393" spans="1:16" ht="15.75" x14ac:dyDescent="0.25">
      <c r="A393" s="1220" t="s">
        <v>71</v>
      </c>
      <c r="B393" s="1221"/>
      <c r="C393" s="1222"/>
      <c r="D393" s="476"/>
      <c r="E393" s="476"/>
      <c r="F393" s="476"/>
      <c r="G393" s="476"/>
      <c r="H393" s="476"/>
      <c r="I393" s="476"/>
      <c r="J393" s="476"/>
      <c r="K393" s="476"/>
      <c r="L393" s="476"/>
      <c r="M393" s="476"/>
      <c r="N393" s="476"/>
      <c r="O393" s="1225"/>
      <c r="P393" s="1226"/>
    </row>
    <row r="394" spans="1:16" ht="15.75" x14ac:dyDescent="0.25">
      <c r="A394" s="465"/>
      <c r="B394" s="466"/>
      <c r="C394" s="466"/>
      <c r="D394" s="466"/>
      <c r="E394" s="466"/>
      <c r="F394" s="466"/>
      <c r="G394" s="466"/>
      <c r="H394" s="466"/>
      <c r="I394" s="466"/>
      <c r="J394" s="466"/>
      <c r="K394" s="466"/>
      <c r="L394" s="466"/>
      <c r="M394" s="466"/>
      <c r="N394" s="466"/>
      <c r="O394" s="466"/>
      <c r="P394" s="473"/>
    </row>
    <row r="395" spans="1:16" ht="15.75" x14ac:dyDescent="0.25">
      <c r="A395" s="477" t="s">
        <v>72</v>
      </c>
      <c r="B395" s="477" t="s">
        <v>33</v>
      </c>
      <c r="C395" s="478"/>
      <c r="D395" s="479" t="s">
        <v>58</v>
      </c>
      <c r="E395" s="479" t="s">
        <v>59</v>
      </c>
      <c r="F395" s="479" t="s">
        <v>60</v>
      </c>
      <c r="G395" s="479" t="s">
        <v>61</v>
      </c>
      <c r="H395" s="479" t="s">
        <v>62</v>
      </c>
      <c r="I395" s="479" t="s">
        <v>63</v>
      </c>
      <c r="J395" s="479" t="s">
        <v>64</v>
      </c>
      <c r="K395" s="479" t="s">
        <v>65</v>
      </c>
      <c r="L395" s="479" t="s">
        <v>66</v>
      </c>
      <c r="M395" s="479" t="s">
        <v>67</v>
      </c>
      <c r="N395" s="479" t="s">
        <v>68</v>
      </c>
      <c r="O395" s="1215" t="s">
        <v>69</v>
      </c>
      <c r="P395" s="1216"/>
    </row>
    <row r="396" spans="1:16" ht="14.1" customHeight="1" x14ac:dyDescent="0.25">
      <c r="A396" s="1204" t="s">
        <v>1057</v>
      </c>
      <c r="B396" s="1329">
        <v>5</v>
      </c>
      <c r="C396" s="480" t="s">
        <v>70</v>
      </c>
      <c r="D396" s="504">
        <v>20</v>
      </c>
      <c r="E396" s="504">
        <v>40</v>
      </c>
      <c r="F396" s="504">
        <v>60</v>
      </c>
      <c r="G396" s="504">
        <v>80</v>
      </c>
      <c r="H396" s="504">
        <v>100</v>
      </c>
      <c r="I396" s="505"/>
      <c r="J396" s="480"/>
      <c r="K396" s="480"/>
      <c r="L396" s="480"/>
      <c r="M396" s="480"/>
      <c r="N396" s="480"/>
      <c r="O396" s="1207"/>
      <c r="P396" s="1208"/>
    </row>
    <row r="397" spans="1:16" ht="14.1" customHeight="1" x14ac:dyDescent="0.25">
      <c r="A397" s="1205"/>
      <c r="B397" s="1329"/>
      <c r="C397" s="483" t="s">
        <v>71</v>
      </c>
      <c r="D397" s="483"/>
      <c r="E397" s="483"/>
      <c r="F397" s="500"/>
      <c r="G397" s="500"/>
      <c r="H397" s="500"/>
      <c r="I397" s="500"/>
      <c r="J397" s="500"/>
      <c r="K397" s="500"/>
      <c r="L397" s="500"/>
      <c r="M397" s="500"/>
      <c r="N397" s="483"/>
      <c r="O397" s="1209"/>
      <c r="P397" s="1210"/>
    </row>
    <row r="398" spans="1:16" ht="14.1" customHeight="1" x14ac:dyDescent="0.25">
      <c r="A398" s="1204" t="s">
        <v>1058</v>
      </c>
      <c r="B398" s="1329">
        <v>5</v>
      </c>
      <c r="C398" s="480" t="s">
        <v>70</v>
      </c>
      <c r="D398" s="504">
        <v>20</v>
      </c>
      <c r="E398" s="504">
        <v>40</v>
      </c>
      <c r="F398" s="504">
        <v>60</v>
      </c>
      <c r="G398" s="504">
        <v>80</v>
      </c>
      <c r="H398" s="504">
        <v>100</v>
      </c>
      <c r="I398" s="480"/>
      <c r="J398" s="480"/>
      <c r="K398" s="480"/>
      <c r="L398" s="480"/>
      <c r="M398" s="480"/>
      <c r="N398" s="480"/>
      <c r="O398" s="1207"/>
      <c r="P398" s="1208"/>
    </row>
    <row r="399" spans="1:16" ht="14.1" customHeight="1" x14ac:dyDescent="0.25">
      <c r="A399" s="1205"/>
      <c r="B399" s="1329"/>
      <c r="C399" s="483" t="s">
        <v>71</v>
      </c>
      <c r="D399" s="483"/>
      <c r="E399" s="483"/>
      <c r="F399" s="500"/>
      <c r="G399" s="500"/>
      <c r="H399" s="500"/>
      <c r="I399" s="500"/>
      <c r="J399" s="500"/>
      <c r="K399" s="500"/>
      <c r="L399" s="500"/>
      <c r="M399" s="500"/>
      <c r="N399" s="483"/>
      <c r="O399" s="1209"/>
      <c r="P399" s="1210"/>
    </row>
    <row r="400" spans="1:16" ht="14.1" customHeight="1" x14ac:dyDescent="0.25">
      <c r="A400" s="1204" t="s">
        <v>1421</v>
      </c>
      <c r="B400" s="1329">
        <v>5</v>
      </c>
      <c r="C400" s="480" t="s">
        <v>70</v>
      </c>
      <c r="D400" s="480"/>
      <c r="E400" s="480"/>
      <c r="F400" s="504">
        <v>20</v>
      </c>
      <c r="G400" s="504">
        <v>40</v>
      </c>
      <c r="H400" s="504">
        <v>60</v>
      </c>
      <c r="I400" s="504">
        <v>80</v>
      </c>
      <c r="J400" s="504">
        <v>100</v>
      </c>
      <c r="K400" s="480"/>
      <c r="L400" s="480"/>
      <c r="M400" s="480"/>
      <c r="N400" s="480"/>
      <c r="O400" s="1207"/>
      <c r="P400" s="1208"/>
    </row>
    <row r="401" spans="1:16" ht="14.1" customHeight="1" x14ac:dyDescent="0.25">
      <c r="A401" s="1205"/>
      <c r="B401" s="1329"/>
      <c r="C401" s="483" t="s">
        <v>71</v>
      </c>
      <c r="D401" s="483"/>
      <c r="E401" s="483"/>
      <c r="F401" s="500"/>
      <c r="G401" s="500"/>
      <c r="H401" s="500"/>
      <c r="I401" s="500"/>
      <c r="J401" s="500"/>
      <c r="K401" s="500"/>
      <c r="L401" s="500"/>
      <c r="M401" s="500"/>
      <c r="N401" s="483"/>
      <c r="O401" s="1209"/>
      <c r="P401" s="1210"/>
    </row>
    <row r="402" spans="1:16" ht="14.1" customHeight="1" x14ac:dyDescent="0.25">
      <c r="A402" s="1204" t="s">
        <v>1060</v>
      </c>
      <c r="B402" s="1329">
        <v>30</v>
      </c>
      <c r="C402" s="480" t="s">
        <v>70</v>
      </c>
      <c r="D402" s="480"/>
      <c r="E402" s="480"/>
      <c r="F402" s="504">
        <v>20</v>
      </c>
      <c r="G402" s="504"/>
      <c r="H402" s="504">
        <v>40</v>
      </c>
      <c r="I402" s="504"/>
      <c r="J402" s="504">
        <v>60</v>
      </c>
      <c r="K402" s="504"/>
      <c r="L402" s="504">
        <v>80</v>
      </c>
      <c r="M402" s="504"/>
      <c r="N402" s="504">
        <v>100</v>
      </c>
      <c r="O402" s="1207"/>
      <c r="P402" s="1208"/>
    </row>
    <row r="403" spans="1:16" ht="14.1" customHeight="1" x14ac:dyDescent="0.25">
      <c r="A403" s="1205"/>
      <c r="B403" s="1329"/>
      <c r="C403" s="483" t="s">
        <v>71</v>
      </c>
      <c r="D403" s="483"/>
      <c r="E403" s="483"/>
      <c r="F403" s="500"/>
      <c r="G403" s="500"/>
      <c r="H403" s="500"/>
      <c r="I403" s="500"/>
      <c r="J403" s="500"/>
      <c r="K403" s="500"/>
      <c r="L403" s="500"/>
      <c r="M403" s="500"/>
      <c r="N403" s="483"/>
      <c r="O403" s="1209"/>
      <c r="P403" s="1210"/>
    </row>
    <row r="404" spans="1:16" ht="14.1" customHeight="1" x14ac:dyDescent="0.25">
      <c r="A404" s="1204" t="s">
        <v>1061</v>
      </c>
      <c r="B404" s="1329">
        <v>5</v>
      </c>
      <c r="C404" s="480" t="s">
        <v>70</v>
      </c>
      <c r="D404" s="480"/>
      <c r="E404" s="480"/>
      <c r="F404" s="480"/>
      <c r="G404" s="480">
        <v>20</v>
      </c>
      <c r="H404" s="480"/>
      <c r="I404" s="480">
        <v>40</v>
      </c>
      <c r="J404" s="480"/>
      <c r="K404" s="480">
        <v>60</v>
      </c>
      <c r="L404" s="480"/>
      <c r="M404" s="480">
        <v>80</v>
      </c>
      <c r="N404" s="480"/>
      <c r="O404" s="1207">
        <v>100</v>
      </c>
      <c r="P404" s="1208"/>
    </row>
    <row r="405" spans="1:16" ht="14.1" customHeight="1" x14ac:dyDescent="0.25">
      <c r="A405" s="1205"/>
      <c r="B405" s="1329"/>
      <c r="C405" s="483" t="s">
        <v>71</v>
      </c>
      <c r="D405" s="483"/>
      <c r="E405" s="483"/>
      <c r="F405" s="500"/>
      <c r="G405" s="500"/>
      <c r="H405" s="500"/>
      <c r="I405" s="500"/>
      <c r="J405" s="500"/>
      <c r="K405" s="500"/>
      <c r="L405" s="500"/>
      <c r="M405" s="500"/>
      <c r="N405" s="483"/>
      <c r="O405" s="1209"/>
      <c r="P405" s="1210"/>
    </row>
    <row r="406" spans="1:16" ht="14.1" customHeight="1" x14ac:dyDescent="0.25">
      <c r="A406" s="1204" t="s">
        <v>1033</v>
      </c>
      <c r="B406" s="1329">
        <v>10</v>
      </c>
      <c r="C406" s="480" t="s">
        <v>70</v>
      </c>
      <c r="D406" s="480"/>
      <c r="E406" s="480"/>
      <c r="F406" s="480"/>
      <c r="G406" s="480"/>
      <c r="H406" s="504">
        <v>20</v>
      </c>
      <c r="I406" s="504"/>
      <c r="J406" s="504">
        <v>40</v>
      </c>
      <c r="K406" s="504"/>
      <c r="L406" s="504">
        <v>60</v>
      </c>
      <c r="M406" s="504">
        <v>80</v>
      </c>
      <c r="N406" s="504">
        <v>100</v>
      </c>
      <c r="O406" s="1207"/>
      <c r="P406" s="1208"/>
    </row>
    <row r="407" spans="1:16" ht="14.1" customHeight="1" x14ac:dyDescent="0.25">
      <c r="A407" s="1205"/>
      <c r="B407" s="1329"/>
      <c r="C407" s="483" t="s">
        <v>71</v>
      </c>
      <c r="D407" s="483"/>
      <c r="E407" s="483"/>
      <c r="F407" s="500"/>
      <c r="G407" s="500"/>
      <c r="H407" s="500"/>
      <c r="I407" s="500"/>
      <c r="J407" s="500"/>
      <c r="K407" s="500"/>
      <c r="L407" s="500"/>
      <c r="M407" s="500"/>
      <c r="N407" s="483"/>
      <c r="O407" s="1209"/>
      <c r="P407" s="1210"/>
    </row>
    <row r="408" spans="1:16" ht="14.1" customHeight="1" x14ac:dyDescent="0.25">
      <c r="A408" s="1204" t="s">
        <v>1062</v>
      </c>
      <c r="B408" s="1329">
        <v>15</v>
      </c>
      <c r="C408" s="480" t="s">
        <v>70</v>
      </c>
      <c r="D408" s="480"/>
      <c r="E408" s="480"/>
      <c r="F408" s="480"/>
      <c r="G408" s="480"/>
      <c r="H408" s="480"/>
      <c r="I408" s="480"/>
      <c r="J408" s="480"/>
      <c r="K408" s="480">
        <v>20</v>
      </c>
      <c r="L408" s="480">
        <v>40</v>
      </c>
      <c r="M408" s="480">
        <v>60</v>
      </c>
      <c r="N408" s="480">
        <v>80</v>
      </c>
      <c r="O408" s="1207">
        <v>100</v>
      </c>
      <c r="P408" s="1208"/>
    </row>
    <row r="409" spans="1:16" ht="14.1" customHeight="1" x14ac:dyDescent="0.25">
      <c r="A409" s="1205"/>
      <c r="B409" s="1329"/>
      <c r="C409" s="483" t="s">
        <v>71</v>
      </c>
      <c r="D409" s="483"/>
      <c r="E409" s="483"/>
      <c r="F409" s="500"/>
      <c r="G409" s="500"/>
      <c r="H409" s="500"/>
      <c r="I409" s="500"/>
      <c r="J409" s="500"/>
      <c r="K409" s="500"/>
      <c r="L409" s="500"/>
      <c r="M409" s="500"/>
      <c r="N409" s="483"/>
      <c r="O409" s="1209"/>
      <c r="P409" s="1210"/>
    </row>
    <row r="410" spans="1:16" ht="14.1" customHeight="1" x14ac:dyDescent="0.25">
      <c r="A410" s="1204" t="s">
        <v>1063</v>
      </c>
      <c r="B410" s="1329">
        <v>10</v>
      </c>
      <c r="C410" s="480" t="s">
        <v>70</v>
      </c>
      <c r="D410" s="480"/>
      <c r="E410" s="480"/>
      <c r="F410" s="480"/>
      <c r="G410" s="480"/>
      <c r="H410" s="480"/>
      <c r="I410" s="480"/>
      <c r="J410" s="480"/>
      <c r="K410" s="480"/>
      <c r="L410" s="480"/>
      <c r="M410" s="480">
        <v>50</v>
      </c>
      <c r="N410" s="480"/>
      <c r="O410" s="1207">
        <v>100</v>
      </c>
      <c r="P410" s="1208"/>
    </row>
    <row r="411" spans="1:16" ht="14.1" customHeight="1" x14ac:dyDescent="0.25">
      <c r="A411" s="1205"/>
      <c r="B411" s="1329"/>
      <c r="C411" s="483" t="s">
        <v>71</v>
      </c>
      <c r="D411" s="483"/>
      <c r="E411" s="483"/>
      <c r="F411" s="500"/>
      <c r="G411" s="500"/>
      <c r="H411" s="500"/>
      <c r="I411" s="500"/>
      <c r="J411" s="500"/>
      <c r="K411" s="500"/>
      <c r="L411" s="500"/>
      <c r="M411" s="500"/>
      <c r="N411" s="483"/>
      <c r="O411" s="1209"/>
      <c r="P411" s="1210"/>
    </row>
    <row r="412" spans="1:16" ht="14.1" customHeight="1" x14ac:dyDescent="0.25">
      <c r="A412" s="1204" t="s">
        <v>1064</v>
      </c>
      <c r="B412" s="1327">
        <v>10</v>
      </c>
      <c r="C412" s="480" t="s">
        <v>70</v>
      </c>
      <c r="D412" s="480"/>
      <c r="E412" s="480"/>
      <c r="F412" s="480"/>
      <c r="G412" s="480"/>
      <c r="H412" s="480"/>
      <c r="I412" s="480"/>
      <c r="J412" s="480"/>
      <c r="K412" s="480"/>
      <c r="L412" s="480"/>
      <c r="M412" s="480"/>
      <c r="N412" s="480"/>
      <c r="O412" s="1207">
        <v>100</v>
      </c>
      <c r="P412" s="1208"/>
    </row>
    <row r="413" spans="1:16" ht="14.1" customHeight="1" x14ac:dyDescent="0.25">
      <c r="A413" s="1205"/>
      <c r="B413" s="1328"/>
      <c r="C413" s="483" t="s">
        <v>71</v>
      </c>
      <c r="D413" s="483"/>
      <c r="E413" s="483"/>
      <c r="F413" s="500"/>
      <c r="G413" s="500"/>
      <c r="H413" s="500"/>
      <c r="I413" s="500"/>
      <c r="J413" s="500"/>
      <c r="K413" s="500"/>
      <c r="L413" s="500"/>
      <c r="M413" s="500"/>
      <c r="N413" s="483"/>
      <c r="O413" s="1209"/>
      <c r="P413" s="1210"/>
    </row>
    <row r="414" spans="1:16" ht="14.1" customHeight="1" x14ac:dyDescent="0.25">
      <c r="A414" s="1204" t="s">
        <v>1422</v>
      </c>
      <c r="B414" s="1329">
        <v>5</v>
      </c>
      <c r="C414" s="480" t="s">
        <v>70</v>
      </c>
      <c r="D414" s="480"/>
      <c r="E414" s="480"/>
      <c r="F414" s="480"/>
      <c r="G414" s="480"/>
      <c r="H414" s="480"/>
      <c r="I414" s="480"/>
      <c r="J414" s="480"/>
      <c r="K414" s="480"/>
      <c r="L414" s="480"/>
      <c r="M414" s="480"/>
      <c r="N414" s="480"/>
      <c r="O414" s="1207">
        <v>100</v>
      </c>
      <c r="P414" s="1208"/>
    </row>
    <row r="415" spans="1:16" ht="14.1" customHeight="1" x14ac:dyDescent="0.25">
      <c r="A415" s="1205"/>
      <c r="B415" s="1329"/>
      <c r="C415" s="483" t="s">
        <v>71</v>
      </c>
      <c r="D415" s="483"/>
      <c r="E415" s="483"/>
      <c r="F415" s="500"/>
      <c r="G415" s="500"/>
      <c r="H415" s="500"/>
      <c r="I415" s="500"/>
      <c r="J415" s="500"/>
      <c r="K415" s="500"/>
      <c r="L415" s="500"/>
      <c r="M415" s="500"/>
      <c r="N415" s="483"/>
      <c r="O415" s="1209"/>
      <c r="P415" s="1210"/>
    </row>
    <row r="416" spans="1:16" ht="15.75" thickBot="1" x14ac:dyDescent="0.3">
      <c r="A416" s="113"/>
      <c r="B416" s="90"/>
      <c r="C416" s="90"/>
      <c r="D416" s="90"/>
      <c r="E416" s="90"/>
      <c r="F416" s="90"/>
      <c r="G416" s="90"/>
      <c r="H416" s="90"/>
      <c r="I416" s="90"/>
      <c r="J416" s="90"/>
      <c r="K416" s="90"/>
      <c r="L416" s="90"/>
      <c r="M416" s="90"/>
      <c r="N416" s="90"/>
      <c r="O416" s="90"/>
      <c r="P416" s="114"/>
    </row>
    <row r="417" spans="1:16" ht="21" customHeight="1" x14ac:dyDescent="0.25">
      <c r="A417" s="1201" t="s">
        <v>82</v>
      </c>
      <c r="B417" s="1202"/>
      <c r="C417" s="1202"/>
      <c r="D417" s="1202"/>
      <c r="E417" s="1202"/>
      <c r="F417" s="1202"/>
      <c r="G417" s="1202"/>
      <c r="H417" s="1202"/>
      <c r="I417" s="1202"/>
      <c r="J417" s="1202"/>
      <c r="K417" s="1202"/>
      <c r="L417" s="1202"/>
      <c r="M417" s="1202"/>
      <c r="N417" s="1202"/>
      <c r="O417" s="1202"/>
      <c r="P417" s="1203"/>
    </row>
    <row r="418" spans="1:16" ht="15.75" x14ac:dyDescent="0.25">
      <c r="A418" s="487" t="s">
        <v>83</v>
      </c>
      <c r="B418" s="1195"/>
      <c r="C418" s="1196"/>
      <c r="D418" s="1196"/>
      <c r="E418" s="1196"/>
      <c r="F418" s="1196"/>
      <c r="G418" s="1196"/>
      <c r="H418" s="1196"/>
      <c r="I418" s="1196"/>
      <c r="J418" s="1196"/>
      <c r="K418" s="1196"/>
      <c r="L418" s="1196"/>
      <c r="M418" s="1196"/>
      <c r="N418" s="1196"/>
      <c r="O418" s="1196"/>
      <c r="P418" s="1197"/>
    </row>
    <row r="419" spans="1:16" ht="15.75" x14ac:dyDescent="0.25">
      <c r="A419" s="487" t="s">
        <v>84</v>
      </c>
      <c r="B419" s="1195"/>
      <c r="C419" s="1196"/>
      <c r="D419" s="1196"/>
      <c r="E419" s="1196"/>
      <c r="F419" s="1196"/>
      <c r="G419" s="1196"/>
      <c r="H419" s="1196"/>
      <c r="I419" s="1196"/>
      <c r="J419" s="1196"/>
      <c r="K419" s="1196"/>
      <c r="L419" s="1196"/>
      <c r="M419" s="1196"/>
      <c r="N419" s="1196"/>
      <c r="O419" s="1196"/>
      <c r="P419" s="1197"/>
    </row>
    <row r="420" spans="1:16" ht="15.75" x14ac:dyDescent="0.25">
      <c r="A420" s="487" t="s">
        <v>85</v>
      </c>
      <c r="B420" s="1195"/>
      <c r="C420" s="1196"/>
      <c r="D420" s="1196"/>
      <c r="E420" s="1196"/>
      <c r="F420" s="1196"/>
      <c r="G420" s="1196"/>
      <c r="H420" s="1196"/>
      <c r="I420" s="1196"/>
      <c r="J420" s="1196"/>
      <c r="K420" s="1196"/>
      <c r="L420" s="1196"/>
      <c r="M420" s="1196"/>
      <c r="N420" s="1196"/>
      <c r="O420" s="1196"/>
      <c r="P420" s="1197"/>
    </row>
    <row r="421" spans="1:16" ht="15.75" x14ac:dyDescent="0.25">
      <c r="A421" s="487" t="s">
        <v>86</v>
      </c>
      <c r="B421" s="1195"/>
      <c r="C421" s="1196"/>
      <c r="D421" s="1196"/>
      <c r="E421" s="1196"/>
      <c r="F421" s="1196"/>
      <c r="G421" s="1196"/>
      <c r="H421" s="1196"/>
      <c r="I421" s="1196"/>
      <c r="J421" s="1196"/>
      <c r="K421" s="1196"/>
      <c r="L421" s="1196"/>
      <c r="M421" s="1196"/>
      <c r="N421" s="1196"/>
      <c r="O421" s="1196"/>
      <c r="P421" s="1197"/>
    </row>
    <row r="422" spans="1:16" ht="15.75" x14ac:dyDescent="0.25">
      <c r="A422" s="487" t="s">
        <v>87</v>
      </c>
      <c r="B422" s="1195"/>
      <c r="C422" s="1196"/>
      <c r="D422" s="1196"/>
      <c r="E422" s="1196"/>
      <c r="F422" s="1196"/>
      <c r="G422" s="1196"/>
      <c r="H422" s="1196"/>
      <c r="I422" s="1196"/>
      <c r="J422" s="1196"/>
      <c r="K422" s="1196"/>
      <c r="L422" s="1196"/>
      <c r="M422" s="1196"/>
      <c r="N422" s="1196"/>
      <c r="O422" s="1196"/>
      <c r="P422" s="1197"/>
    </row>
    <row r="423" spans="1:16" ht="15.75" x14ac:dyDescent="0.25">
      <c r="A423" s="487" t="s">
        <v>88</v>
      </c>
      <c r="B423" s="1195"/>
      <c r="C423" s="1196"/>
      <c r="D423" s="1196"/>
      <c r="E423" s="1196"/>
      <c r="F423" s="1196"/>
      <c r="G423" s="1196"/>
      <c r="H423" s="1196"/>
      <c r="I423" s="1196"/>
      <c r="J423" s="1196"/>
      <c r="K423" s="1196"/>
      <c r="L423" s="1196"/>
      <c r="M423" s="1196"/>
      <c r="N423" s="1196"/>
      <c r="O423" s="1196"/>
      <c r="P423" s="1197"/>
    </row>
    <row r="424" spans="1:16" ht="15.75" x14ac:dyDescent="0.25">
      <c r="A424" s="487" t="s">
        <v>89</v>
      </c>
      <c r="B424" s="1195"/>
      <c r="C424" s="1196"/>
      <c r="D424" s="1196"/>
      <c r="E424" s="1196"/>
      <c r="F424" s="1196"/>
      <c r="G424" s="1196"/>
      <c r="H424" s="1196"/>
      <c r="I424" s="1196"/>
      <c r="J424" s="1196"/>
      <c r="K424" s="1196"/>
      <c r="L424" s="1196"/>
      <c r="M424" s="1196"/>
      <c r="N424" s="1196"/>
      <c r="O424" s="1196"/>
      <c r="P424" s="1197"/>
    </row>
    <row r="425" spans="1:16" ht="15.75" x14ac:dyDescent="0.25">
      <c r="A425" s="487" t="s">
        <v>90</v>
      </c>
      <c r="B425" s="1195"/>
      <c r="C425" s="1196"/>
      <c r="D425" s="1196"/>
      <c r="E425" s="1196"/>
      <c r="F425" s="1196"/>
      <c r="G425" s="1196"/>
      <c r="H425" s="1196"/>
      <c r="I425" s="1196"/>
      <c r="J425" s="1196"/>
      <c r="K425" s="1196"/>
      <c r="L425" s="1196"/>
      <c r="M425" s="1196"/>
      <c r="N425" s="1196"/>
      <c r="O425" s="1196"/>
      <c r="P425" s="1197"/>
    </row>
    <row r="426" spans="1:16" ht="15.75" x14ac:dyDescent="0.25">
      <c r="A426" s="487" t="s">
        <v>91</v>
      </c>
      <c r="B426" s="1195"/>
      <c r="C426" s="1196"/>
      <c r="D426" s="1196"/>
      <c r="E426" s="1196"/>
      <c r="F426" s="1196"/>
      <c r="G426" s="1196"/>
      <c r="H426" s="1196"/>
      <c r="I426" s="1196"/>
      <c r="J426" s="1196"/>
      <c r="K426" s="1196"/>
      <c r="L426" s="1196"/>
      <c r="M426" s="1196"/>
      <c r="N426" s="1196"/>
      <c r="O426" s="1196"/>
      <c r="P426" s="1197"/>
    </row>
    <row r="427" spans="1:16" ht="16.5" thickBot="1" x14ac:dyDescent="0.3">
      <c r="A427" s="488" t="s">
        <v>92</v>
      </c>
      <c r="B427" s="1198"/>
      <c r="C427" s="1199"/>
      <c r="D427" s="1199"/>
      <c r="E427" s="1199"/>
      <c r="F427" s="1199"/>
      <c r="G427" s="1199"/>
      <c r="H427" s="1199"/>
      <c r="I427" s="1199"/>
      <c r="J427" s="1199"/>
      <c r="K427" s="1199"/>
      <c r="L427" s="1199"/>
      <c r="M427" s="1199"/>
      <c r="N427" s="1199"/>
      <c r="O427" s="1199"/>
      <c r="P427" s="1200"/>
    </row>
    <row r="428" spans="1:16" ht="15.75" x14ac:dyDescent="0.25">
      <c r="A428" s="508"/>
      <c r="B428" s="509"/>
      <c r="C428" s="509"/>
      <c r="D428" s="509"/>
      <c r="E428" s="509"/>
      <c r="F428" s="509"/>
      <c r="G428" s="509"/>
      <c r="H428" s="509"/>
      <c r="I428" s="509"/>
      <c r="J428" s="509"/>
      <c r="K428" s="509"/>
      <c r="L428" s="509"/>
      <c r="M428" s="509"/>
      <c r="N428" s="509"/>
      <c r="O428" s="509"/>
      <c r="P428" s="509"/>
    </row>
    <row r="429" spans="1:16" ht="21" customHeight="1" x14ac:dyDescent="0.25">
      <c r="A429" s="451" t="s">
        <v>9</v>
      </c>
      <c r="B429" s="1284" t="s">
        <v>1460</v>
      </c>
      <c r="C429" s="1285"/>
      <c r="D429" s="1285"/>
      <c r="E429" s="1285"/>
      <c r="F429" s="1285"/>
      <c r="G429" s="1285"/>
      <c r="H429" s="1285"/>
      <c r="I429" s="1285"/>
      <c r="J429" s="1285"/>
      <c r="K429" s="1286"/>
      <c r="L429" s="1287" t="s">
        <v>11</v>
      </c>
      <c r="M429" s="1287"/>
      <c r="N429" s="1287"/>
      <c r="O429" s="1287"/>
      <c r="P429" s="452">
        <v>0.15</v>
      </c>
    </row>
    <row r="431" spans="1:16" ht="15.75" x14ac:dyDescent="0.25">
      <c r="A431" s="453" t="s">
        <v>94</v>
      </c>
      <c r="B431" s="1315" t="s">
        <v>1461</v>
      </c>
      <c r="C431" s="1316"/>
      <c r="D431" s="1316"/>
      <c r="E431" s="1316"/>
      <c r="F431" s="1316"/>
      <c r="G431" s="1316"/>
      <c r="H431" s="1316"/>
      <c r="I431" s="1316"/>
      <c r="J431" s="1316"/>
      <c r="K431" s="1316"/>
      <c r="L431" s="1277" t="s">
        <v>14</v>
      </c>
      <c r="M431" s="1277"/>
      <c r="N431" s="1277"/>
      <c r="O431" s="1277"/>
      <c r="P431" s="454">
        <v>0.05</v>
      </c>
    </row>
    <row r="432" spans="1:16" ht="15.75" x14ac:dyDescent="0.25">
      <c r="B432" s="466"/>
      <c r="C432" s="460"/>
      <c r="D432" s="460"/>
      <c r="E432" s="460"/>
      <c r="F432" s="460"/>
      <c r="G432" s="460"/>
      <c r="H432" s="460"/>
      <c r="I432" s="460"/>
      <c r="J432" s="460"/>
      <c r="K432" s="460"/>
      <c r="L432" s="460"/>
      <c r="M432" s="460"/>
      <c r="N432" s="460"/>
      <c r="O432" s="460"/>
      <c r="P432" s="461"/>
    </row>
    <row r="433" spans="1:16" ht="15.75" x14ac:dyDescent="0.25">
      <c r="A433" s="455" t="s">
        <v>15</v>
      </c>
      <c r="B433" s="1278" t="s">
        <v>931</v>
      </c>
      <c r="C433" s="1279"/>
      <c r="D433" s="1279"/>
      <c r="E433" s="1279"/>
      <c r="F433" s="1280"/>
      <c r="G433" s="456" t="s">
        <v>17</v>
      </c>
      <c r="H433" s="1281" t="s">
        <v>1462</v>
      </c>
      <c r="I433" s="1282"/>
      <c r="J433" s="1282"/>
      <c r="K433" s="1282"/>
      <c r="L433" s="1282"/>
      <c r="M433" s="1282"/>
      <c r="N433" s="1282"/>
      <c r="O433" s="1282"/>
      <c r="P433" s="1283"/>
    </row>
    <row r="434" spans="1:16" ht="15.75" x14ac:dyDescent="0.25">
      <c r="A434" s="455" t="s">
        <v>15</v>
      </c>
      <c r="B434" s="1278" t="s">
        <v>1392</v>
      </c>
      <c r="C434" s="1279"/>
      <c r="D434" s="1279"/>
      <c r="E434" s="1279"/>
      <c r="F434" s="1280"/>
      <c r="G434" s="456" t="s">
        <v>17</v>
      </c>
      <c r="H434" s="1278" t="s">
        <v>1393</v>
      </c>
      <c r="I434" s="1279"/>
      <c r="J434" s="1279"/>
      <c r="K434" s="1279"/>
      <c r="L434" s="1279"/>
      <c r="M434" s="1279"/>
      <c r="N434" s="1279"/>
      <c r="O434" s="1279"/>
      <c r="P434" s="1280"/>
    </row>
    <row r="435" spans="1:16" ht="15.75" x14ac:dyDescent="0.25">
      <c r="A435" s="462" t="s">
        <v>22</v>
      </c>
      <c r="B435" s="90"/>
      <c r="C435" s="90"/>
      <c r="D435" s="90"/>
      <c r="E435" s="90"/>
      <c r="F435" s="90"/>
      <c r="G435" s="90"/>
      <c r="H435" s="90"/>
      <c r="I435" s="90"/>
      <c r="J435" s="90"/>
      <c r="K435" s="90"/>
      <c r="L435" s="90"/>
      <c r="M435" s="90"/>
      <c r="N435" s="90"/>
      <c r="O435" s="90"/>
    </row>
    <row r="436" spans="1:16" ht="15.75" x14ac:dyDescent="0.25">
      <c r="A436" s="462"/>
      <c r="B436" s="90"/>
      <c r="C436" s="90"/>
      <c r="D436" s="90"/>
      <c r="E436" s="90"/>
      <c r="F436" s="90"/>
      <c r="G436" s="90"/>
      <c r="H436" s="90"/>
      <c r="I436" s="90"/>
      <c r="J436" s="90"/>
      <c r="K436" s="90"/>
      <c r="L436" s="90"/>
      <c r="M436" s="90"/>
      <c r="N436" s="90"/>
      <c r="O436" s="90"/>
    </row>
    <row r="437" spans="1:16" ht="15.75" x14ac:dyDescent="0.25">
      <c r="A437" s="1307" t="s">
        <v>23</v>
      </c>
      <c r="B437" s="1308"/>
      <c r="C437" s="1308"/>
      <c r="D437" s="1308"/>
      <c r="E437" s="489"/>
      <c r="F437" s="1271" t="s">
        <v>24</v>
      </c>
      <c r="G437" s="1271"/>
      <c r="H437" s="1271"/>
      <c r="I437" s="1271"/>
      <c r="J437" s="1271" t="s">
        <v>25</v>
      </c>
      <c r="K437" s="1272" t="s">
        <v>26</v>
      </c>
      <c r="L437" s="1264"/>
      <c r="M437" s="1271" t="s">
        <v>27</v>
      </c>
      <c r="N437" s="1271"/>
      <c r="O437" s="1271"/>
      <c r="P437" s="1275" t="s">
        <v>25</v>
      </c>
    </row>
    <row r="438" spans="1:16" ht="15.75" x14ac:dyDescent="0.25">
      <c r="A438" s="1307"/>
      <c r="B438" s="1308"/>
      <c r="C438" s="1308"/>
      <c r="D438" s="1308"/>
      <c r="E438" s="489"/>
      <c r="F438" s="1271"/>
      <c r="G438" s="1271"/>
      <c r="H438" s="1271"/>
      <c r="I438" s="1271"/>
      <c r="J438" s="1271"/>
      <c r="K438" s="1273"/>
      <c r="L438" s="1267"/>
      <c r="M438" s="1271"/>
      <c r="N438" s="1271"/>
      <c r="O438" s="1271"/>
      <c r="P438" s="1275"/>
    </row>
    <row r="439" spans="1:16" ht="15.75" x14ac:dyDescent="0.25">
      <c r="A439" s="1307"/>
      <c r="B439" s="1308"/>
      <c r="C439" s="1308"/>
      <c r="D439" s="1308"/>
      <c r="E439" s="489"/>
      <c r="F439" s="1321" t="s">
        <v>1463</v>
      </c>
      <c r="G439" s="1321"/>
      <c r="H439" s="1321"/>
      <c r="I439" s="1321"/>
      <c r="J439" s="506">
        <v>40</v>
      </c>
      <c r="K439" s="1273"/>
      <c r="L439" s="1267"/>
      <c r="M439" s="1322" t="s">
        <v>1464</v>
      </c>
      <c r="N439" s="1322"/>
      <c r="O439" s="1322"/>
      <c r="P439" s="506">
        <v>100</v>
      </c>
    </row>
    <row r="440" spans="1:16" ht="15.75" x14ac:dyDescent="0.25">
      <c r="A440" s="1307"/>
      <c r="B440" s="1308"/>
      <c r="C440" s="1308"/>
      <c r="D440" s="1308"/>
      <c r="E440" s="489"/>
      <c r="F440" s="1321" t="s">
        <v>1465</v>
      </c>
      <c r="G440" s="1321"/>
      <c r="H440" s="1321"/>
      <c r="I440" s="1321"/>
      <c r="J440" s="506">
        <v>100</v>
      </c>
      <c r="K440" s="1273"/>
      <c r="L440" s="1267"/>
      <c r="M440" s="1321" t="s">
        <v>1466</v>
      </c>
      <c r="N440" s="1321"/>
      <c r="O440" s="1321"/>
      <c r="P440" s="506">
        <v>100</v>
      </c>
    </row>
    <row r="441" spans="1:16" ht="15.75" x14ac:dyDescent="0.25">
      <c r="A441" s="1307"/>
      <c r="B441" s="1308"/>
      <c r="C441" s="1308"/>
      <c r="D441" s="1308"/>
      <c r="E441" s="489"/>
      <c r="F441" s="1323" t="s">
        <v>1402</v>
      </c>
      <c r="G441" s="1324"/>
      <c r="H441" s="1324"/>
      <c r="I441" s="1325"/>
      <c r="J441" s="463">
        <v>20</v>
      </c>
      <c r="K441" s="1273"/>
      <c r="L441" s="1267"/>
      <c r="M441" s="1326" t="s">
        <v>1452</v>
      </c>
      <c r="N441" s="1326"/>
      <c r="O441" s="1326"/>
      <c r="P441" s="501">
        <v>50</v>
      </c>
    </row>
    <row r="442" spans="1:16" ht="15.75" x14ac:dyDescent="0.25">
      <c r="A442" s="1307"/>
      <c r="B442" s="1308"/>
      <c r="C442" s="1308"/>
      <c r="D442" s="1308"/>
      <c r="E442" s="489"/>
      <c r="F442" s="1254"/>
      <c r="G442" s="1254"/>
      <c r="H442" s="1254"/>
      <c r="I442" s="1254"/>
      <c r="J442" s="463"/>
      <c r="K442" s="1273"/>
      <c r="L442" s="1267"/>
      <c r="M442" s="1254"/>
      <c r="N442" s="1254"/>
      <c r="O442" s="1254"/>
      <c r="P442" s="464"/>
    </row>
    <row r="443" spans="1:16" ht="15.75" x14ac:dyDescent="0.25">
      <c r="A443" s="1307"/>
      <c r="B443" s="1308"/>
      <c r="C443" s="1308"/>
      <c r="D443" s="1308"/>
      <c r="E443" s="489"/>
      <c r="F443" s="1254"/>
      <c r="G443" s="1254"/>
      <c r="H443" s="1254"/>
      <c r="I443" s="1254"/>
      <c r="J443" s="463"/>
      <c r="K443" s="1273"/>
      <c r="L443" s="1267"/>
      <c r="M443" s="1254"/>
      <c r="N443" s="1254"/>
      <c r="O443" s="1254"/>
      <c r="P443" s="464"/>
    </row>
    <row r="444" spans="1:16" ht="15.75" x14ac:dyDescent="0.25">
      <c r="A444" s="1307"/>
      <c r="B444" s="1308"/>
      <c r="C444" s="1308"/>
      <c r="D444" s="1308"/>
      <c r="E444" s="489"/>
      <c r="F444" s="1254"/>
      <c r="G444" s="1254"/>
      <c r="H444" s="1254"/>
      <c r="I444" s="1254"/>
      <c r="J444" s="463"/>
      <c r="K444" s="1273"/>
      <c r="L444" s="1267"/>
      <c r="M444" s="1254"/>
      <c r="N444" s="1254"/>
      <c r="O444" s="1254"/>
      <c r="P444" s="464"/>
    </row>
    <row r="445" spans="1:16" ht="15.75" x14ac:dyDescent="0.25">
      <c r="A445" s="1307"/>
      <c r="B445" s="1308"/>
      <c r="C445" s="1308"/>
      <c r="D445" s="1308"/>
      <c r="E445" s="489"/>
      <c r="F445" s="1254"/>
      <c r="G445" s="1254"/>
      <c r="H445" s="1254"/>
      <c r="I445" s="1254"/>
      <c r="J445" s="463"/>
      <c r="K445" s="1273"/>
      <c r="L445" s="1267"/>
      <c r="M445" s="1254"/>
      <c r="N445" s="1254"/>
      <c r="O445" s="1254"/>
      <c r="P445" s="464"/>
    </row>
    <row r="446" spans="1:16" ht="15.75" x14ac:dyDescent="0.25">
      <c r="A446" s="1307"/>
      <c r="B446" s="1308"/>
      <c r="C446" s="1308"/>
      <c r="D446" s="1308"/>
      <c r="E446" s="489"/>
      <c r="F446" s="1254"/>
      <c r="G446" s="1254"/>
      <c r="H446" s="1254"/>
      <c r="I446" s="1254"/>
      <c r="J446" s="463"/>
      <c r="K446" s="1274"/>
      <c r="L446" s="1270"/>
      <c r="M446" s="1254"/>
      <c r="N446" s="1254"/>
      <c r="O446" s="1254"/>
      <c r="P446" s="464"/>
    </row>
    <row r="447" spans="1:16" ht="15.75" x14ac:dyDescent="0.25">
      <c r="A447" s="465"/>
      <c r="B447" s="466"/>
      <c r="C447" s="460"/>
      <c r="D447" s="460"/>
      <c r="E447" s="460"/>
      <c r="F447" s="460"/>
      <c r="G447" s="460"/>
      <c r="H447" s="460"/>
      <c r="I447" s="460"/>
      <c r="J447" s="460"/>
      <c r="K447" s="460"/>
      <c r="L447" s="460"/>
      <c r="M447" s="460"/>
      <c r="N447" s="460"/>
      <c r="O447" s="460"/>
    </row>
    <row r="448" spans="1:16" ht="31.5" customHeight="1" x14ac:dyDescent="0.25">
      <c r="A448" s="467" t="s">
        <v>32</v>
      </c>
      <c r="B448" s="468" t="s">
        <v>33</v>
      </c>
      <c r="C448" s="468" t="s">
        <v>34</v>
      </c>
      <c r="D448" s="468" t="s">
        <v>35</v>
      </c>
      <c r="E448" s="468" t="s">
        <v>36</v>
      </c>
      <c r="F448" s="468" t="s">
        <v>37</v>
      </c>
      <c r="G448" s="1244" t="s">
        <v>38</v>
      </c>
      <c r="H448" s="1244"/>
      <c r="I448" s="1217" t="s">
        <v>39</v>
      </c>
      <c r="J448" s="1228"/>
      <c r="K448" s="468" t="s">
        <v>40</v>
      </c>
      <c r="L448" s="1244" t="s">
        <v>41</v>
      </c>
      <c r="M448" s="1244"/>
      <c r="N448" s="1297" t="s">
        <v>42</v>
      </c>
      <c r="O448" s="1298"/>
      <c r="P448" s="1299"/>
    </row>
    <row r="449" spans="1:16" ht="55.5" customHeight="1" x14ac:dyDescent="0.25">
      <c r="A449" s="490" t="s">
        <v>219</v>
      </c>
      <c r="B449" s="470">
        <v>0.5</v>
      </c>
      <c r="C449" s="507" t="s">
        <v>1467</v>
      </c>
      <c r="D449" s="491" t="s">
        <v>705</v>
      </c>
      <c r="E449" s="491"/>
      <c r="F449" s="491"/>
      <c r="G449" s="1317" t="s">
        <v>1456</v>
      </c>
      <c r="H449" s="1317"/>
      <c r="I449" s="1302" t="s">
        <v>1501</v>
      </c>
      <c r="J449" s="1318"/>
      <c r="K449" s="503">
        <v>200</v>
      </c>
      <c r="L449" s="1319" t="s">
        <v>586</v>
      </c>
      <c r="M449" s="1319"/>
      <c r="N449" s="1320" t="s">
        <v>1468</v>
      </c>
      <c r="O449" s="1320"/>
      <c r="P449" s="1320"/>
    </row>
    <row r="450" spans="1:16" ht="33.75" customHeight="1" x14ac:dyDescent="0.25">
      <c r="A450" s="1217" t="s">
        <v>51</v>
      </c>
      <c r="B450" s="1228"/>
      <c r="C450" s="960" t="s">
        <v>1469</v>
      </c>
      <c r="D450" s="1137"/>
      <c r="E450" s="1137"/>
      <c r="F450" s="1137"/>
      <c r="G450" s="1137"/>
      <c r="H450" s="1137"/>
      <c r="I450" s="1137"/>
      <c r="J450" s="1137"/>
      <c r="K450" s="1137"/>
      <c r="L450" s="1137"/>
      <c r="M450" s="1137"/>
      <c r="N450" s="1137"/>
      <c r="O450" s="1137"/>
      <c r="P450" s="1148"/>
    </row>
    <row r="451" spans="1:16" ht="15.75" x14ac:dyDescent="0.25">
      <c r="A451" s="1229" t="s">
        <v>53</v>
      </c>
      <c r="B451" s="1230"/>
      <c r="C451" s="1230"/>
      <c r="D451" s="1230"/>
      <c r="E451" s="1230"/>
      <c r="F451" s="1230"/>
      <c r="G451" s="1231"/>
      <c r="H451" s="1232" t="s">
        <v>54</v>
      </c>
      <c r="I451" s="1230"/>
      <c r="J451" s="1230"/>
      <c r="K451" s="1230"/>
      <c r="L451" s="1230"/>
      <c r="M451" s="1230"/>
      <c r="N451" s="1230"/>
      <c r="O451" s="1230"/>
      <c r="P451" s="1233"/>
    </row>
    <row r="452" spans="1:16" x14ac:dyDescent="0.25">
      <c r="A452" s="1234" t="s">
        <v>1470</v>
      </c>
      <c r="B452" s="1235"/>
      <c r="C452" s="1235"/>
      <c r="D452" s="1235"/>
      <c r="E452" s="1235"/>
      <c r="F452" s="1235"/>
      <c r="G452" s="1235"/>
      <c r="H452" s="1291" t="s">
        <v>1468</v>
      </c>
      <c r="I452" s="1292"/>
      <c r="J452" s="1292"/>
      <c r="K452" s="1292"/>
      <c r="L452" s="1292"/>
      <c r="M452" s="1292"/>
      <c r="N452" s="1292"/>
      <c r="O452" s="1292"/>
      <c r="P452" s="1293"/>
    </row>
    <row r="453" spans="1:16" x14ac:dyDescent="0.25">
      <c r="A453" s="1236"/>
      <c r="B453" s="1237"/>
      <c r="C453" s="1237"/>
      <c r="D453" s="1237"/>
      <c r="E453" s="1237"/>
      <c r="F453" s="1237"/>
      <c r="G453" s="1237"/>
      <c r="H453" s="1294"/>
      <c r="I453" s="1295"/>
      <c r="J453" s="1295"/>
      <c r="K453" s="1295"/>
      <c r="L453" s="1295"/>
      <c r="M453" s="1295"/>
      <c r="N453" s="1295"/>
      <c r="O453" s="1295"/>
      <c r="P453" s="1296"/>
    </row>
    <row r="454" spans="1:16" ht="22.5" customHeight="1" x14ac:dyDescent="0.25">
      <c r="A454" s="465"/>
      <c r="B454" s="466"/>
      <c r="C454" s="466"/>
      <c r="D454" s="466"/>
      <c r="E454" s="466"/>
      <c r="F454" s="466"/>
      <c r="G454" s="466"/>
      <c r="H454" s="466"/>
      <c r="I454" s="466"/>
      <c r="J454" s="466"/>
      <c r="K454" s="466"/>
      <c r="L454" s="466"/>
      <c r="M454" s="466"/>
      <c r="N454" s="466"/>
      <c r="O454" s="466"/>
      <c r="P454" s="473"/>
    </row>
    <row r="455" spans="1:16" ht="15.75" x14ac:dyDescent="0.25">
      <c r="A455" s="474"/>
      <c r="B455" s="466"/>
      <c r="C455" s="461"/>
      <c r="D455" s="1217" t="s">
        <v>57</v>
      </c>
      <c r="E455" s="1218"/>
      <c r="F455" s="1218"/>
      <c r="G455" s="1218"/>
      <c r="H455" s="1218"/>
      <c r="I455" s="1218"/>
      <c r="J455" s="1218"/>
      <c r="K455" s="1218"/>
      <c r="L455" s="1218"/>
      <c r="M455" s="1218"/>
      <c r="N455" s="1218"/>
      <c r="O455" s="1218"/>
      <c r="P455" s="1219"/>
    </row>
    <row r="456" spans="1:16" ht="15.75" x14ac:dyDescent="0.25">
      <c r="A456" s="465"/>
      <c r="B456" s="466"/>
      <c r="C456" s="466"/>
      <c r="D456" s="468" t="s">
        <v>58</v>
      </c>
      <c r="E456" s="468"/>
      <c r="F456" s="468" t="s">
        <v>59</v>
      </c>
      <c r="G456" s="468" t="s">
        <v>60</v>
      </c>
      <c r="H456" s="468" t="s">
        <v>61</v>
      </c>
      <c r="I456" s="468" t="s">
        <v>62</v>
      </c>
      <c r="J456" s="468" t="s">
        <v>63</v>
      </c>
      <c r="K456" s="468" t="s">
        <v>64</v>
      </c>
      <c r="L456" s="468" t="s">
        <v>65</v>
      </c>
      <c r="M456" s="468" t="s">
        <v>66</v>
      </c>
      <c r="N456" s="468" t="s">
        <v>67</v>
      </c>
      <c r="O456" s="468" t="s">
        <v>68</v>
      </c>
      <c r="P456" s="493" t="s">
        <v>69</v>
      </c>
    </row>
    <row r="457" spans="1:16" ht="15.75" x14ac:dyDescent="0.25">
      <c r="A457" s="494" t="s">
        <v>70</v>
      </c>
      <c r="B457" s="495"/>
      <c r="C457" s="495"/>
      <c r="D457" s="495"/>
      <c r="E457" s="495"/>
      <c r="F457" s="495"/>
      <c r="G457" s="495"/>
      <c r="H457" s="495"/>
      <c r="I457" s="495"/>
      <c r="J457" s="495"/>
      <c r="K457" s="495"/>
      <c r="L457" s="495"/>
      <c r="M457" s="495"/>
      <c r="N457" s="495"/>
      <c r="O457" s="495"/>
      <c r="P457" s="496"/>
    </row>
    <row r="458" spans="1:16" ht="15.75" x14ac:dyDescent="0.25">
      <c r="A458" s="494" t="s">
        <v>71</v>
      </c>
      <c r="B458" s="495"/>
      <c r="C458" s="495"/>
      <c r="D458" s="497"/>
      <c r="E458" s="497"/>
      <c r="F458" s="497"/>
      <c r="G458" s="497"/>
      <c r="H458" s="497"/>
      <c r="I458" s="497"/>
      <c r="J458" s="497"/>
      <c r="K458" s="497"/>
      <c r="L458" s="497"/>
      <c r="M458" s="497"/>
      <c r="N458" s="497"/>
      <c r="O458" s="497"/>
      <c r="P458" s="498"/>
    </row>
    <row r="459" spans="1:16" ht="15.75" x14ac:dyDescent="0.25">
      <c r="A459" s="465"/>
      <c r="B459" s="466"/>
      <c r="C459" s="466"/>
      <c r="D459" s="466"/>
      <c r="E459" s="466"/>
      <c r="F459" s="466"/>
      <c r="G459" s="466"/>
      <c r="H459" s="466"/>
      <c r="I459" s="466"/>
      <c r="J459" s="466"/>
      <c r="K459" s="466"/>
      <c r="L459" s="466"/>
      <c r="M459" s="466"/>
      <c r="N459" s="466"/>
      <c r="O459" s="466"/>
      <c r="P459" s="473"/>
    </row>
    <row r="460" spans="1:16" ht="15.75" x14ac:dyDescent="0.25">
      <c r="A460" s="477" t="s">
        <v>72</v>
      </c>
      <c r="B460" s="477" t="s">
        <v>33</v>
      </c>
      <c r="C460" s="478"/>
      <c r="D460" s="479" t="s">
        <v>58</v>
      </c>
      <c r="E460" s="479"/>
      <c r="F460" s="479" t="s">
        <v>59</v>
      </c>
      <c r="G460" s="479" t="s">
        <v>60</v>
      </c>
      <c r="H460" s="479" t="s">
        <v>61</v>
      </c>
      <c r="I460" s="479" t="s">
        <v>62</v>
      </c>
      <c r="J460" s="479" t="s">
        <v>63</v>
      </c>
      <c r="K460" s="479" t="s">
        <v>64</v>
      </c>
      <c r="L460" s="479" t="s">
        <v>65</v>
      </c>
      <c r="M460" s="479" t="s">
        <v>66</v>
      </c>
      <c r="N460" s="479" t="s">
        <v>67</v>
      </c>
      <c r="O460" s="479" t="s">
        <v>68</v>
      </c>
      <c r="P460" s="499" t="s">
        <v>69</v>
      </c>
    </row>
    <row r="461" spans="1:16" ht="15.75" x14ac:dyDescent="0.25">
      <c r="A461" s="1213" t="s">
        <v>1057</v>
      </c>
      <c r="B461" s="1290">
        <v>5</v>
      </c>
      <c r="C461" s="480" t="s">
        <v>70</v>
      </c>
      <c r="D461" s="504">
        <v>20</v>
      </c>
      <c r="E461" s="504">
        <v>40</v>
      </c>
      <c r="F461" s="504">
        <v>60</v>
      </c>
      <c r="G461" s="504">
        <v>80</v>
      </c>
      <c r="H461" s="504">
        <v>100</v>
      </c>
      <c r="I461" s="505"/>
      <c r="J461" s="480"/>
      <c r="K461" s="480"/>
      <c r="L461" s="480"/>
      <c r="M461" s="480"/>
      <c r="N461" s="480"/>
      <c r="O461" s="1207"/>
      <c r="P461" s="1208"/>
    </row>
    <row r="462" spans="1:16" ht="15.75" x14ac:dyDescent="0.25">
      <c r="A462" s="1214"/>
      <c r="B462" s="1290"/>
      <c r="C462" s="483" t="s">
        <v>71</v>
      </c>
      <c r="D462" s="483"/>
      <c r="E462" s="483"/>
      <c r="F462" s="500"/>
      <c r="G462" s="500"/>
      <c r="H462" s="500"/>
      <c r="I462" s="500"/>
      <c r="J462" s="500"/>
      <c r="K462" s="500"/>
      <c r="L462" s="500"/>
      <c r="M462" s="500"/>
      <c r="N462" s="483"/>
      <c r="O462" s="1209"/>
      <c r="P462" s="1210"/>
    </row>
    <row r="463" spans="1:16" ht="15.75" x14ac:dyDescent="0.25">
      <c r="A463" s="1213" t="s">
        <v>1058</v>
      </c>
      <c r="B463" s="1290">
        <v>5</v>
      </c>
      <c r="C463" s="480" t="s">
        <v>70</v>
      </c>
      <c r="D463" s="504">
        <v>20</v>
      </c>
      <c r="E463" s="504">
        <v>40</v>
      </c>
      <c r="F463" s="504">
        <v>60</v>
      </c>
      <c r="G463" s="504">
        <v>80</v>
      </c>
      <c r="H463" s="504">
        <v>100</v>
      </c>
      <c r="I463" s="480"/>
      <c r="J463" s="480"/>
      <c r="K463" s="480"/>
      <c r="L463" s="480"/>
      <c r="M463" s="480"/>
      <c r="N463" s="480"/>
      <c r="O463" s="1207"/>
      <c r="P463" s="1208"/>
    </row>
    <row r="464" spans="1:16" ht="15.75" x14ac:dyDescent="0.25">
      <c r="A464" s="1214"/>
      <c r="B464" s="1290"/>
      <c r="C464" s="483" t="s">
        <v>71</v>
      </c>
      <c r="D464" s="483"/>
      <c r="E464" s="483"/>
      <c r="F464" s="500"/>
      <c r="G464" s="500"/>
      <c r="H464" s="500"/>
      <c r="I464" s="500"/>
      <c r="J464" s="500"/>
      <c r="K464" s="500"/>
      <c r="L464" s="500"/>
      <c r="M464" s="500"/>
      <c r="N464" s="483"/>
      <c r="O464" s="1209"/>
      <c r="P464" s="1210"/>
    </row>
    <row r="465" spans="1:16" ht="15.75" x14ac:dyDescent="0.25">
      <c r="A465" s="1213" t="s">
        <v>1421</v>
      </c>
      <c r="B465" s="1290">
        <v>5</v>
      </c>
      <c r="C465" s="480" t="s">
        <v>70</v>
      </c>
      <c r="D465" s="480"/>
      <c r="E465" s="480"/>
      <c r="F465" s="504">
        <v>20</v>
      </c>
      <c r="G465" s="504">
        <v>40</v>
      </c>
      <c r="H465" s="504">
        <v>60</v>
      </c>
      <c r="I465" s="504">
        <v>80</v>
      </c>
      <c r="J465" s="504">
        <v>100</v>
      </c>
      <c r="K465" s="480"/>
      <c r="L465" s="480"/>
      <c r="M465" s="480"/>
      <c r="N465" s="480"/>
      <c r="O465" s="1207"/>
      <c r="P465" s="1208"/>
    </row>
    <row r="466" spans="1:16" ht="15.75" x14ac:dyDescent="0.25">
      <c r="A466" s="1214"/>
      <c r="B466" s="1290"/>
      <c r="C466" s="483" t="s">
        <v>71</v>
      </c>
      <c r="D466" s="483"/>
      <c r="E466" s="483"/>
      <c r="F466" s="500"/>
      <c r="G466" s="500"/>
      <c r="H466" s="500"/>
      <c r="I466" s="500"/>
      <c r="J466" s="500"/>
      <c r="K466" s="500"/>
      <c r="L466" s="500"/>
      <c r="M466" s="500"/>
      <c r="N466" s="483"/>
      <c r="O466" s="1209"/>
      <c r="P466" s="1210"/>
    </row>
    <row r="467" spans="1:16" ht="15.75" x14ac:dyDescent="0.25">
      <c r="A467" s="1213" t="s">
        <v>1060</v>
      </c>
      <c r="B467" s="1290">
        <v>30</v>
      </c>
      <c r="C467" s="480" t="s">
        <v>70</v>
      </c>
      <c r="D467" s="480"/>
      <c r="E467" s="480"/>
      <c r="F467" s="504">
        <v>20</v>
      </c>
      <c r="G467" s="504"/>
      <c r="H467" s="504">
        <v>40</v>
      </c>
      <c r="I467" s="504"/>
      <c r="J467" s="504">
        <v>60</v>
      </c>
      <c r="K467" s="504"/>
      <c r="L467" s="504">
        <v>80</v>
      </c>
      <c r="M467" s="504"/>
      <c r="N467" s="504">
        <v>100</v>
      </c>
      <c r="O467" s="1207"/>
      <c r="P467" s="1208"/>
    </row>
    <row r="468" spans="1:16" ht="15.75" x14ac:dyDescent="0.25">
      <c r="A468" s="1214"/>
      <c r="B468" s="1290"/>
      <c r="C468" s="483" t="s">
        <v>71</v>
      </c>
      <c r="D468" s="483"/>
      <c r="E468" s="483"/>
      <c r="F468" s="500"/>
      <c r="G468" s="500"/>
      <c r="H468" s="500"/>
      <c r="I468" s="500"/>
      <c r="J468" s="500"/>
      <c r="K468" s="500"/>
      <c r="L468" s="500"/>
      <c r="M468" s="500"/>
      <c r="N468" s="483"/>
      <c r="O468" s="1209"/>
      <c r="P468" s="1210"/>
    </row>
    <row r="469" spans="1:16" ht="15.75" x14ac:dyDescent="0.25">
      <c r="A469" s="1213" t="s">
        <v>1061</v>
      </c>
      <c r="B469" s="1290">
        <v>5</v>
      </c>
      <c r="C469" s="480" t="s">
        <v>70</v>
      </c>
      <c r="D469" s="480"/>
      <c r="E469" s="480"/>
      <c r="F469" s="480"/>
      <c r="G469" s="480">
        <v>20</v>
      </c>
      <c r="H469" s="480"/>
      <c r="I469" s="480">
        <v>40</v>
      </c>
      <c r="J469" s="480"/>
      <c r="K469" s="480">
        <v>60</v>
      </c>
      <c r="L469" s="480"/>
      <c r="M469" s="480">
        <v>80</v>
      </c>
      <c r="N469" s="480"/>
      <c r="O469" s="1207">
        <v>100</v>
      </c>
      <c r="P469" s="1208"/>
    </row>
    <row r="470" spans="1:16" ht="15.75" x14ac:dyDescent="0.25">
      <c r="A470" s="1214"/>
      <c r="B470" s="1290"/>
      <c r="C470" s="483" t="s">
        <v>71</v>
      </c>
      <c r="D470" s="483"/>
      <c r="E470" s="483"/>
      <c r="F470" s="500"/>
      <c r="G470" s="500"/>
      <c r="H470" s="500"/>
      <c r="I470" s="500"/>
      <c r="J470" s="500"/>
      <c r="K470" s="500"/>
      <c r="L470" s="500"/>
      <c r="M470" s="500"/>
      <c r="N470" s="483"/>
      <c r="O470" s="1209"/>
      <c r="P470" s="1210"/>
    </row>
    <row r="471" spans="1:16" ht="15.75" x14ac:dyDescent="0.25">
      <c r="A471" s="1213" t="s">
        <v>1033</v>
      </c>
      <c r="B471" s="1290">
        <v>10</v>
      </c>
      <c r="C471" s="480" t="s">
        <v>70</v>
      </c>
      <c r="D471" s="480"/>
      <c r="E471" s="480"/>
      <c r="F471" s="480"/>
      <c r="G471" s="480"/>
      <c r="H471" s="504">
        <v>20</v>
      </c>
      <c r="I471" s="504"/>
      <c r="J471" s="504">
        <v>40</v>
      </c>
      <c r="K471" s="504"/>
      <c r="L471" s="504">
        <v>60</v>
      </c>
      <c r="M471" s="504">
        <v>80</v>
      </c>
      <c r="N471" s="504">
        <v>100</v>
      </c>
      <c r="O471" s="1207"/>
      <c r="P471" s="1208"/>
    </row>
    <row r="472" spans="1:16" ht="15.75" x14ac:dyDescent="0.25">
      <c r="A472" s="1214"/>
      <c r="B472" s="1290"/>
      <c r="C472" s="483" t="s">
        <v>71</v>
      </c>
      <c r="D472" s="483"/>
      <c r="E472" s="483"/>
      <c r="F472" s="500"/>
      <c r="G472" s="500"/>
      <c r="H472" s="500"/>
      <c r="I472" s="500"/>
      <c r="J472" s="500"/>
      <c r="K472" s="500"/>
      <c r="L472" s="500"/>
      <c r="M472" s="500"/>
      <c r="N472" s="483"/>
      <c r="O472" s="1209"/>
      <c r="P472" s="1210"/>
    </row>
    <row r="473" spans="1:16" ht="15.75" x14ac:dyDescent="0.25">
      <c r="A473" s="1213" t="s">
        <v>1062</v>
      </c>
      <c r="B473" s="1290">
        <v>15</v>
      </c>
      <c r="C473" s="480" t="s">
        <v>70</v>
      </c>
      <c r="D473" s="480"/>
      <c r="E473" s="480"/>
      <c r="F473" s="480"/>
      <c r="G473" s="480"/>
      <c r="H473" s="480"/>
      <c r="I473" s="480"/>
      <c r="J473" s="480"/>
      <c r="K473" s="480">
        <v>20</v>
      </c>
      <c r="L473" s="480">
        <v>40</v>
      </c>
      <c r="M473" s="480">
        <v>60</v>
      </c>
      <c r="N473" s="480">
        <v>80</v>
      </c>
      <c r="O473" s="1207">
        <v>100</v>
      </c>
      <c r="P473" s="1208"/>
    </row>
    <row r="474" spans="1:16" ht="15.75" x14ac:dyDescent="0.25">
      <c r="A474" s="1214"/>
      <c r="B474" s="1290"/>
      <c r="C474" s="483" t="s">
        <v>71</v>
      </c>
      <c r="D474" s="483"/>
      <c r="E474" s="483"/>
      <c r="F474" s="500"/>
      <c r="G474" s="500"/>
      <c r="H474" s="500"/>
      <c r="I474" s="500"/>
      <c r="J474" s="500"/>
      <c r="K474" s="500"/>
      <c r="L474" s="500"/>
      <c r="M474" s="500"/>
      <c r="N474" s="483"/>
      <c r="O474" s="1209"/>
      <c r="P474" s="1210"/>
    </row>
    <row r="475" spans="1:16" ht="15.75" x14ac:dyDescent="0.25">
      <c r="A475" s="1213" t="s">
        <v>1063</v>
      </c>
      <c r="B475" s="1290">
        <v>10</v>
      </c>
      <c r="C475" s="480" t="s">
        <v>70</v>
      </c>
      <c r="D475" s="480"/>
      <c r="E475" s="480"/>
      <c r="F475" s="480"/>
      <c r="G475" s="480"/>
      <c r="H475" s="480"/>
      <c r="I475" s="480"/>
      <c r="J475" s="480"/>
      <c r="K475" s="480"/>
      <c r="L475" s="480"/>
      <c r="M475" s="480">
        <v>50</v>
      </c>
      <c r="N475" s="480"/>
      <c r="O475" s="1207">
        <v>100</v>
      </c>
      <c r="P475" s="1208"/>
    </row>
    <row r="476" spans="1:16" ht="15.75" x14ac:dyDescent="0.25">
      <c r="A476" s="1214"/>
      <c r="B476" s="1290"/>
      <c r="C476" s="483" t="s">
        <v>71</v>
      </c>
      <c r="D476" s="483"/>
      <c r="E476" s="483"/>
      <c r="F476" s="500"/>
      <c r="G476" s="500"/>
      <c r="H476" s="500"/>
      <c r="I476" s="500"/>
      <c r="J476" s="500"/>
      <c r="K476" s="500"/>
      <c r="L476" s="500"/>
      <c r="M476" s="500"/>
      <c r="N476" s="483"/>
      <c r="O476" s="1209"/>
      <c r="P476" s="1210"/>
    </row>
    <row r="477" spans="1:16" ht="15.75" x14ac:dyDescent="0.25">
      <c r="A477" s="1213" t="s">
        <v>1064</v>
      </c>
      <c r="B477" s="1288">
        <v>10</v>
      </c>
      <c r="C477" s="480" t="s">
        <v>70</v>
      </c>
      <c r="D477" s="480"/>
      <c r="E477" s="480"/>
      <c r="F477" s="480"/>
      <c r="G477" s="480"/>
      <c r="H477" s="480"/>
      <c r="I477" s="480"/>
      <c r="J477" s="480"/>
      <c r="K477" s="480"/>
      <c r="L477" s="480"/>
      <c r="M477" s="480"/>
      <c r="N477" s="480"/>
      <c r="O477" s="1207">
        <v>100</v>
      </c>
      <c r="P477" s="1208"/>
    </row>
    <row r="478" spans="1:16" ht="15.75" x14ac:dyDescent="0.25">
      <c r="A478" s="1214"/>
      <c r="B478" s="1289"/>
      <c r="C478" s="483" t="s">
        <v>71</v>
      </c>
      <c r="D478" s="483"/>
      <c r="E478" s="483"/>
      <c r="F478" s="500"/>
      <c r="G478" s="500"/>
      <c r="H478" s="500"/>
      <c r="I478" s="500"/>
      <c r="J478" s="500"/>
      <c r="K478" s="500"/>
      <c r="L478" s="500"/>
      <c r="M478" s="500"/>
      <c r="N478" s="483"/>
      <c r="O478" s="1209"/>
      <c r="P478" s="1210"/>
    </row>
    <row r="479" spans="1:16" ht="15.75" x14ac:dyDescent="0.25">
      <c r="A479" s="1213" t="s">
        <v>1422</v>
      </c>
      <c r="B479" s="1290">
        <v>5</v>
      </c>
      <c r="C479" s="480" t="s">
        <v>70</v>
      </c>
      <c r="D479" s="480"/>
      <c r="E479" s="480"/>
      <c r="F479" s="480"/>
      <c r="G479" s="480"/>
      <c r="H479" s="480"/>
      <c r="I479" s="480"/>
      <c r="J479" s="480"/>
      <c r="K479" s="480"/>
      <c r="L479" s="480"/>
      <c r="M479" s="480"/>
      <c r="N479" s="480"/>
      <c r="O479" s="1207">
        <v>100</v>
      </c>
      <c r="P479" s="1208"/>
    </row>
    <row r="480" spans="1:16" ht="15.75" x14ac:dyDescent="0.25">
      <c r="A480" s="1214"/>
      <c r="B480" s="1290"/>
      <c r="C480" s="483" t="s">
        <v>71</v>
      </c>
      <c r="D480" s="483"/>
      <c r="E480" s="483"/>
      <c r="F480" s="500"/>
      <c r="G480" s="500"/>
      <c r="H480" s="500"/>
      <c r="I480" s="500"/>
      <c r="J480" s="500"/>
      <c r="K480" s="500"/>
      <c r="L480" s="500"/>
      <c r="M480" s="500"/>
      <c r="N480" s="483"/>
      <c r="O480" s="1209"/>
      <c r="P480" s="1210"/>
    </row>
    <row r="481" spans="1:16" ht="15.75" thickBot="1" x14ac:dyDescent="0.3">
      <c r="A481" s="113"/>
      <c r="B481" s="90"/>
      <c r="C481" s="90"/>
      <c r="D481" s="90"/>
      <c r="E481" s="90"/>
      <c r="F481" s="90"/>
      <c r="G481" s="90"/>
      <c r="H481" s="90"/>
      <c r="I481" s="90"/>
      <c r="J481" s="90"/>
      <c r="K481" s="90"/>
      <c r="L481" s="90"/>
      <c r="M481" s="90"/>
      <c r="N481" s="90"/>
      <c r="O481" s="90"/>
      <c r="P481" s="114"/>
    </row>
    <row r="482" spans="1:16" ht="15.75" x14ac:dyDescent="0.25">
      <c r="A482" s="1201" t="s">
        <v>82</v>
      </c>
      <c r="B482" s="1202"/>
      <c r="C482" s="1202"/>
      <c r="D482" s="1202"/>
      <c r="E482" s="1202"/>
      <c r="F482" s="1202"/>
      <c r="G482" s="1202"/>
      <c r="H482" s="1202"/>
      <c r="I482" s="1202"/>
      <c r="J482" s="1202"/>
      <c r="K482" s="1202"/>
      <c r="L482" s="1202"/>
      <c r="M482" s="1202"/>
      <c r="N482" s="1202"/>
      <c r="O482" s="1202"/>
      <c r="P482" s="1203"/>
    </row>
    <row r="483" spans="1:16" ht="15.75" x14ac:dyDescent="0.25">
      <c r="A483" s="487" t="s">
        <v>83</v>
      </c>
      <c r="B483" s="1195"/>
      <c r="C483" s="1196"/>
      <c r="D483" s="1196"/>
      <c r="E483" s="1196"/>
      <c r="F483" s="1196"/>
      <c r="G483" s="1196"/>
      <c r="H483" s="1196"/>
      <c r="I483" s="1196"/>
      <c r="J483" s="1196"/>
      <c r="K483" s="1196"/>
      <c r="L483" s="1196"/>
      <c r="M483" s="1196"/>
      <c r="N483" s="1196"/>
      <c r="O483" s="1196"/>
      <c r="P483" s="1197"/>
    </row>
    <row r="484" spans="1:16" ht="15.75" x14ac:dyDescent="0.25">
      <c r="A484" s="487" t="s">
        <v>84</v>
      </c>
      <c r="B484" s="1195"/>
      <c r="C484" s="1196"/>
      <c r="D484" s="1196"/>
      <c r="E484" s="1196"/>
      <c r="F484" s="1196"/>
      <c r="G484" s="1196"/>
      <c r="H484" s="1196"/>
      <c r="I484" s="1196"/>
      <c r="J484" s="1196"/>
      <c r="K484" s="1196"/>
      <c r="L484" s="1196"/>
      <c r="M484" s="1196"/>
      <c r="N484" s="1196"/>
      <c r="O484" s="1196"/>
      <c r="P484" s="1197"/>
    </row>
    <row r="485" spans="1:16" ht="15.75" x14ac:dyDescent="0.25">
      <c r="A485" s="487" t="s">
        <v>85</v>
      </c>
      <c r="B485" s="1195"/>
      <c r="C485" s="1196"/>
      <c r="D485" s="1196"/>
      <c r="E485" s="1196"/>
      <c r="F485" s="1196"/>
      <c r="G485" s="1196"/>
      <c r="H485" s="1196"/>
      <c r="I485" s="1196"/>
      <c r="J485" s="1196"/>
      <c r="K485" s="1196"/>
      <c r="L485" s="1196"/>
      <c r="M485" s="1196"/>
      <c r="N485" s="1196"/>
      <c r="O485" s="1196"/>
      <c r="P485" s="1197"/>
    </row>
    <row r="486" spans="1:16" ht="15.75" x14ac:dyDescent="0.25">
      <c r="A486" s="487" t="s">
        <v>86</v>
      </c>
      <c r="B486" s="1195"/>
      <c r="C486" s="1196"/>
      <c r="D486" s="1196"/>
      <c r="E486" s="1196"/>
      <c r="F486" s="1196"/>
      <c r="G486" s="1196"/>
      <c r="H486" s="1196"/>
      <c r="I486" s="1196"/>
      <c r="J486" s="1196"/>
      <c r="K486" s="1196"/>
      <c r="L486" s="1196"/>
      <c r="M486" s="1196"/>
      <c r="N486" s="1196"/>
      <c r="O486" s="1196"/>
      <c r="P486" s="1197"/>
    </row>
    <row r="487" spans="1:16" ht="15.75" x14ac:dyDescent="0.25">
      <c r="A487" s="487" t="s">
        <v>87</v>
      </c>
      <c r="B487" s="1195"/>
      <c r="C487" s="1196"/>
      <c r="D487" s="1196"/>
      <c r="E487" s="1196"/>
      <c r="F487" s="1196"/>
      <c r="G487" s="1196"/>
      <c r="H487" s="1196"/>
      <c r="I487" s="1196"/>
      <c r="J487" s="1196"/>
      <c r="K487" s="1196"/>
      <c r="L487" s="1196"/>
      <c r="M487" s="1196"/>
      <c r="N487" s="1196"/>
      <c r="O487" s="1196"/>
      <c r="P487" s="1197"/>
    </row>
    <row r="488" spans="1:16" ht="15.75" x14ac:dyDescent="0.25">
      <c r="A488" s="487" t="s">
        <v>88</v>
      </c>
      <c r="B488" s="1195"/>
      <c r="C488" s="1196"/>
      <c r="D488" s="1196"/>
      <c r="E488" s="1196"/>
      <c r="F488" s="1196"/>
      <c r="G488" s="1196"/>
      <c r="H488" s="1196"/>
      <c r="I488" s="1196"/>
      <c r="J488" s="1196"/>
      <c r="K488" s="1196"/>
      <c r="L488" s="1196"/>
      <c r="M488" s="1196"/>
      <c r="N488" s="1196"/>
      <c r="O488" s="1196"/>
      <c r="P488" s="1197"/>
    </row>
    <row r="489" spans="1:16" ht="15.75" x14ac:dyDescent="0.25">
      <c r="A489" s="487" t="s">
        <v>89</v>
      </c>
      <c r="B489" s="1195"/>
      <c r="C489" s="1196"/>
      <c r="D489" s="1196"/>
      <c r="E489" s="1196"/>
      <c r="F489" s="1196"/>
      <c r="G489" s="1196"/>
      <c r="H489" s="1196"/>
      <c r="I489" s="1196"/>
      <c r="J489" s="1196"/>
      <c r="K489" s="1196"/>
      <c r="L489" s="1196"/>
      <c r="M489" s="1196"/>
      <c r="N489" s="1196"/>
      <c r="O489" s="1196"/>
      <c r="P489" s="1197"/>
    </row>
    <row r="490" spans="1:16" ht="15.75" x14ac:dyDescent="0.25">
      <c r="A490" s="487" t="s">
        <v>90</v>
      </c>
      <c r="B490" s="1195"/>
      <c r="C490" s="1196"/>
      <c r="D490" s="1196"/>
      <c r="E490" s="1196"/>
      <c r="F490" s="1196"/>
      <c r="G490" s="1196"/>
      <c r="H490" s="1196"/>
      <c r="I490" s="1196"/>
      <c r="J490" s="1196"/>
      <c r="K490" s="1196"/>
      <c r="L490" s="1196"/>
      <c r="M490" s="1196"/>
      <c r="N490" s="1196"/>
      <c r="O490" s="1196"/>
      <c r="P490" s="1197"/>
    </row>
    <row r="491" spans="1:16" ht="15.75" x14ac:dyDescent="0.25">
      <c r="A491" s="487" t="s">
        <v>91</v>
      </c>
      <c r="B491" s="1195"/>
      <c r="C491" s="1196"/>
      <c r="D491" s="1196"/>
      <c r="E491" s="1196"/>
      <c r="F491" s="1196"/>
      <c r="G491" s="1196"/>
      <c r="H491" s="1196"/>
      <c r="I491" s="1196"/>
      <c r="J491" s="1196"/>
      <c r="K491" s="1196"/>
      <c r="L491" s="1196"/>
      <c r="M491" s="1196"/>
      <c r="N491" s="1196"/>
      <c r="O491" s="1196"/>
      <c r="P491" s="1197"/>
    </row>
    <row r="492" spans="1:16" ht="16.5" thickBot="1" x14ac:dyDescent="0.3">
      <c r="A492" s="488" t="s">
        <v>92</v>
      </c>
      <c r="B492" s="1198"/>
      <c r="C492" s="1199"/>
      <c r="D492" s="1199"/>
      <c r="E492" s="1199"/>
      <c r="F492" s="1199"/>
      <c r="G492" s="1199"/>
      <c r="H492" s="1199"/>
      <c r="I492" s="1199"/>
      <c r="J492" s="1199"/>
      <c r="K492" s="1199"/>
      <c r="L492" s="1199"/>
      <c r="M492" s="1199"/>
      <c r="N492" s="1199"/>
      <c r="O492" s="1199"/>
      <c r="P492" s="1200"/>
    </row>
    <row r="493" spans="1:16" ht="15.75" x14ac:dyDescent="0.25">
      <c r="A493" s="508"/>
      <c r="B493" s="509"/>
      <c r="C493" s="509"/>
      <c r="D493" s="509"/>
      <c r="E493" s="509"/>
      <c r="F493" s="509"/>
      <c r="G493" s="509"/>
      <c r="H493" s="509"/>
      <c r="I493" s="509"/>
      <c r="J493" s="509"/>
      <c r="K493" s="509"/>
      <c r="L493" s="509"/>
      <c r="M493" s="509"/>
      <c r="N493" s="509"/>
      <c r="O493" s="509"/>
      <c r="P493" s="509"/>
    </row>
    <row r="494" spans="1:16" ht="15.75" x14ac:dyDescent="0.25">
      <c r="A494" s="451" t="s">
        <v>9</v>
      </c>
      <c r="B494" s="1284" t="s">
        <v>1460</v>
      </c>
      <c r="C494" s="1285"/>
      <c r="D494" s="1285"/>
      <c r="E494" s="1285"/>
      <c r="F494" s="1285"/>
      <c r="G494" s="1285"/>
      <c r="H494" s="1285"/>
      <c r="I494" s="1285"/>
      <c r="J494" s="1285"/>
      <c r="K494" s="1286"/>
      <c r="L494" s="1287" t="s">
        <v>11</v>
      </c>
      <c r="M494" s="1287"/>
      <c r="N494" s="1287"/>
      <c r="O494" s="1287"/>
      <c r="P494" s="452">
        <v>0.15</v>
      </c>
    </row>
    <row r="496" spans="1:16" ht="15.75" x14ac:dyDescent="0.25">
      <c r="A496" s="453" t="s">
        <v>118</v>
      </c>
      <c r="B496" s="1315" t="s">
        <v>1471</v>
      </c>
      <c r="C496" s="1316"/>
      <c r="D496" s="1316"/>
      <c r="E496" s="1316"/>
      <c r="F496" s="1316"/>
      <c r="G496" s="1316"/>
      <c r="H496" s="1316"/>
      <c r="I496" s="1316"/>
      <c r="J496" s="1316"/>
      <c r="K496" s="1316"/>
      <c r="L496" s="1277" t="s">
        <v>14</v>
      </c>
      <c r="M496" s="1277"/>
      <c r="N496" s="1277"/>
      <c r="O496" s="1277"/>
      <c r="P496" s="454">
        <v>0.05</v>
      </c>
    </row>
    <row r="497" spans="1:16" ht="15.75" x14ac:dyDescent="0.25">
      <c r="B497" s="466"/>
      <c r="C497" s="460"/>
      <c r="D497" s="460"/>
      <c r="E497" s="460"/>
      <c r="F497" s="460"/>
      <c r="G497" s="460"/>
      <c r="H497" s="460"/>
      <c r="I497" s="460"/>
      <c r="J497" s="460"/>
      <c r="K497" s="460"/>
      <c r="L497" s="460"/>
      <c r="M497" s="460"/>
      <c r="N497" s="460"/>
      <c r="O497" s="460"/>
      <c r="P497" s="461"/>
    </row>
    <row r="498" spans="1:16" ht="15.75" x14ac:dyDescent="0.25">
      <c r="A498" s="455" t="s">
        <v>15</v>
      </c>
      <c r="B498" s="1278" t="s">
        <v>931</v>
      </c>
      <c r="C498" s="1279"/>
      <c r="D498" s="1279"/>
      <c r="E498" s="1279"/>
      <c r="F498" s="1280"/>
      <c r="G498" s="456" t="s">
        <v>17</v>
      </c>
      <c r="H498" s="1278" t="s">
        <v>1472</v>
      </c>
      <c r="I498" s="1279"/>
      <c r="J498" s="1279"/>
      <c r="K498" s="1279"/>
      <c r="L498" s="1279"/>
      <c r="M498" s="1279"/>
      <c r="N498" s="1279"/>
      <c r="O498" s="1279"/>
      <c r="P498" s="1280"/>
    </row>
    <row r="499" spans="1:16" ht="15.75" x14ac:dyDescent="0.25">
      <c r="A499" s="455" t="s">
        <v>15</v>
      </c>
      <c r="B499" s="1278" t="s">
        <v>1392</v>
      </c>
      <c r="C499" s="1279"/>
      <c r="D499" s="1279"/>
      <c r="E499" s="1279"/>
      <c r="F499" s="1280"/>
      <c r="G499" s="456" t="s">
        <v>17</v>
      </c>
      <c r="H499" s="1278" t="s">
        <v>1393</v>
      </c>
      <c r="I499" s="1279"/>
      <c r="J499" s="1279"/>
      <c r="K499" s="1279"/>
      <c r="L499" s="1279"/>
      <c r="M499" s="1279"/>
      <c r="N499" s="1279"/>
      <c r="O499" s="1279"/>
      <c r="P499" s="1280"/>
    </row>
    <row r="500" spans="1:16" ht="15.75" x14ac:dyDescent="0.25">
      <c r="A500" s="462" t="s">
        <v>22</v>
      </c>
      <c r="B500" s="90"/>
      <c r="C500" s="90"/>
      <c r="D500" s="90"/>
      <c r="E500" s="90"/>
      <c r="F500" s="90"/>
      <c r="G500" s="90"/>
      <c r="H500" s="90"/>
      <c r="I500" s="90"/>
      <c r="J500" s="90"/>
      <c r="K500" s="90"/>
      <c r="L500" s="90"/>
      <c r="M500" s="90"/>
      <c r="N500" s="90"/>
      <c r="O500" s="90"/>
    </row>
    <row r="501" spans="1:16" ht="15.75" x14ac:dyDescent="0.25">
      <c r="A501" s="462"/>
      <c r="B501" s="90"/>
      <c r="C501" s="90"/>
      <c r="D501" s="90"/>
      <c r="E501" s="90"/>
      <c r="F501" s="90"/>
      <c r="G501" s="90"/>
      <c r="H501" s="90"/>
      <c r="I501" s="90"/>
      <c r="J501" s="90"/>
      <c r="K501" s="90"/>
      <c r="L501" s="90"/>
      <c r="M501" s="90"/>
      <c r="N501" s="90"/>
      <c r="O501" s="90"/>
    </row>
    <row r="502" spans="1:16" ht="15.75" x14ac:dyDescent="0.25">
      <c r="A502" s="1307" t="s">
        <v>23</v>
      </c>
      <c r="B502" s="1308"/>
      <c r="C502" s="1308"/>
      <c r="D502" s="1308"/>
      <c r="E502" s="489"/>
      <c r="F502" s="1271" t="s">
        <v>24</v>
      </c>
      <c r="G502" s="1271"/>
      <c r="H502" s="1271"/>
      <c r="I502" s="1271"/>
      <c r="J502" s="1271" t="s">
        <v>25</v>
      </c>
      <c r="K502" s="1272" t="s">
        <v>26</v>
      </c>
      <c r="L502" s="1264"/>
      <c r="M502" s="1271" t="s">
        <v>27</v>
      </c>
      <c r="N502" s="1271"/>
      <c r="O502" s="1271"/>
      <c r="P502" s="1275" t="s">
        <v>25</v>
      </c>
    </row>
    <row r="503" spans="1:16" ht="15.75" x14ac:dyDescent="0.25">
      <c r="A503" s="1307"/>
      <c r="B503" s="1308"/>
      <c r="C503" s="1308"/>
      <c r="D503" s="1308"/>
      <c r="E503" s="489"/>
      <c r="F503" s="1271"/>
      <c r="G503" s="1271"/>
      <c r="H503" s="1271"/>
      <c r="I503" s="1271"/>
      <c r="J503" s="1271"/>
      <c r="K503" s="1273"/>
      <c r="L503" s="1267"/>
      <c r="M503" s="1271"/>
      <c r="N503" s="1271"/>
      <c r="O503" s="1271"/>
      <c r="P503" s="1275"/>
    </row>
    <row r="504" spans="1:16" ht="15.75" x14ac:dyDescent="0.25">
      <c r="A504" s="1307"/>
      <c r="B504" s="1308"/>
      <c r="C504" s="1308"/>
      <c r="D504" s="1308"/>
      <c r="E504" s="489"/>
      <c r="F504" s="1309" t="s">
        <v>1473</v>
      </c>
      <c r="G504" s="1310"/>
      <c r="H504" s="1310"/>
      <c r="I504" s="1311"/>
      <c r="J504" s="506">
        <v>30</v>
      </c>
      <c r="K504" s="1273"/>
      <c r="L504" s="1267"/>
      <c r="M504" s="1312" t="s">
        <v>1474</v>
      </c>
      <c r="N504" s="1313"/>
      <c r="O504" s="1314"/>
      <c r="P504" s="506">
        <v>100</v>
      </c>
    </row>
    <row r="505" spans="1:16" ht="15.75" x14ac:dyDescent="0.25">
      <c r="A505" s="1307"/>
      <c r="B505" s="1308"/>
      <c r="C505" s="1308"/>
      <c r="D505" s="1308"/>
      <c r="E505" s="489"/>
      <c r="F505" s="1309" t="s">
        <v>1475</v>
      </c>
      <c r="G505" s="1310"/>
      <c r="H505" s="1310"/>
      <c r="I505" s="1311"/>
      <c r="J505" s="506">
        <v>100</v>
      </c>
      <c r="K505" s="1273"/>
      <c r="L505" s="1267"/>
      <c r="M505" s="1312" t="s">
        <v>1476</v>
      </c>
      <c r="N505" s="1313"/>
      <c r="O505" s="1314"/>
      <c r="P505" s="506">
        <v>100</v>
      </c>
    </row>
    <row r="506" spans="1:16" ht="15.75" x14ac:dyDescent="0.25">
      <c r="A506" s="1307"/>
      <c r="B506" s="1308"/>
      <c r="C506" s="1308"/>
      <c r="D506" s="1308"/>
      <c r="E506" s="489"/>
      <c r="F506" s="1309" t="s">
        <v>1404</v>
      </c>
      <c r="G506" s="1310"/>
      <c r="H506" s="1310"/>
      <c r="I506" s="1311"/>
      <c r="J506" s="502">
        <v>20</v>
      </c>
      <c r="K506" s="1273"/>
      <c r="L506" s="1267"/>
      <c r="M506" s="1254" t="s">
        <v>1477</v>
      </c>
      <c r="N506" s="1260"/>
      <c r="O506" s="1260"/>
      <c r="P506" s="464">
        <v>90</v>
      </c>
    </row>
    <row r="507" spans="1:16" ht="15.75" x14ac:dyDescent="0.25">
      <c r="A507" s="1307"/>
      <c r="B507" s="1308"/>
      <c r="C507" s="1308"/>
      <c r="D507" s="1308"/>
      <c r="E507" s="489"/>
      <c r="F507" s="1309" t="s">
        <v>1478</v>
      </c>
      <c r="G507" s="1310"/>
      <c r="H507" s="1310"/>
      <c r="I507" s="1311"/>
      <c r="J507" s="506">
        <v>100</v>
      </c>
      <c r="K507" s="1273"/>
      <c r="L507" s="1267"/>
      <c r="M507" s="1254"/>
      <c r="N507" s="1254"/>
      <c r="O507" s="1254"/>
      <c r="P507" s="464"/>
    </row>
    <row r="508" spans="1:16" ht="15.75" x14ac:dyDescent="0.25">
      <c r="A508" s="1307"/>
      <c r="B508" s="1308"/>
      <c r="C508" s="1308"/>
      <c r="D508" s="1308"/>
      <c r="E508" s="489"/>
      <c r="F508" s="1309" t="s">
        <v>1479</v>
      </c>
      <c r="G508" s="1310"/>
      <c r="H508" s="1310"/>
      <c r="I508" s="1311"/>
      <c r="J508" s="506">
        <v>100</v>
      </c>
      <c r="K508" s="1273"/>
      <c r="L508" s="1267"/>
      <c r="M508" s="1254"/>
      <c r="N508" s="1254"/>
      <c r="O508" s="1254"/>
      <c r="P508" s="464"/>
    </row>
    <row r="509" spans="1:16" ht="15.75" x14ac:dyDescent="0.25">
      <c r="A509" s="1307"/>
      <c r="B509" s="1308"/>
      <c r="C509" s="1308"/>
      <c r="D509" s="1308"/>
      <c r="E509" s="489"/>
      <c r="F509" s="1254"/>
      <c r="G509" s="1254"/>
      <c r="H509" s="1254"/>
      <c r="I509" s="1254"/>
      <c r="J509" s="463"/>
      <c r="K509" s="1273"/>
      <c r="L509" s="1267"/>
      <c r="M509" s="1254"/>
      <c r="N509" s="1254"/>
      <c r="O509" s="1254"/>
      <c r="P509" s="464"/>
    </row>
    <row r="510" spans="1:16" ht="15.75" x14ac:dyDescent="0.25">
      <c r="A510" s="1307"/>
      <c r="B510" s="1308"/>
      <c r="C510" s="1308"/>
      <c r="D510" s="1308"/>
      <c r="E510" s="489"/>
      <c r="F510" s="1254"/>
      <c r="G510" s="1254"/>
      <c r="H510" s="1254"/>
      <c r="I510" s="1254"/>
      <c r="J510" s="463"/>
      <c r="K510" s="1273"/>
      <c r="L510" s="1267"/>
      <c r="M510" s="1254"/>
      <c r="N510" s="1254"/>
      <c r="O510" s="1254"/>
      <c r="P510" s="464"/>
    </row>
    <row r="511" spans="1:16" ht="15.75" x14ac:dyDescent="0.25">
      <c r="A511" s="1307"/>
      <c r="B511" s="1308"/>
      <c r="C511" s="1308"/>
      <c r="D511" s="1308"/>
      <c r="E511" s="489"/>
      <c r="F511" s="1254"/>
      <c r="G511" s="1254"/>
      <c r="H511" s="1254"/>
      <c r="I511" s="1254"/>
      <c r="J511" s="463"/>
      <c r="K511" s="1274"/>
      <c r="L511" s="1270"/>
      <c r="M511" s="1254"/>
      <c r="N511" s="1254"/>
      <c r="O511" s="1254"/>
      <c r="P511" s="464"/>
    </row>
    <row r="512" spans="1:16" ht="15.75" x14ac:dyDescent="0.25">
      <c r="A512" s="465"/>
      <c r="B512" s="466"/>
      <c r="C512" s="460"/>
      <c r="D512" s="460"/>
      <c r="E512" s="460"/>
      <c r="F512" s="460"/>
      <c r="G512" s="460"/>
      <c r="H512" s="460"/>
      <c r="I512" s="460"/>
      <c r="J512" s="460"/>
      <c r="K512" s="460"/>
      <c r="L512" s="460"/>
      <c r="M512" s="460"/>
      <c r="N512" s="460"/>
      <c r="O512" s="460"/>
    </row>
    <row r="513" spans="1:16" ht="31.5" x14ac:dyDescent="0.25">
      <c r="A513" s="467" t="s">
        <v>32</v>
      </c>
      <c r="B513" s="468" t="s">
        <v>33</v>
      </c>
      <c r="C513" s="468" t="s">
        <v>34</v>
      </c>
      <c r="D513" s="468" t="s">
        <v>35</v>
      </c>
      <c r="E513" s="468" t="s">
        <v>36</v>
      </c>
      <c r="F513" s="468" t="s">
        <v>37</v>
      </c>
      <c r="G513" s="1244" t="s">
        <v>38</v>
      </c>
      <c r="H513" s="1244"/>
      <c r="I513" s="1217" t="s">
        <v>39</v>
      </c>
      <c r="J513" s="1228"/>
      <c r="K513" s="468" t="s">
        <v>40</v>
      </c>
      <c r="L513" s="1244" t="s">
        <v>41</v>
      </c>
      <c r="M513" s="1244"/>
      <c r="N513" s="1297" t="s">
        <v>42</v>
      </c>
      <c r="O513" s="1298"/>
      <c r="P513" s="1299"/>
    </row>
    <row r="514" spans="1:16" ht="45" x14ac:dyDescent="0.25">
      <c r="A514" s="490" t="s">
        <v>219</v>
      </c>
      <c r="B514" s="470">
        <v>0.5</v>
      </c>
      <c r="C514" s="507" t="s">
        <v>1480</v>
      </c>
      <c r="D514" s="491" t="s">
        <v>705</v>
      </c>
      <c r="E514" s="491"/>
      <c r="F514" s="491"/>
      <c r="G514" s="1300" t="s">
        <v>1456</v>
      </c>
      <c r="H514" s="1301"/>
      <c r="I514" s="1302" t="s">
        <v>1501</v>
      </c>
      <c r="J514" s="1303"/>
      <c r="K514" s="503">
        <v>1000</v>
      </c>
      <c r="L514" s="1302" t="s">
        <v>586</v>
      </c>
      <c r="M514" s="1303"/>
      <c r="N514" s="1304" t="s">
        <v>1468</v>
      </c>
      <c r="O514" s="1305"/>
      <c r="P514" s="1306"/>
    </row>
    <row r="515" spans="1:16" ht="15.75" x14ac:dyDescent="0.25">
      <c r="A515" s="1217" t="s">
        <v>51</v>
      </c>
      <c r="B515" s="1228"/>
      <c r="C515" s="960" t="s">
        <v>1481</v>
      </c>
      <c r="D515" s="1137"/>
      <c r="E515" s="1137"/>
      <c r="F515" s="1137"/>
      <c r="G515" s="1137"/>
      <c r="H515" s="1137"/>
      <c r="I515" s="1137"/>
      <c r="J515" s="1137"/>
      <c r="K515" s="1137"/>
      <c r="L515" s="1137"/>
      <c r="M515" s="1137"/>
      <c r="N515" s="1137"/>
      <c r="O515" s="1137"/>
      <c r="P515" s="1148"/>
    </row>
    <row r="516" spans="1:16" ht="15.75" x14ac:dyDescent="0.25">
      <c r="A516" s="1229" t="s">
        <v>53</v>
      </c>
      <c r="B516" s="1230"/>
      <c r="C516" s="1230"/>
      <c r="D516" s="1230"/>
      <c r="E516" s="1230"/>
      <c r="F516" s="1230"/>
      <c r="G516" s="1231"/>
      <c r="H516" s="1232" t="s">
        <v>54</v>
      </c>
      <c r="I516" s="1230"/>
      <c r="J516" s="1230"/>
      <c r="K516" s="1230"/>
      <c r="L516" s="1230"/>
      <c r="M516" s="1230"/>
      <c r="N516" s="1230"/>
      <c r="O516" s="1230"/>
      <c r="P516" s="1233"/>
    </row>
    <row r="517" spans="1:16" ht="15" customHeight="1" x14ac:dyDescent="0.25">
      <c r="A517" s="1234" t="s">
        <v>1470</v>
      </c>
      <c r="B517" s="1235"/>
      <c r="C517" s="1235"/>
      <c r="D517" s="1235"/>
      <c r="E517" s="1235"/>
      <c r="F517" s="1235"/>
      <c r="G517" s="1235"/>
      <c r="H517" s="1291" t="s">
        <v>1468</v>
      </c>
      <c r="I517" s="1292"/>
      <c r="J517" s="1292"/>
      <c r="K517" s="1292"/>
      <c r="L517" s="1292"/>
      <c r="M517" s="1292"/>
      <c r="N517" s="1292"/>
      <c r="O517" s="1292"/>
      <c r="P517" s="1293"/>
    </row>
    <row r="518" spans="1:16" ht="15" customHeight="1" x14ac:dyDescent="0.25">
      <c r="A518" s="1236"/>
      <c r="B518" s="1237"/>
      <c r="C518" s="1237"/>
      <c r="D518" s="1237"/>
      <c r="E518" s="1237"/>
      <c r="F518" s="1237"/>
      <c r="G518" s="1237"/>
      <c r="H518" s="1294"/>
      <c r="I518" s="1295"/>
      <c r="J518" s="1295"/>
      <c r="K518" s="1295"/>
      <c r="L518" s="1295"/>
      <c r="M518" s="1295"/>
      <c r="N518" s="1295"/>
      <c r="O518" s="1295"/>
      <c r="P518" s="1296"/>
    </row>
    <row r="519" spans="1:16" ht="15.75" x14ac:dyDescent="0.25">
      <c r="A519" s="465"/>
      <c r="B519" s="466"/>
      <c r="C519" s="466"/>
      <c r="D519" s="466"/>
      <c r="E519" s="466"/>
      <c r="F519" s="466"/>
      <c r="G519" s="466"/>
      <c r="H519" s="466"/>
      <c r="I519" s="466"/>
      <c r="J519" s="466"/>
      <c r="K519" s="466"/>
      <c r="L519" s="466"/>
      <c r="M519" s="466"/>
      <c r="N519" s="466"/>
      <c r="O519" s="466"/>
      <c r="P519" s="473"/>
    </row>
    <row r="520" spans="1:16" ht="15.75" x14ac:dyDescent="0.25">
      <c r="A520" s="474"/>
      <c r="B520" s="466"/>
      <c r="C520" s="461"/>
      <c r="D520" s="1217" t="s">
        <v>57</v>
      </c>
      <c r="E520" s="1218"/>
      <c r="F520" s="1218"/>
      <c r="G520" s="1218"/>
      <c r="H520" s="1218"/>
      <c r="I520" s="1218"/>
      <c r="J520" s="1218"/>
      <c r="K520" s="1218"/>
      <c r="L520" s="1218"/>
      <c r="M520" s="1218"/>
      <c r="N520" s="1218"/>
      <c r="O520" s="1218"/>
      <c r="P520" s="1219"/>
    </row>
    <row r="521" spans="1:16" ht="15.75" x14ac:dyDescent="0.25">
      <c r="A521" s="465"/>
      <c r="B521" s="466"/>
      <c r="C521" s="466"/>
      <c r="D521" s="468" t="s">
        <v>58</v>
      </c>
      <c r="E521" s="468"/>
      <c r="F521" s="468" t="s">
        <v>59</v>
      </c>
      <c r="G521" s="468" t="s">
        <v>60</v>
      </c>
      <c r="H521" s="468" t="s">
        <v>61</v>
      </c>
      <c r="I521" s="468" t="s">
        <v>62</v>
      </c>
      <c r="J521" s="468" t="s">
        <v>63</v>
      </c>
      <c r="K521" s="468" t="s">
        <v>64</v>
      </c>
      <c r="L521" s="468" t="s">
        <v>65</v>
      </c>
      <c r="M521" s="468" t="s">
        <v>66</v>
      </c>
      <c r="N521" s="468" t="s">
        <v>67</v>
      </c>
      <c r="O521" s="468" t="s">
        <v>68</v>
      </c>
      <c r="P521" s="493" t="s">
        <v>69</v>
      </c>
    </row>
    <row r="522" spans="1:16" ht="15.75" x14ac:dyDescent="0.25">
      <c r="A522" s="494" t="s">
        <v>70</v>
      </c>
      <c r="B522" s="495"/>
      <c r="C522" s="495"/>
      <c r="D522" s="495"/>
      <c r="E522" s="495"/>
      <c r="F522" s="495"/>
      <c r="G522" s="495"/>
      <c r="H522" s="495"/>
      <c r="I522" s="495"/>
      <c r="J522" s="495"/>
      <c r="K522" s="495"/>
      <c r="L522" s="495"/>
      <c r="M522" s="495"/>
      <c r="N522" s="495"/>
      <c r="O522" s="495"/>
      <c r="P522" s="496"/>
    </row>
    <row r="523" spans="1:16" ht="15.75" x14ac:dyDescent="0.25">
      <c r="A523" s="494" t="s">
        <v>71</v>
      </c>
      <c r="B523" s="495"/>
      <c r="C523" s="495"/>
      <c r="D523" s="497"/>
      <c r="E523" s="497"/>
      <c r="F523" s="497"/>
      <c r="G523" s="497"/>
      <c r="H523" s="497"/>
      <c r="I523" s="497"/>
      <c r="J523" s="497"/>
      <c r="K523" s="497"/>
      <c r="L523" s="497"/>
      <c r="M523" s="497"/>
      <c r="N523" s="497"/>
      <c r="O523" s="497"/>
      <c r="P523" s="498"/>
    </row>
    <row r="524" spans="1:16" ht="15.75" x14ac:dyDescent="0.25">
      <c r="A524" s="465"/>
      <c r="B524" s="466"/>
      <c r="C524" s="466"/>
      <c r="D524" s="466"/>
      <c r="E524" s="466"/>
      <c r="F524" s="466"/>
      <c r="G524" s="466"/>
      <c r="H524" s="466"/>
      <c r="I524" s="466"/>
      <c r="J524" s="466"/>
      <c r="K524" s="466"/>
      <c r="L524" s="466"/>
      <c r="M524" s="466"/>
      <c r="N524" s="466"/>
      <c r="O524" s="466"/>
      <c r="P524" s="473"/>
    </row>
    <row r="525" spans="1:16" ht="15.75" x14ac:dyDescent="0.25">
      <c r="A525" s="477" t="s">
        <v>72</v>
      </c>
      <c r="B525" s="477" t="s">
        <v>33</v>
      </c>
      <c r="C525" s="478"/>
      <c r="D525" s="479" t="s">
        <v>58</v>
      </c>
      <c r="E525" s="479"/>
      <c r="F525" s="479" t="s">
        <v>59</v>
      </c>
      <c r="G525" s="479" t="s">
        <v>60</v>
      </c>
      <c r="H525" s="479" t="s">
        <v>61</v>
      </c>
      <c r="I525" s="479" t="s">
        <v>62</v>
      </c>
      <c r="J525" s="479" t="s">
        <v>63</v>
      </c>
      <c r="K525" s="479" t="s">
        <v>64</v>
      </c>
      <c r="L525" s="479" t="s">
        <v>65</v>
      </c>
      <c r="M525" s="479" t="s">
        <v>66</v>
      </c>
      <c r="N525" s="479" t="s">
        <v>67</v>
      </c>
      <c r="O525" s="479" t="s">
        <v>68</v>
      </c>
      <c r="P525" s="499" t="s">
        <v>69</v>
      </c>
    </row>
    <row r="526" spans="1:16" ht="15.75" x14ac:dyDescent="0.25">
      <c r="A526" s="1213" t="s">
        <v>1057</v>
      </c>
      <c r="B526" s="1288">
        <v>5</v>
      </c>
      <c r="C526" s="480" t="s">
        <v>70</v>
      </c>
      <c r="D526" s="504">
        <v>20</v>
      </c>
      <c r="E526" s="504">
        <v>40</v>
      </c>
      <c r="F526" s="504">
        <v>60</v>
      </c>
      <c r="G526" s="504">
        <v>80</v>
      </c>
      <c r="H526" s="504">
        <v>100</v>
      </c>
      <c r="I526" s="505"/>
      <c r="J526" s="480"/>
      <c r="K526" s="480"/>
      <c r="L526" s="480"/>
      <c r="M526" s="480"/>
      <c r="N526" s="480"/>
      <c r="O526" s="1207"/>
      <c r="P526" s="1208"/>
    </row>
    <row r="527" spans="1:16" ht="15.75" x14ac:dyDescent="0.25">
      <c r="A527" s="1214"/>
      <c r="B527" s="1289"/>
      <c r="C527" s="483" t="s">
        <v>71</v>
      </c>
      <c r="D527" s="483"/>
      <c r="E527" s="483"/>
      <c r="F527" s="500"/>
      <c r="G527" s="500"/>
      <c r="H527" s="500"/>
      <c r="I527" s="500"/>
      <c r="J527" s="500"/>
      <c r="K527" s="500"/>
      <c r="L527" s="500"/>
      <c r="M527" s="500"/>
      <c r="N527" s="483"/>
      <c r="O527" s="1209"/>
      <c r="P527" s="1210"/>
    </row>
    <row r="528" spans="1:16" ht="15.75" x14ac:dyDescent="0.25">
      <c r="A528" s="1213" t="s">
        <v>1058</v>
      </c>
      <c r="B528" s="1288">
        <v>5</v>
      </c>
      <c r="C528" s="480" t="s">
        <v>70</v>
      </c>
      <c r="D528" s="504">
        <v>20</v>
      </c>
      <c r="E528" s="504">
        <v>40</v>
      </c>
      <c r="F528" s="504">
        <v>60</v>
      </c>
      <c r="G528" s="504">
        <v>80</v>
      </c>
      <c r="H528" s="504">
        <v>100</v>
      </c>
      <c r="I528" s="480"/>
      <c r="J528" s="480"/>
      <c r="K528" s="480"/>
      <c r="L528" s="480"/>
      <c r="M528" s="480"/>
      <c r="N528" s="480"/>
      <c r="O528" s="1207"/>
      <c r="P528" s="1208"/>
    </row>
    <row r="529" spans="1:16" ht="15.75" x14ac:dyDescent="0.25">
      <c r="A529" s="1214"/>
      <c r="B529" s="1289"/>
      <c r="C529" s="483" t="s">
        <v>71</v>
      </c>
      <c r="D529" s="483"/>
      <c r="E529" s="483"/>
      <c r="F529" s="500"/>
      <c r="G529" s="500"/>
      <c r="H529" s="500"/>
      <c r="I529" s="500"/>
      <c r="J529" s="500"/>
      <c r="K529" s="500"/>
      <c r="L529" s="500"/>
      <c r="M529" s="500"/>
      <c r="N529" s="483"/>
      <c r="O529" s="1209"/>
      <c r="P529" s="1210"/>
    </row>
    <row r="530" spans="1:16" ht="15.75" x14ac:dyDescent="0.25">
      <c r="A530" s="1213" t="s">
        <v>1421</v>
      </c>
      <c r="B530" s="1288">
        <v>5</v>
      </c>
      <c r="C530" s="480" t="s">
        <v>70</v>
      </c>
      <c r="D530" s="480"/>
      <c r="E530" s="480"/>
      <c r="F530" s="504">
        <v>20</v>
      </c>
      <c r="G530" s="504">
        <v>40</v>
      </c>
      <c r="H530" s="504">
        <v>60</v>
      </c>
      <c r="I530" s="504">
        <v>80</v>
      </c>
      <c r="J530" s="504">
        <v>100</v>
      </c>
      <c r="K530" s="480"/>
      <c r="L530" s="480"/>
      <c r="M530" s="480"/>
      <c r="N530" s="480"/>
      <c r="O530" s="1207"/>
      <c r="P530" s="1208"/>
    </row>
    <row r="531" spans="1:16" ht="15.75" x14ac:dyDescent="0.25">
      <c r="A531" s="1214"/>
      <c r="B531" s="1289"/>
      <c r="C531" s="483" t="s">
        <v>71</v>
      </c>
      <c r="D531" s="483"/>
      <c r="E531" s="483"/>
      <c r="F531" s="500"/>
      <c r="G531" s="500"/>
      <c r="H531" s="500"/>
      <c r="I531" s="500"/>
      <c r="J531" s="500"/>
      <c r="K531" s="500"/>
      <c r="L531" s="500"/>
      <c r="M531" s="500"/>
      <c r="N531" s="483"/>
      <c r="O531" s="1209"/>
      <c r="P531" s="1210"/>
    </row>
    <row r="532" spans="1:16" ht="15.75" x14ac:dyDescent="0.25">
      <c r="A532" s="1213" t="s">
        <v>1060</v>
      </c>
      <c r="B532" s="1288">
        <v>30</v>
      </c>
      <c r="C532" s="480" t="s">
        <v>70</v>
      </c>
      <c r="D532" s="480"/>
      <c r="E532" s="480"/>
      <c r="F532" s="504">
        <v>20</v>
      </c>
      <c r="G532" s="504"/>
      <c r="H532" s="504">
        <v>40</v>
      </c>
      <c r="I532" s="504"/>
      <c r="J532" s="504">
        <v>60</v>
      </c>
      <c r="K532" s="504"/>
      <c r="L532" s="504">
        <v>80</v>
      </c>
      <c r="M532" s="504"/>
      <c r="N532" s="504">
        <v>100</v>
      </c>
      <c r="O532" s="1207"/>
      <c r="P532" s="1208"/>
    </row>
    <row r="533" spans="1:16" ht="15.75" x14ac:dyDescent="0.25">
      <c r="A533" s="1214"/>
      <c r="B533" s="1289"/>
      <c r="C533" s="483" t="s">
        <v>71</v>
      </c>
      <c r="D533" s="483"/>
      <c r="E533" s="483"/>
      <c r="F533" s="500"/>
      <c r="G533" s="500"/>
      <c r="H533" s="500"/>
      <c r="I533" s="500"/>
      <c r="J533" s="500"/>
      <c r="K533" s="500"/>
      <c r="L533" s="500"/>
      <c r="M533" s="500"/>
      <c r="N533" s="483"/>
      <c r="O533" s="1209"/>
      <c r="P533" s="1210"/>
    </row>
    <row r="534" spans="1:16" ht="15.75" x14ac:dyDescent="0.25">
      <c r="A534" s="1213" t="s">
        <v>1061</v>
      </c>
      <c r="B534" s="1288">
        <v>5</v>
      </c>
      <c r="C534" s="480" t="s">
        <v>70</v>
      </c>
      <c r="D534" s="480"/>
      <c r="E534" s="480"/>
      <c r="F534" s="480"/>
      <c r="G534" s="480">
        <v>20</v>
      </c>
      <c r="H534" s="480"/>
      <c r="I534" s="480">
        <v>40</v>
      </c>
      <c r="J534" s="480"/>
      <c r="K534" s="480">
        <v>60</v>
      </c>
      <c r="L534" s="480"/>
      <c r="M534" s="480">
        <v>80</v>
      </c>
      <c r="N534" s="480"/>
      <c r="O534" s="1207">
        <v>100</v>
      </c>
      <c r="P534" s="1208"/>
    </row>
    <row r="535" spans="1:16" ht="15.75" x14ac:dyDescent="0.25">
      <c r="A535" s="1214"/>
      <c r="B535" s="1289"/>
      <c r="C535" s="483" t="s">
        <v>71</v>
      </c>
      <c r="D535" s="483"/>
      <c r="E535" s="483"/>
      <c r="F535" s="500"/>
      <c r="G535" s="500"/>
      <c r="H535" s="500"/>
      <c r="I535" s="500"/>
      <c r="J535" s="500"/>
      <c r="K535" s="500"/>
      <c r="L535" s="500"/>
      <c r="M535" s="500"/>
      <c r="N535" s="483"/>
      <c r="O535" s="1209"/>
      <c r="P535" s="1210"/>
    </row>
    <row r="536" spans="1:16" ht="15.75" x14ac:dyDescent="0.25">
      <c r="A536" s="1213" t="s">
        <v>1033</v>
      </c>
      <c r="B536" s="1288">
        <v>10</v>
      </c>
      <c r="C536" s="480" t="s">
        <v>70</v>
      </c>
      <c r="D536" s="480"/>
      <c r="E536" s="480"/>
      <c r="F536" s="480"/>
      <c r="G536" s="480"/>
      <c r="H536" s="504">
        <v>20</v>
      </c>
      <c r="I536" s="504"/>
      <c r="J536" s="504">
        <v>40</v>
      </c>
      <c r="K536" s="504"/>
      <c r="L536" s="504">
        <v>60</v>
      </c>
      <c r="M536" s="504">
        <v>80</v>
      </c>
      <c r="N536" s="504">
        <v>100</v>
      </c>
      <c r="O536" s="1207"/>
      <c r="P536" s="1208"/>
    </row>
    <row r="537" spans="1:16" ht="15.75" x14ac:dyDescent="0.25">
      <c r="A537" s="1214"/>
      <c r="B537" s="1289"/>
      <c r="C537" s="483" t="s">
        <v>71</v>
      </c>
      <c r="D537" s="483"/>
      <c r="E537" s="483"/>
      <c r="F537" s="500"/>
      <c r="G537" s="500"/>
      <c r="H537" s="500"/>
      <c r="I537" s="500"/>
      <c r="J537" s="500"/>
      <c r="K537" s="500"/>
      <c r="L537" s="500"/>
      <c r="M537" s="500"/>
      <c r="N537" s="483"/>
      <c r="O537" s="1209"/>
      <c r="P537" s="1210"/>
    </row>
    <row r="538" spans="1:16" ht="15.75" x14ac:dyDescent="0.25">
      <c r="A538" s="1213" t="s">
        <v>1062</v>
      </c>
      <c r="B538" s="1288">
        <v>15</v>
      </c>
      <c r="C538" s="480" t="s">
        <v>70</v>
      </c>
      <c r="D538" s="480"/>
      <c r="E538" s="480"/>
      <c r="F538" s="480"/>
      <c r="G538" s="480"/>
      <c r="H538" s="480"/>
      <c r="I538" s="480"/>
      <c r="J538" s="480"/>
      <c r="K538" s="480">
        <v>20</v>
      </c>
      <c r="L538" s="480">
        <v>40</v>
      </c>
      <c r="M538" s="480">
        <v>60</v>
      </c>
      <c r="N538" s="480">
        <v>80</v>
      </c>
      <c r="O538" s="1207">
        <v>100</v>
      </c>
      <c r="P538" s="1208"/>
    </row>
    <row r="539" spans="1:16" ht="15.75" x14ac:dyDescent="0.25">
      <c r="A539" s="1214"/>
      <c r="B539" s="1289"/>
      <c r="C539" s="483" t="s">
        <v>71</v>
      </c>
      <c r="D539" s="483"/>
      <c r="E539" s="483"/>
      <c r="F539" s="500"/>
      <c r="G539" s="500"/>
      <c r="H539" s="500"/>
      <c r="I539" s="500"/>
      <c r="J539" s="500"/>
      <c r="K539" s="500"/>
      <c r="L539" s="500"/>
      <c r="M539" s="500"/>
      <c r="N539" s="483"/>
      <c r="O539" s="1209"/>
      <c r="P539" s="1210"/>
    </row>
    <row r="540" spans="1:16" ht="15.75" x14ac:dyDescent="0.25">
      <c r="A540" s="1213" t="s">
        <v>1063</v>
      </c>
      <c r="B540" s="1288">
        <v>10</v>
      </c>
      <c r="C540" s="480" t="s">
        <v>70</v>
      </c>
      <c r="D540" s="480"/>
      <c r="E540" s="480"/>
      <c r="F540" s="480"/>
      <c r="G540" s="480"/>
      <c r="H540" s="480"/>
      <c r="I540" s="480"/>
      <c r="J540" s="480"/>
      <c r="K540" s="480"/>
      <c r="L540" s="480"/>
      <c r="M540" s="480">
        <v>50</v>
      </c>
      <c r="N540" s="480"/>
      <c r="O540" s="1207">
        <v>100</v>
      </c>
      <c r="P540" s="1208"/>
    </row>
    <row r="541" spans="1:16" ht="15.75" x14ac:dyDescent="0.25">
      <c r="A541" s="1214"/>
      <c r="B541" s="1289"/>
      <c r="C541" s="483" t="s">
        <v>71</v>
      </c>
      <c r="D541" s="483"/>
      <c r="E541" s="483"/>
      <c r="F541" s="500"/>
      <c r="G541" s="500"/>
      <c r="H541" s="500"/>
      <c r="I541" s="500"/>
      <c r="J541" s="500"/>
      <c r="K541" s="500"/>
      <c r="L541" s="500"/>
      <c r="M541" s="500"/>
      <c r="N541" s="483"/>
      <c r="O541" s="1209"/>
      <c r="P541" s="1210"/>
    </row>
    <row r="542" spans="1:16" ht="15.75" x14ac:dyDescent="0.25">
      <c r="A542" s="1213" t="s">
        <v>1064</v>
      </c>
      <c r="B542" s="1288">
        <v>10</v>
      </c>
      <c r="C542" s="480" t="s">
        <v>70</v>
      </c>
      <c r="D542" s="480"/>
      <c r="E542" s="480"/>
      <c r="F542" s="480"/>
      <c r="G542" s="480"/>
      <c r="H542" s="480"/>
      <c r="I542" s="480"/>
      <c r="J542" s="480"/>
      <c r="K542" s="480"/>
      <c r="L542" s="480"/>
      <c r="M542" s="480"/>
      <c r="N542" s="480"/>
      <c r="O542" s="1207">
        <v>100</v>
      </c>
      <c r="P542" s="1208"/>
    </row>
    <row r="543" spans="1:16" ht="15.75" x14ac:dyDescent="0.25">
      <c r="A543" s="1214"/>
      <c r="B543" s="1289"/>
      <c r="C543" s="483" t="s">
        <v>71</v>
      </c>
      <c r="D543" s="483"/>
      <c r="E543" s="483"/>
      <c r="F543" s="500"/>
      <c r="G543" s="500"/>
      <c r="H543" s="500"/>
      <c r="I543" s="500"/>
      <c r="J543" s="500"/>
      <c r="K543" s="500"/>
      <c r="L543" s="500"/>
      <c r="M543" s="500"/>
      <c r="N543" s="483"/>
      <c r="O543" s="1209"/>
      <c r="P543" s="1210"/>
    </row>
    <row r="544" spans="1:16" ht="15.75" x14ac:dyDescent="0.25">
      <c r="A544" s="1213" t="s">
        <v>1422</v>
      </c>
      <c r="B544" s="1290">
        <v>5</v>
      </c>
      <c r="C544" s="480" t="s">
        <v>70</v>
      </c>
      <c r="D544" s="480"/>
      <c r="E544" s="480"/>
      <c r="F544" s="480"/>
      <c r="G544" s="480"/>
      <c r="H544" s="480"/>
      <c r="I544" s="480"/>
      <c r="J544" s="480"/>
      <c r="K544" s="480"/>
      <c r="L544" s="480"/>
      <c r="M544" s="480"/>
      <c r="N544" s="480"/>
      <c r="O544" s="1207">
        <v>100</v>
      </c>
      <c r="P544" s="1208"/>
    </row>
    <row r="545" spans="1:16" ht="15.75" x14ac:dyDescent="0.25">
      <c r="A545" s="1214"/>
      <c r="B545" s="1290"/>
      <c r="C545" s="483" t="s">
        <v>71</v>
      </c>
      <c r="D545" s="483"/>
      <c r="E545" s="483"/>
      <c r="F545" s="500"/>
      <c r="G545" s="500"/>
      <c r="H545" s="500"/>
      <c r="I545" s="500"/>
      <c r="J545" s="500"/>
      <c r="K545" s="500"/>
      <c r="L545" s="500"/>
      <c r="M545" s="500"/>
      <c r="N545" s="483"/>
      <c r="O545" s="1209"/>
      <c r="P545" s="1210"/>
    </row>
    <row r="546" spans="1:16" ht="15.75" thickBot="1" x14ac:dyDescent="0.3">
      <c r="A546" s="113"/>
      <c r="B546" s="90"/>
      <c r="C546" s="90"/>
      <c r="D546" s="90"/>
      <c r="E546" s="90"/>
      <c r="F546" s="90"/>
      <c r="G546" s="90"/>
      <c r="H546" s="90"/>
      <c r="I546" s="90"/>
      <c r="J546" s="90"/>
      <c r="K546" s="90"/>
      <c r="L546" s="90"/>
      <c r="M546" s="90"/>
      <c r="N546" s="90"/>
      <c r="O546" s="90"/>
      <c r="P546" s="114"/>
    </row>
    <row r="547" spans="1:16" ht="15.75" x14ac:dyDescent="0.25">
      <c r="A547" s="1201" t="s">
        <v>82</v>
      </c>
      <c r="B547" s="1202"/>
      <c r="C547" s="1202"/>
      <c r="D547" s="1202"/>
      <c r="E547" s="1202"/>
      <c r="F547" s="1202"/>
      <c r="G547" s="1202"/>
      <c r="H547" s="1202"/>
      <c r="I547" s="1202"/>
      <c r="J547" s="1202"/>
      <c r="K547" s="1202"/>
      <c r="L547" s="1202"/>
      <c r="M547" s="1202"/>
      <c r="N547" s="1202"/>
      <c r="O547" s="1202"/>
      <c r="P547" s="1203"/>
    </row>
    <row r="548" spans="1:16" ht="15.75" x14ac:dyDescent="0.25">
      <c r="A548" s="487" t="s">
        <v>83</v>
      </c>
      <c r="B548" s="1195"/>
      <c r="C548" s="1196"/>
      <c r="D548" s="1196"/>
      <c r="E548" s="1196"/>
      <c r="F548" s="1196"/>
      <c r="G548" s="1196"/>
      <c r="H548" s="1196"/>
      <c r="I548" s="1196"/>
      <c r="J548" s="1196"/>
      <c r="K548" s="1196"/>
      <c r="L548" s="1196"/>
      <c r="M548" s="1196"/>
      <c r="N548" s="1196"/>
      <c r="O548" s="1196"/>
      <c r="P548" s="1197"/>
    </row>
    <row r="549" spans="1:16" ht="15.75" x14ac:dyDescent="0.25">
      <c r="A549" s="487" t="s">
        <v>84</v>
      </c>
      <c r="B549" s="1195"/>
      <c r="C549" s="1196"/>
      <c r="D549" s="1196"/>
      <c r="E549" s="1196"/>
      <c r="F549" s="1196"/>
      <c r="G549" s="1196"/>
      <c r="H549" s="1196"/>
      <c r="I549" s="1196"/>
      <c r="J549" s="1196"/>
      <c r="K549" s="1196"/>
      <c r="L549" s="1196"/>
      <c r="M549" s="1196"/>
      <c r="N549" s="1196"/>
      <c r="O549" s="1196"/>
      <c r="P549" s="1197"/>
    </row>
    <row r="550" spans="1:16" ht="15.75" x14ac:dyDescent="0.25">
      <c r="A550" s="487" t="s">
        <v>85</v>
      </c>
      <c r="B550" s="1195"/>
      <c r="C550" s="1196"/>
      <c r="D550" s="1196"/>
      <c r="E550" s="1196"/>
      <c r="F550" s="1196"/>
      <c r="G550" s="1196"/>
      <c r="H550" s="1196"/>
      <c r="I550" s="1196"/>
      <c r="J550" s="1196"/>
      <c r="K550" s="1196"/>
      <c r="L550" s="1196"/>
      <c r="M550" s="1196"/>
      <c r="N550" s="1196"/>
      <c r="O550" s="1196"/>
      <c r="P550" s="1197"/>
    </row>
    <row r="551" spans="1:16" ht="15.75" x14ac:dyDescent="0.25">
      <c r="A551" s="487" t="s">
        <v>86</v>
      </c>
      <c r="B551" s="1195"/>
      <c r="C551" s="1196"/>
      <c r="D551" s="1196"/>
      <c r="E551" s="1196"/>
      <c r="F551" s="1196"/>
      <c r="G551" s="1196"/>
      <c r="H551" s="1196"/>
      <c r="I551" s="1196"/>
      <c r="J551" s="1196"/>
      <c r="K551" s="1196"/>
      <c r="L551" s="1196"/>
      <c r="M551" s="1196"/>
      <c r="N551" s="1196"/>
      <c r="O551" s="1196"/>
      <c r="P551" s="1197"/>
    </row>
    <row r="552" spans="1:16" ht="15.75" x14ac:dyDescent="0.25">
      <c r="A552" s="487" t="s">
        <v>87</v>
      </c>
      <c r="B552" s="1195"/>
      <c r="C552" s="1196"/>
      <c r="D552" s="1196"/>
      <c r="E552" s="1196"/>
      <c r="F552" s="1196"/>
      <c r="G552" s="1196"/>
      <c r="H552" s="1196"/>
      <c r="I552" s="1196"/>
      <c r="J552" s="1196"/>
      <c r="K552" s="1196"/>
      <c r="L552" s="1196"/>
      <c r="M552" s="1196"/>
      <c r="N552" s="1196"/>
      <c r="O552" s="1196"/>
      <c r="P552" s="1197"/>
    </row>
    <row r="553" spans="1:16" ht="15.75" x14ac:dyDescent="0.25">
      <c r="A553" s="487" t="s">
        <v>88</v>
      </c>
      <c r="B553" s="1195"/>
      <c r="C553" s="1196"/>
      <c r="D553" s="1196"/>
      <c r="E553" s="1196"/>
      <c r="F553" s="1196"/>
      <c r="G553" s="1196"/>
      <c r="H553" s="1196"/>
      <c r="I553" s="1196"/>
      <c r="J553" s="1196"/>
      <c r="K553" s="1196"/>
      <c r="L553" s="1196"/>
      <c r="M553" s="1196"/>
      <c r="N553" s="1196"/>
      <c r="O553" s="1196"/>
      <c r="P553" s="1197"/>
    </row>
    <row r="554" spans="1:16" ht="15.75" x14ac:dyDescent="0.25">
      <c r="A554" s="487" t="s">
        <v>89</v>
      </c>
      <c r="B554" s="1195"/>
      <c r="C554" s="1196"/>
      <c r="D554" s="1196"/>
      <c r="E554" s="1196"/>
      <c r="F554" s="1196"/>
      <c r="G554" s="1196"/>
      <c r="H554" s="1196"/>
      <c r="I554" s="1196"/>
      <c r="J554" s="1196"/>
      <c r="K554" s="1196"/>
      <c r="L554" s="1196"/>
      <c r="M554" s="1196"/>
      <c r="N554" s="1196"/>
      <c r="O554" s="1196"/>
      <c r="P554" s="1197"/>
    </row>
    <row r="555" spans="1:16" ht="15.75" x14ac:dyDescent="0.25">
      <c r="A555" s="487" t="s">
        <v>90</v>
      </c>
      <c r="B555" s="1195"/>
      <c r="C555" s="1196"/>
      <c r="D555" s="1196"/>
      <c r="E555" s="1196"/>
      <c r="F555" s="1196"/>
      <c r="G555" s="1196"/>
      <c r="H555" s="1196"/>
      <c r="I555" s="1196"/>
      <c r="J555" s="1196"/>
      <c r="K555" s="1196"/>
      <c r="L555" s="1196"/>
      <c r="M555" s="1196"/>
      <c r="N555" s="1196"/>
      <c r="O555" s="1196"/>
      <c r="P555" s="1197"/>
    </row>
    <row r="556" spans="1:16" ht="15.75" x14ac:dyDescent="0.25">
      <c r="A556" s="487" t="s">
        <v>91</v>
      </c>
      <c r="B556" s="1195"/>
      <c r="C556" s="1196"/>
      <c r="D556" s="1196"/>
      <c r="E556" s="1196"/>
      <c r="F556" s="1196"/>
      <c r="G556" s="1196"/>
      <c r="H556" s="1196"/>
      <c r="I556" s="1196"/>
      <c r="J556" s="1196"/>
      <c r="K556" s="1196"/>
      <c r="L556" s="1196"/>
      <c r="M556" s="1196"/>
      <c r="N556" s="1196"/>
      <c r="O556" s="1196"/>
      <c r="P556" s="1197"/>
    </row>
    <row r="557" spans="1:16" ht="16.5" thickBot="1" x14ac:dyDescent="0.3">
      <c r="A557" s="488" t="s">
        <v>92</v>
      </c>
      <c r="B557" s="1198"/>
      <c r="C557" s="1199"/>
      <c r="D557" s="1199"/>
      <c r="E557" s="1199"/>
      <c r="F557" s="1199"/>
      <c r="G557" s="1199"/>
      <c r="H557" s="1199"/>
      <c r="I557" s="1199"/>
      <c r="J557" s="1199"/>
      <c r="K557" s="1199"/>
      <c r="L557" s="1199"/>
      <c r="M557" s="1199"/>
      <c r="N557" s="1199"/>
      <c r="O557" s="1199"/>
      <c r="P557" s="1200"/>
    </row>
    <row r="559" spans="1:16" ht="30" customHeight="1" x14ac:dyDescent="0.25">
      <c r="A559" s="451" t="s">
        <v>9</v>
      </c>
      <c r="B559" s="1284" t="s">
        <v>1482</v>
      </c>
      <c r="C559" s="1285"/>
      <c r="D559" s="1285"/>
      <c r="E559" s="1285"/>
      <c r="F559" s="1285"/>
      <c r="G559" s="1285"/>
      <c r="H559" s="1285"/>
      <c r="I559" s="1285"/>
      <c r="J559" s="1285"/>
      <c r="K559" s="1286"/>
      <c r="L559" s="1287" t="s">
        <v>11</v>
      </c>
      <c r="M559" s="1287"/>
      <c r="N559" s="1287"/>
      <c r="O559" s="1287"/>
      <c r="P559" s="452">
        <v>0.15</v>
      </c>
    </row>
    <row r="561" spans="1:16" ht="32.25" customHeight="1" x14ac:dyDescent="0.25">
      <c r="A561" s="453" t="s">
        <v>12</v>
      </c>
      <c r="B561" s="1261" t="s">
        <v>1483</v>
      </c>
      <c r="C561" s="1276"/>
      <c r="D561" s="1276"/>
      <c r="E561" s="1276"/>
      <c r="F561" s="1276"/>
      <c r="G561" s="1276"/>
      <c r="H561" s="1276"/>
      <c r="I561" s="1276"/>
      <c r="J561" s="1276"/>
      <c r="K561" s="1276"/>
      <c r="L561" s="1277" t="s">
        <v>14</v>
      </c>
      <c r="M561" s="1277"/>
      <c r="N561" s="1277"/>
      <c r="O561" s="1277"/>
      <c r="P561" s="454">
        <v>0.15</v>
      </c>
    </row>
    <row r="562" spans="1:16" ht="7.5" customHeight="1" x14ac:dyDescent="0.25"/>
    <row r="563" spans="1:16" ht="15.75" x14ac:dyDescent="0.25">
      <c r="A563" s="455" t="s">
        <v>15</v>
      </c>
      <c r="B563" s="1278" t="s">
        <v>931</v>
      </c>
      <c r="C563" s="1279"/>
      <c r="D563" s="1279"/>
      <c r="E563" s="1279"/>
      <c r="F563" s="1280"/>
      <c r="G563" s="456" t="s">
        <v>17</v>
      </c>
      <c r="H563" s="1281" t="s">
        <v>1484</v>
      </c>
      <c r="I563" s="1282"/>
      <c r="J563" s="1282"/>
      <c r="K563" s="1282"/>
      <c r="L563" s="1282"/>
      <c r="M563" s="1282"/>
      <c r="N563" s="1282"/>
      <c r="O563" s="1282"/>
      <c r="P563" s="1283"/>
    </row>
    <row r="564" spans="1:16" ht="15.75" x14ac:dyDescent="0.25">
      <c r="A564" s="455" t="s">
        <v>15</v>
      </c>
      <c r="B564" s="1278" t="s">
        <v>1392</v>
      </c>
      <c r="C564" s="1279"/>
      <c r="D564" s="1279"/>
      <c r="E564" s="1279"/>
      <c r="F564" s="1280"/>
      <c r="G564" s="456" t="s">
        <v>17</v>
      </c>
      <c r="H564" s="1278" t="s">
        <v>1393</v>
      </c>
      <c r="I564" s="1279"/>
      <c r="J564" s="1279"/>
      <c r="K564" s="1279"/>
      <c r="L564" s="1279"/>
      <c r="M564" s="1279"/>
      <c r="N564" s="1279"/>
      <c r="O564" s="1279"/>
      <c r="P564" s="1280"/>
    </row>
    <row r="565" spans="1:16" ht="15.75" x14ac:dyDescent="0.25">
      <c r="A565" s="457"/>
      <c r="B565" s="458"/>
      <c r="C565" s="458"/>
      <c r="D565" s="459"/>
      <c r="E565" s="459"/>
      <c r="F565" s="459"/>
      <c r="G565" s="459"/>
      <c r="H565" s="459"/>
      <c r="I565" s="459"/>
      <c r="J565" s="459"/>
      <c r="K565" s="459"/>
      <c r="L565" s="460"/>
      <c r="M565" s="460"/>
      <c r="N565" s="460"/>
      <c r="O565" s="460"/>
      <c r="P565" s="461"/>
    </row>
    <row r="566" spans="1:16" ht="25.5" customHeight="1" x14ac:dyDescent="0.25">
      <c r="A566" s="453" t="s">
        <v>20</v>
      </c>
      <c r="B566" s="1261"/>
      <c r="C566" s="1261"/>
      <c r="D566" s="1261"/>
      <c r="E566" s="1261"/>
      <c r="F566" s="1261"/>
      <c r="G566" s="1261"/>
      <c r="H566" s="1261"/>
      <c r="I566" s="1261"/>
      <c r="J566" s="1261"/>
      <c r="K566" s="1261"/>
      <c r="L566" s="1261"/>
      <c r="M566" s="1261"/>
      <c r="N566" s="1261"/>
      <c r="O566" s="1261"/>
      <c r="P566" s="1261"/>
    </row>
    <row r="567" spans="1:16" ht="4.5" customHeight="1" x14ac:dyDescent="0.25"/>
    <row r="568" spans="1:16" ht="23.25" customHeight="1" x14ac:dyDescent="0.25">
      <c r="A568" s="462" t="s">
        <v>22</v>
      </c>
      <c r="B568" s="90"/>
      <c r="C568" s="90"/>
      <c r="D568" s="90"/>
      <c r="E568" s="90"/>
      <c r="F568" s="90"/>
      <c r="G568" s="90"/>
      <c r="H568" s="90"/>
      <c r="I568" s="90"/>
      <c r="J568" s="90"/>
      <c r="K568" s="90"/>
      <c r="L568" s="90"/>
      <c r="M568" s="90"/>
      <c r="N568" s="90"/>
      <c r="O568" s="90"/>
    </row>
    <row r="569" spans="1:16" ht="10.5" customHeight="1" x14ac:dyDescent="0.25">
      <c r="A569" s="462"/>
      <c r="B569" s="90"/>
      <c r="C569" s="90"/>
      <c r="D569" s="90"/>
      <c r="E569" s="90"/>
      <c r="F569" s="90"/>
      <c r="G569" s="90"/>
      <c r="H569" s="90"/>
      <c r="I569" s="90"/>
      <c r="J569" s="90"/>
      <c r="K569" s="90"/>
      <c r="L569" s="90"/>
      <c r="M569" s="90"/>
      <c r="N569" s="90"/>
      <c r="O569" s="90"/>
    </row>
    <row r="570" spans="1:16" ht="15" customHeight="1" x14ac:dyDescent="0.25">
      <c r="A570" s="1262" t="s">
        <v>23</v>
      </c>
      <c r="B570" s="1263"/>
      <c r="C570" s="1263"/>
      <c r="D570" s="1263"/>
      <c r="E570" s="1264"/>
      <c r="F570" s="1271" t="s">
        <v>24</v>
      </c>
      <c r="G570" s="1271"/>
      <c r="H570" s="1271"/>
      <c r="I570" s="1271"/>
      <c r="J570" s="1271" t="s">
        <v>25</v>
      </c>
      <c r="K570" s="1272" t="s">
        <v>26</v>
      </c>
      <c r="L570" s="1264"/>
      <c r="M570" s="1271" t="s">
        <v>27</v>
      </c>
      <c r="N570" s="1271"/>
      <c r="O570" s="1271"/>
      <c r="P570" s="1275" t="s">
        <v>25</v>
      </c>
    </row>
    <row r="571" spans="1:16" ht="15" customHeight="1" x14ac:dyDescent="0.25">
      <c r="A571" s="1265"/>
      <c r="B571" s="1266"/>
      <c r="C571" s="1266"/>
      <c r="D571" s="1266"/>
      <c r="E571" s="1267"/>
      <c r="F571" s="1271"/>
      <c r="G571" s="1271"/>
      <c r="H571" s="1271"/>
      <c r="I571" s="1271"/>
      <c r="J571" s="1271"/>
      <c r="K571" s="1273"/>
      <c r="L571" s="1267"/>
      <c r="M571" s="1271"/>
      <c r="N571" s="1271"/>
      <c r="O571" s="1271"/>
      <c r="P571" s="1275"/>
    </row>
    <row r="572" spans="1:16" ht="15" customHeight="1" x14ac:dyDescent="0.25">
      <c r="A572" s="1265"/>
      <c r="B572" s="1266"/>
      <c r="C572" s="1266"/>
      <c r="D572" s="1266"/>
      <c r="E572" s="1267"/>
      <c r="F572" s="1259" t="s">
        <v>1485</v>
      </c>
      <c r="G572" s="1259"/>
      <c r="H572" s="1259"/>
      <c r="I572" s="1259"/>
      <c r="J572" s="463">
        <v>100</v>
      </c>
      <c r="K572" s="1273"/>
      <c r="L572" s="1267"/>
      <c r="M572" s="1254" t="s">
        <v>1486</v>
      </c>
      <c r="N572" s="1254"/>
      <c r="O572" s="1254"/>
      <c r="P572" s="464">
        <v>100</v>
      </c>
    </row>
    <row r="573" spans="1:16" ht="26.45" customHeight="1" x14ac:dyDescent="0.25">
      <c r="A573" s="1265"/>
      <c r="B573" s="1266"/>
      <c r="C573" s="1266"/>
      <c r="D573" s="1266"/>
      <c r="E573" s="1267"/>
      <c r="F573" s="1259" t="s">
        <v>1487</v>
      </c>
      <c r="G573" s="1259"/>
      <c r="H573" s="1259"/>
      <c r="I573" s="1259"/>
      <c r="J573" s="463">
        <v>85</v>
      </c>
      <c r="K573" s="1273"/>
      <c r="L573" s="1267"/>
      <c r="M573" s="1256" t="s">
        <v>1488</v>
      </c>
      <c r="N573" s="1257"/>
      <c r="O573" s="1258"/>
      <c r="P573" s="464">
        <v>100</v>
      </c>
    </row>
    <row r="574" spans="1:16" ht="15" customHeight="1" x14ac:dyDescent="0.25">
      <c r="A574" s="1265"/>
      <c r="B574" s="1266"/>
      <c r="C574" s="1266"/>
      <c r="D574" s="1266"/>
      <c r="E574" s="1267"/>
      <c r="F574" s="1259" t="s">
        <v>1489</v>
      </c>
      <c r="G574" s="1259"/>
      <c r="H574" s="1259"/>
      <c r="I574" s="1259"/>
      <c r="J574" s="463">
        <v>100</v>
      </c>
      <c r="K574" s="1273"/>
      <c r="L574" s="1267"/>
      <c r="M574" s="1254"/>
      <c r="N574" s="1260"/>
      <c r="O574" s="1260"/>
      <c r="P574" s="464"/>
    </row>
    <row r="575" spans="1:16" ht="15" customHeight="1" x14ac:dyDescent="0.25">
      <c r="A575" s="1265"/>
      <c r="B575" s="1266"/>
      <c r="C575" s="1266"/>
      <c r="D575" s="1266"/>
      <c r="E575" s="1267"/>
      <c r="F575" s="1259" t="s">
        <v>1490</v>
      </c>
      <c r="G575" s="1259"/>
      <c r="H575" s="1259"/>
      <c r="I575" s="1259"/>
      <c r="J575" s="463">
        <v>100</v>
      </c>
      <c r="K575" s="1273"/>
      <c r="L575" s="1267"/>
      <c r="M575" s="1254"/>
      <c r="N575" s="1254"/>
      <c r="O575" s="1254"/>
      <c r="P575" s="464"/>
    </row>
    <row r="576" spans="1:16" ht="15" customHeight="1" x14ac:dyDescent="0.25">
      <c r="A576" s="1265"/>
      <c r="B576" s="1266"/>
      <c r="C576" s="1266"/>
      <c r="D576" s="1266"/>
      <c r="E576" s="1267"/>
      <c r="F576" s="1254" t="s">
        <v>1491</v>
      </c>
      <c r="G576" s="1254"/>
      <c r="H576" s="1254"/>
      <c r="I576" s="1254"/>
      <c r="J576" s="463">
        <v>100</v>
      </c>
      <c r="K576" s="1273"/>
      <c r="L576" s="1267"/>
      <c r="M576" s="1254"/>
      <c r="N576" s="1254"/>
      <c r="O576" s="1254"/>
      <c r="P576" s="464"/>
    </row>
    <row r="577" spans="1:16" ht="15" customHeight="1" x14ac:dyDescent="0.25">
      <c r="A577" s="1265"/>
      <c r="B577" s="1266"/>
      <c r="C577" s="1266"/>
      <c r="D577" s="1266"/>
      <c r="E577" s="1267"/>
      <c r="F577" s="1254" t="s">
        <v>1492</v>
      </c>
      <c r="G577" s="1254"/>
      <c r="H577" s="1254"/>
      <c r="I577" s="1254"/>
      <c r="J577" s="463">
        <v>100</v>
      </c>
      <c r="K577" s="1273"/>
      <c r="L577" s="1267"/>
      <c r="M577" s="1254"/>
      <c r="N577" s="1254"/>
      <c r="O577" s="1254"/>
      <c r="P577" s="464"/>
    </row>
    <row r="578" spans="1:16" ht="15" customHeight="1" x14ac:dyDescent="0.25">
      <c r="A578" s="1265"/>
      <c r="B578" s="1266"/>
      <c r="C578" s="1266"/>
      <c r="D578" s="1266"/>
      <c r="E578" s="1267"/>
      <c r="F578" s="1254" t="s">
        <v>1493</v>
      </c>
      <c r="G578" s="1254"/>
      <c r="H578" s="1254"/>
      <c r="I578" s="1254"/>
      <c r="J578" s="463">
        <v>100</v>
      </c>
      <c r="K578" s="1273"/>
      <c r="L578" s="1267"/>
      <c r="M578" s="1254"/>
      <c r="N578" s="1254"/>
      <c r="O578" s="1254"/>
      <c r="P578" s="464"/>
    </row>
    <row r="579" spans="1:16" ht="15" customHeight="1" x14ac:dyDescent="0.25">
      <c r="A579" s="1268"/>
      <c r="B579" s="1269"/>
      <c r="C579" s="1269"/>
      <c r="D579" s="1269"/>
      <c r="E579" s="1270"/>
      <c r="F579" s="1255" t="s">
        <v>1494</v>
      </c>
      <c r="G579" s="1255"/>
      <c r="H579" s="1255"/>
      <c r="I579" s="1255"/>
      <c r="J579" s="463">
        <v>100</v>
      </c>
      <c r="K579" s="1274"/>
      <c r="L579" s="1270"/>
      <c r="M579" s="1254"/>
      <c r="N579" s="1254"/>
      <c r="O579" s="1254"/>
      <c r="P579" s="464"/>
    </row>
    <row r="580" spans="1:16" ht="15.75" x14ac:dyDescent="0.25">
      <c r="A580" s="465"/>
      <c r="B580" s="466"/>
      <c r="C580" s="460"/>
      <c r="D580" s="460"/>
      <c r="E580" s="460"/>
      <c r="F580" s="460"/>
      <c r="G580" s="460"/>
      <c r="H580" s="460"/>
      <c r="I580" s="460"/>
      <c r="J580" s="460"/>
      <c r="K580" s="460"/>
      <c r="L580" s="460"/>
      <c r="M580" s="460"/>
      <c r="N580" s="460"/>
      <c r="O580" s="460"/>
    </row>
    <row r="581" spans="1:16" s="99" customFormat="1" ht="31.5" customHeight="1" x14ac:dyDescent="0.25">
      <c r="A581" s="467" t="s">
        <v>32</v>
      </c>
      <c r="B581" s="468" t="s">
        <v>33</v>
      </c>
      <c r="C581" s="468" t="s">
        <v>34</v>
      </c>
      <c r="D581" s="468" t="s">
        <v>35</v>
      </c>
      <c r="E581" s="468" t="s">
        <v>36</v>
      </c>
      <c r="F581" s="468" t="s">
        <v>37</v>
      </c>
      <c r="G581" s="1244" t="s">
        <v>38</v>
      </c>
      <c r="H581" s="1244"/>
      <c r="I581" s="1217" t="s">
        <v>39</v>
      </c>
      <c r="J581" s="1228"/>
      <c r="K581" s="468" t="s">
        <v>40</v>
      </c>
      <c r="L581" s="1244" t="s">
        <v>41</v>
      </c>
      <c r="M581" s="1244"/>
      <c r="N581" s="1245" t="s">
        <v>42</v>
      </c>
      <c r="O581" s="1246"/>
      <c r="P581" s="1247"/>
    </row>
    <row r="582" spans="1:16" ht="63" customHeight="1" x14ac:dyDescent="0.25">
      <c r="A582" s="469" t="s">
        <v>893</v>
      </c>
      <c r="B582" s="470"/>
      <c r="C582" s="417" t="s">
        <v>1495</v>
      </c>
      <c r="D582" s="471" t="s">
        <v>705</v>
      </c>
      <c r="E582" s="471"/>
      <c r="F582" s="471" t="s">
        <v>423</v>
      </c>
      <c r="G582" s="1248" t="s">
        <v>1496</v>
      </c>
      <c r="H582" s="1248"/>
      <c r="I582" s="1249" t="s">
        <v>1497</v>
      </c>
      <c r="J582" s="1250"/>
      <c r="K582" s="472" t="s">
        <v>1498</v>
      </c>
      <c r="L582" s="1251" t="s">
        <v>450</v>
      </c>
      <c r="M582" s="1251"/>
      <c r="N582" s="1252" t="s">
        <v>1499</v>
      </c>
      <c r="O582" s="1252"/>
      <c r="P582" s="1253"/>
    </row>
    <row r="583" spans="1:16" ht="40.5" customHeight="1" x14ac:dyDescent="0.25">
      <c r="A583" s="1227" t="s">
        <v>51</v>
      </c>
      <c r="B583" s="1228"/>
      <c r="C583" s="985" t="s">
        <v>1500</v>
      </c>
      <c r="D583" s="991"/>
      <c r="E583" s="991"/>
      <c r="F583" s="991"/>
      <c r="G583" s="991"/>
      <c r="H583" s="991"/>
      <c r="I583" s="991"/>
      <c r="J583" s="991"/>
      <c r="K583" s="991"/>
      <c r="L583" s="991"/>
      <c r="M583" s="991"/>
      <c r="N583" s="991"/>
      <c r="O583" s="991"/>
      <c r="P583" s="992"/>
    </row>
    <row r="584" spans="1:16" ht="15.75" x14ac:dyDescent="0.25">
      <c r="A584" s="1229" t="s">
        <v>53</v>
      </c>
      <c r="B584" s="1230"/>
      <c r="C584" s="1230"/>
      <c r="D584" s="1230"/>
      <c r="E584" s="1230"/>
      <c r="F584" s="1230"/>
      <c r="G584" s="1231"/>
      <c r="H584" s="1232" t="s">
        <v>54</v>
      </c>
      <c r="I584" s="1230"/>
      <c r="J584" s="1230"/>
      <c r="K584" s="1230"/>
      <c r="L584" s="1230"/>
      <c r="M584" s="1230"/>
      <c r="N584" s="1230"/>
      <c r="O584" s="1230"/>
      <c r="P584" s="1233"/>
    </row>
    <row r="585" spans="1:16" ht="15" customHeight="1" x14ac:dyDescent="0.25">
      <c r="A585" s="1234"/>
      <c r="B585" s="1235"/>
      <c r="C585" s="1235"/>
      <c r="D585" s="1235"/>
      <c r="E585" s="1235"/>
      <c r="F585" s="1235"/>
      <c r="G585" s="1235"/>
      <c r="H585" s="1238"/>
      <c r="I585" s="1239"/>
      <c r="J585" s="1239"/>
      <c r="K585" s="1239"/>
      <c r="L585" s="1239"/>
      <c r="M585" s="1239"/>
      <c r="N585" s="1239"/>
      <c r="O585" s="1239"/>
      <c r="P585" s="1240"/>
    </row>
    <row r="586" spans="1:16" ht="15" customHeight="1" x14ac:dyDescent="0.25">
      <c r="A586" s="1236"/>
      <c r="B586" s="1237"/>
      <c r="C586" s="1237"/>
      <c r="D586" s="1237"/>
      <c r="E586" s="1237"/>
      <c r="F586" s="1237"/>
      <c r="G586" s="1237"/>
      <c r="H586" s="1241"/>
      <c r="I586" s="1242"/>
      <c r="J586" s="1242"/>
      <c r="K586" s="1242"/>
      <c r="L586" s="1242"/>
      <c r="M586" s="1242"/>
      <c r="N586" s="1242"/>
      <c r="O586" s="1242"/>
      <c r="P586" s="1243"/>
    </row>
    <row r="587" spans="1:16" ht="21.75" customHeight="1" x14ac:dyDescent="0.25">
      <c r="A587" s="465"/>
      <c r="B587" s="466"/>
      <c r="C587" s="466"/>
      <c r="D587" s="466"/>
      <c r="E587" s="466"/>
      <c r="F587" s="466"/>
      <c r="G587" s="466"/>
      <c r="H587" s="466"/>
      <c r="I587" s="466"/>
      <c r="J587" s="466"/>
      <c r="K587" s="466"/>
      <c r="L587" s="466"/>
      <c r="M587" s="466"/>
      <c r="N587" s="466"/>
      <c r="O587" s="466"/>
      <c r="P587" s="473"/>
    </row>
    <row r="588" spans="1:16" ht="15.75" customHeight="1" x14ac:dyDescent="0.25">
      <c r="A588" s="474"/>
      <c r="B588" s="466"/>
      <c r="C588" s="461"/>
      <c r="D588" s="1217" t="s">
        <v>57</v>
      </c>
      <c r="E588" s="1218"/>
      <c r="F588" s="1218"/>
      <c r="G588" s="1218"/>
      <c r="H588" s="1218"/>
      <c r="I588" s="1218"/>
      <c r="J588" s="1218"/>
      <c r="K588" s="1218"/>
      <c r="L588" s="1218"/>
      <c r="M588" s="1218"/>
      <c r="N588" s="1218"/>
      <c r="O588" s="1218"/>
      <c r="P588" s="1219"/>
    </row>
    <row r="589" spans="1:16" ht="15.75" x14ac:dyDescent="0.25">
      <c r="A589" s="465"/>
      <c r="B589" s="466"/>
      <c r="C589" s="466"/>
      <c r="D589" s="468" t="s">
        <v>58</v>
      </c>
      <c r="E589" s="468" t="s">
        <v>59</v>
      </c>
      <c r="F589" s="468" t="s">
        <v>60</v>
      </c>
      <c r="G589" s="468" t="s">
        <v>61</v>
      </c>
      <c r="H589" s="468" t="s">
        <v>62</v>
      </c>
      <c r="I589" s="468" t="s">
        <v>63</v>
      </c>
      <c r="J589" s="468" t="s">
        <v>64</v>
      </c>
      <c r="K589" s="468" t="s">
        <v>65</v>
      </c>
      <c r="L589" s="468" t="s">
        <v>66</v>
      </c>
      <c r="M589" s="468" t="s">
        <v>67</v>
      </c>
      <c r="N589" s="468" t="s">
        <v>68</v>
      </c>
      <c r="O589" s="1217" t="s">
        <v>69</v>
      </c>
      <c r="P589" s="1219"/>
    </row>
    <row r="590" spans="1:16" ht="15.75" x14ac:dyDescent="0.25">
      <c r="A590" s="1220" t="s">
        <v>70</v>
      </c>
      <c r="B590" s="1221"/>
      <c r="C590" s="1222"/>
      <c r="D590" s="475"/>
      <c r="E590" s="475"/>
      <c r="F590" s="475"/>
      <c r="G590" s="475"/>
      <c r="H590" s="475"/>
      <c r="I590" s="475"/>
      <c r="J590" s="475"/>
      <c r="K590" s="475"/>
      <c r="L590" s="475"/>
      <c r="M590" s="475"/>
      <c r="N590" s="475"/>
      <c r="O590" s="1223"/>
      <c r="P590" s="1224"/>
    </row>
    <row r="591" spans="1:16" ht="15.75" x14ac:dyDescent="0.25">
      <c r="A591" s="1220" t="s">
        <v>71</v>
      </c>
      <c r="B591" s="1221"/>
      <c r="C591" s="1222"/>
      <c r="D591" s="476"/>
      <c r="E591" s="476"/>
      <c r="F591" s="476"/>
      <c r="G591" s="476"/>
      <c r="H591" s="476"/>
      <c r="I591" s="476"/>
      <c r="J591" s="476"/>
      <c r="K591" s="476"/>
      <c r="L591" s="476"/>
      <c r="M591" s="476"/>
      <c r="N591" s="476"/>
      <c r="O591" s="1225"/>
      <c r="P591" s="1226"/>
    </row>
    <row r="592" spans="1:16" ht="15.75" x14ac:dyDescent="0.25">
      <c r="A592" s="465"/>
      <c r="B592" s="466"/>
      <c r="C592" s="466"/>
      <c r="D592" s="466"/>
      <c r="E592" s="466"/>
      <c r="F592" s="466"/>
      <c r="G592" s="466"/>
      <c r="H592" s="466"/>
      <c r="I592" s="466"/>
      <c r="J592" s="466"/>
      <c r="K592" s="466"/>
      <c r="L592" s="466"/>
      <c r="M592" s="466"/>
      <c r="N592" s="466"/>
      <c r="O592" s="466"/>
      <c r="P592" s="473"/>
    </row>
    <row r="593" spans="1:16" ht="15.75" x14ac:dyDescent="0.25">
      <c r="A593" s="477" t="s">
        <v>72</v>
      </c>
      <c r="B593" s="477" t="s">
        <v>33</v>
      </c>
      <c r="C593" s="478"/>
      <c r="D593" s="479" t="s">
        <v>58</v>
      </c>
      <c r="E593" s="479" t="s">
        <v>59</v>
      </c>
      <c r="F593" s="479" t="s">
        <v>60</v>
      </c>
      <c r="G593" s="479" t="s">
        <v>61</v>
      </c>
      <c r="H593" s="479" t="s">
        <v>62</v>
      </c>
      <c r="I593" s="479" t="s">
        <v>63</v>
      </c>
      <c r="J593" s="479" t="s">
        <v>64</v>
      </c>
      <c r="K593" s="479" t="s">
        <v>65</v>
      </c>
      <c r="L593" s="479" t="s">
        <v>66</v>
      </c>
      <c r="M593" s="479" t="s">
        <v>67</v>
      </c>
      <c r="N593" s="479" t="s">
        <v>68</v>
      </c>
      <c r="O593" s="1215" t="s">
        <v>69</v>
      </c>
      <c r="P593" s="1216"/>
    </row>
    <row r="594" spans="1:16" ht="14.1" customHeight="1" x14ac:dyDescent="0.25">
      <c r="A594" s="1204" t="s">
        <v>1057</v>
      </c>
      <c r="B594" s="1206">
        <v>0.05</v>
      </c>
      <c r="C594" s="480" t="s">
        <v>70</v>
      </c>
      <c r="D594" s="480">
        <v>5</v>
      </c>
      <c r="E594" s="480">
        <v>15</v>
      </c>
      <c r="F594" s="480">
        <v>40</v>
      </c>
      <c r="G594" s="480">
        <v>70</v>
      </c>
      <c r="H594" s="480">
        <v>100</v>
      </c>
      <c r="I594" s="480"/>
      <c r="J594" s="480"/>
      <c r="K594" s="480"/>
      <c r="L594" s="480"/>
      <c r="M594" s="480"/>
      <c r="N594" s="480"/>
      <c r="O594" s="1207"/>
      <c r="P594" s="1208"/>
    </row>
    <row r="595" spans="1:16" ht="14.1" customHeight="1" x14ac:dyDescent="0.25">
      <c r="A595" s="1205"/>
      <c r="B595" s="1206"/>
      <c r="C595" s="483" t="s">
        <v>71</v>
      </c>
      <c r="D595" s="483"/>
      <c r="E595" s="483"/>
      <c r="F595" s="500"/>
      <c r="G595" s="500"/>
      <c r="H595" s="500"/>
      <c r="I595" s="500"/>
      <c r="J595" s="500"/>
      <c r="K595" s="500"/>
      <c r="L595" s="500"/>
      <c r="M595" s="500"/>
      <c r="N595" s="483"/>
      <c r="O595" s="1209"/>
      <c r="P595" s="1210"/>
    </row>
    <row r="596" spans="1:16" ht="14.1" customHeight="1" x14ac:dyDescent="0.25">
      <c r="A596" s="1204" t="s">
        <v>1058</v>
      </c>
      <c r="B596" s="1206">
        <v>0.05</v>
      </c>
      <c r="C596" s="480" t="s">
        <v>70</v>
      </c>
      <c r="D596" s="480"/>
      <c r="E596" s="480"/>
      <c r="F596" s="480">
        <v>20</v>
      </c>
      <c r="G596" s="480"/>
      <c r="H596" s="480">
        <v>40</v>
      </c>
      <c r="I596" s="480"/>
      <c r="J596" s="480">
        <v>60</v>
      </c>
      <c r="K596" s="480"/>
      <c r="L596" s="480">
        <v>100</v>
      </c>
      <c r="M596" s="480"/>
      <c r="N596" s="480"/>
      <c r="O596" s="1207"/>
      <c r="P596" s="1208"/>
    </row>
    <row r="597" spans="1:16" ht="14.1" customHeight="1" x14ac:dyDescent="0.25">
      <c r="A597" s="1205"/>
      <c r="B597" s="1206"/>
      <c r="C597" s="483" t="s">
        <v>71</v>
      </c>
      <c r="D597" s="483"/>
      <c r="E597" s="483"/>
      <c r="F597" s="500"/>
      <c r="G597" s="500"/>
      <c r="H597" s="500"/>
      <c r="I597" s="500"/>
      <c r="J597" s="500"/>
      <c r="K597" s="500"/>
      <c r="L597" s="500"/>
      <c r="M597" s="500"/>
      <c r="N597" s="483"/>
      <c r="O597" s="1209"/>
      <c r="P597" s="1210"/>
    </row>
    <row r="598" spans="1:16" ht="14.1" customHeight="1" x14ac:dyDescent="0.25">
      <c r="A598" s="1204" t="s">
        <v>1421</v>
      </c>
      <c r="B598" s="1206">
        <v>0.05</v>
      </c>
      <c r="C598" s="480" t="s">
        <v>70</v>
      </c>
      <c r="D598" s="480">
        <v>5</v>
      </c>
      <c r="E598" s="480">
        <v>15</v>
      </c>
      <c r="F598" s="480">
        <v>40</v>
      </c>
      <c r="G598" s="480">
        <v>70</v>
      </c>
      <c r="H598" s="480">
        <v>100</v>
      </c>
      <c r="I598" s="480"/>
      <c r="J598" s="480"/>
      <c r="K598" s="480"/>
      <c r="L598" s="480"/>
      <c r="M598" s="480"/>
      <c r="N598" s="480"/>
      <c r="O598" s="1207"/>
      <c r="P598" s="1208"/>
    </row>
    <row r="599" spans="1:16" ht="14.1" customHeight="1" x14ac:dyDescent="0.25">
      <c r="A599" s="1205"/>
      <c r="B599" s="1206"/>
      <c r="C599" s="483" t="s">
        <v>71</v>
      </c>
      <c r="D599" s="483"/>
      <c r="E599" s="483"/>
      <c r="F599" s="500"/>
      <c r="G599" s="500"/>
      <c r="H599" s="500"/>
      <c r="I599" s="500"/>
      <c r="J599" s="500"/>
      <c r="K599" s="500"/>
      <c r="L599" s="500"/>
      <c r="M599" s="500"/>
      <c r="N599" s="483"/>
      <c r="O599" s="1209"/>
      <c r="P599" s="1210"/>
    </row>
    <row r="600" spans="1:16" ht="14.1" customHeight="1" x14ac:dyDescent="0.25">
      <c r="A600" s="1204" t="s">
        <v>1060</v>
      </c>
      <c r="B600" s="1206">
        <v>0.46</v>
      </c>
      <c r="C600" s="480" t="s">
        <v>70</v>
      </c>
      <c r="D600" s="480"/>
      <c r="E600" s="480"/>
      <c r="F600" s="480">
        <v>20</v>
      </c>
      <c r="G600" s="480"/>
      <c r="H600" s="480">
        <v>40</v>
      </c>
      <c r="I600" s="480"/>
      <c r="J600" s="480">
        <v>60</v>
      </c>
      <c r="K600" s="480"/>
      <c r="L600" s="480">
        <v>80</v>
      </c>
      <c r="M600" s="480"/>
      <c r="N600" s="480">
        <v>100</v>
      </c>
      <c r="O600" s="1207"/>
      <c r="P600" s="1208"/>
    </row>
    <row r="601" spans="1:16" ht="14.1" customHeight="1" x14ac:dyDescent="0.25">
      <c r="A601" s="1205"/>
      <c r="B601" s="1206"/>
      <c r="C601" s="483" t="s">
        <v>71</v>
      </c>
      <c r="D601" s="483"/>
      <c r="E601" s="483"/>
      <c r="F601" s="500"/>
      <c r="G601" s="500"/>
      <c r="H601" s="500"/>
      <c r="I601" s="500"/>
      <c r="J601" s="500"/>
      <c r="K601" s="500"/>
      <c r="L601" s="500"/>
      <c r="M601" s="500"/>
      <c r="N601" s="483"/>
      <c r="O601" s="1209"/>
      <c r="P601" s="1210"/>
    </row>
    <row r="602" spans="1:16" ht="14.1" customHeight="1" x14ac:dyDescent="0.25">
      <c r="A602" s="1204" t="s">
        <v>1061</v>
      </c>
      <c r="B602" s="1206">
        <v>0.1</v>
      </c>
      <c r="C602" s="480" t="s">
        <v>70</v>
      </c>
      <c r="D602" s="480"/>
      <c r="E602" s="480"/>
      <c r="F602" s="480"/>
      <c r="G602" s="480">
        <v>20</v>
      </c>
      <c r="H602" s="480"/>
      <c r="I602" s="480">
        <v>40</v>
      </c>
      <c r="J602" s="480"/>
      <c r="K602" s="480">
        <v>60</v>
      </c>
      <c r="L602" s="480"/>
      <c r="M602" s="480">
        <v>80</v>
      </c>
      <c r="N602" s="480"/>
      <c r="O602" s="1207">
        <v>100</v>
      </c>
      <c r="P602" s="1208"/>
    </row>
    <row r="603" spans="1:16" ht="14.1" customHeight="1" x14ac:dyDescent="0.25">
      <c r="A603" s="1205"/>
      <c r="B603" s="1206"/>
      <c r="C603" s="483" t="s">
        <v>71</v>
      </c>
      <c r="D603" s="483"/>
      <c r="E603" s="483"/>
      <c r="F603" s="500"/>
      <c r="G603" s="500"/>
      <c r="H603" s="500"/>
      <c r="I603" s="500"/>
      <c r="J603" s="500"/>
      <c r="K603" s="500"/>
      <c r="L603" s="500"/>
      <c r="M603" s="500"/>
      <c r="N603" s="483"/>
      <c r="O603" s="1209"/>
      <c r="P603" s="1210"/>
    </row>
    <row r="604" spans="1:16" ht="14.1" customHeight="1" x14ac:dyDescent="0.25">
      <c r="A604" s="1204" t="s">
        <v>1033</v>
      </c>
      <c r="B604" s="1206">
        <v>0.05</v>
      </c>
      <c r="C604" s="480" t="s">
        <v>70</v>
      </c>
      <c r="D604" s="480"/>
      <c r="E604" s="480"/>
      <c r="F604" s="480"/>
      <c r="G604" s="480">
        <v>20</v>
      </c>
      <c r="H604" s="480"/>
      <c r="I604" s="480">
        <v>40</v>
      </c>
      <c r="J604" s="480"/>
      <c r="K604" s="480">
        <v>60</v>
      </c>
      <c r="L604" s="480"/>
      <c r="M604" s="480">
        <v>80</v>
      </c>
      <c r="N604" s="480"/>
      <c r="O604" s="1207">
        <v>100</v>
      </c>
      <c r="P604" s="1208"/>
    </row>
    <row r="605" spans="1:16" ht="14.1" customHeight="1" x14ac:dyDescent="0.25">
      <c r="A605" s="1205"/>
      <c r="B605" s="1206"/>
      <c r="C605" s="483" t="s">
        <v>71</v>
      </c>
      <c r="D605" s="483"/>
      <c r="E605" s="483"/>
      <c r="F605" s="500"/>
      <c r="G605" s="500"/>
      <c r="H605" s="500"/>
      <c r="I605" s="500"/>
      <c r="J605" s="500"/>
      <c r="K605" s="500"/>
      <c r="L605" s="500"/>
      <c r="M605" s="500"/>
      <c r="N605" s="483"/>
      <c r="O605" s="1209"/>
      <c r="P605" s="1210"/>
    </row>
    <row r="606" spans="1:16" ht="14.1" customHeight="1" x14ac:dyDescent="0.25">
      <c r="A606" s="1213" t="s">
        <v>1062</v>
      </c>
      <c r="B606" s="1211">
        <v>0.2</v>
      </c>
      <c r="C606" s="480" t="s">
        <v>70</v>
      </c>
      <c r="D606" s="480"/>
      <c r="E606" s="480"/>
      <c r="F606" s="480"/>
      <c r="G606" s="480">
        <v>20</v>
      </c>
      <c r="H606" s="480"/>
      <c r="I606" s="480">
        <v>40</v>
      </c>
      <c r="J606" s="480"/>
      <c r="K606" s="480">
        <v>60</v>
      </c>
      <c r="L606" s="480"/>
      <c r="M606" s="480">
        <v>80</v>
      </c>
      <c r="N606" s="480"/>
      <c r="O606" s="1207">
        <v>100</v>
      </c>
      <c r="P606" s="1208"/>
    </row>
    <row r="607" spans="1:16" ht="14.1" customHeight="1" x14ac:dyDescent="0.25">
      <c r="A607" s="1214"/>
      <c r="B607" s="1212"/>
      <c r="C607" s="483" t="s">
        <v>71</v>
      </c>
      <c r="D607" s="483"/>
      <c r="E607" s="483"/>
      <c r="F607" s="500"/>
      <c r="G607" s="500"/>
      <c r="H607" s="500"/>
      <c r="I607" s="500"/>
      <c r="J607" s="500"/>
      <c r="K607" s="500"/>
      <c r="L607" s="500"/>
      <c r="M607" s="500"/>
      <c r="N607" s="483"/>
      <c r="O607" s="1209"/>
      <c r="P607" s="1210"/>
    </row>
    <row r="608" spans="1:16" ht="14.1" customHeight="1" x14ac:dyDescent="0.25">
      <c r="A608" s="1204" t="s">
        <v>1063</v>
      </c>
      <c r="B608" s="1206">
        <v>0.01</v>
      </c>
      <c r="C608" s="480" t="s">
        <v>70</v>
      </c>
      <c r="D608" s="480"/>
      <c r="E608" s="480"/>
      <c r="F608" s="480"/>
      <c r="G608" s="480">
        <v>20</v>
      </c>
      <c r="H608" s="480"/>
      <c r="I608" s="480">
        <v>40</v>
      </c>
      <c r="J608" s="480"/>
      <c r="K608" s="480">
        <v>60</v>
      </c>
      <c r="L608" s="480"/>
      <c r="M608" s="480">
        <v>80</v>
      </c>
      <c r="N608" s="480"/>
      <c r="O608" s="1207">
        <v>100</v>
      </c>
      <c r="P608" s="1208"/>
    </row>
    <row r="609" spans="1:16" ht="14.1" customHeight="1" x14ac:dyDescent="0.25">
      <c r="A609" s="1205"/>
      <c r="B609" s="1206"/>
      <c r="C609" s="483" t="s">
        <v>71</v>
      </c>
      <c r="D609" s="483"/>
      <c r="E609" s="483"/>
      <c r="F609" s="500"/>
      <c r="G609" s="500"/>
      <c r="H609" s="500"/>
      <c r="I609" s="500"/>
      <c r="J609" s="500"/>
      <c r="K609" s="500"/>
      <c r="L609" s="500"/>
      <c r="M609" s="500"/>
      <c r="N609" s="483"/>
      <c r="O609" s="1209"/>
      <c r="P609" s="1210"/>
    </row>
    <row r="610" spans="1:16" ht="14.1" customHeight="1" x14ac:dyDescent="0.25">
      <c r="A610" s="1204" t="s">
        <v>1064</v>
      </c>
      <c r="B610" s="1206">
        <v>0.02</v>
      </c>
      <c r="C610" s="480" t="s">
        <v>70</v>
      </c>
      <c r="D610" s="480"/>
      <c r="E610" s="480"/>
      <c r="F610" s="480"/>
      <c r="G610" s="480"/>
      <c r="H610" s="480"/>
      <c r="I610" s="480"/>
      <c r="J610" s="480"/>
      <c r="K610" s="480"/>
      <c r="L610" s="480"/>
      <c r="M610" s="480"/>
      <c r="N610" s="480"/>
      <c r="O610" s="1207"/>
      <c r="P610" s="1208"/>
    </row>
    <row r="611" spans="1:16" ht="14.1" customHeight="1" x14ac:dyDescent="0.25">
      <c r="A611" s="1205"/>
      <c r="B611" s="1206"/>
      <c r="C611" s="483" t="s">
        <v>71</v>
      </c>
      <c r="D611" s="483"/>
      <c r="E611" s="483"/>
      <c r="F611" s="500"/>
      <c r="G611" s="500"/>
      <c r="H611" s="500"/>
      <c r="I611" s="500"/>
      <c r="J611" s="500"/>
      <c r="K611" s="500"/>
      <c r="L611" s="500"/>
      <c r="M611" s="500"/>
      <c r="N611" s="483"/>
      <c r="O611" s="1209"/>
      <c r="P611" s="1210"/>
    </row>
    <row r="612" spans="1:16" ht="14.1" customHeight="1" x14ac:dyDescent="0.25">
      <c r="A612" s="1204" t="s">
        <v>1422</v>
      </c>
      <c r="B612" s="1211">
        <v>0.01</v>
      </c>
      <c r="C612" s="480" t="s">
        <v>70</v>
      </c>
      <c r="D612" s="480"/>
      <c r="E612" s="480"/>
      <c r="F612" s="480"/>
      <c r="G612" s="480"/>
      <c r="H612" s="480"/>
      <c r="I612" s="480"/>
      <c r="J612" s="480"/>
      <c r="K612" s="480"/>
      <c r="L612" s="480"/>
      <c r="M612" s="480"/>
      <c r="N612" s="480"/>
      <c r="O612" s="1207"/>
      <c r="P612" s="1208"/>
    </row>
    <row r="613" spans="1:16" ht="14.1" customHeight="1" x14ac:dyDescent="0.25">
      <c r="A613" s="1205"/>
      <c r="B613" s="1212"/>
      <c r="C613" s="483" t="s">
        <v>71</v>
      </c>
      <c r="D613" s="483"/>
      <c r="E613" s="483"/>
      <c r="F613" s="500"/>
      <c r="G613" s="500"/>
      <c r="H613" s="500"/>
      <c r="I613" s="500"/>
      <c r="J613" s="500"/>
      <c r="K613" s="500"/>
      <c r="L613" s="500"/>
      <c r="M613" s="500"/>
      <c r="N613" s="483"/>
      <c r="O613" s="1209"/>
      <c r="P613" s="1210"/>
    </row>
    <row r="614" spans="1:16" ht="15.75" thickBot="1" x14ac:dyDescent="0.3">
      <c r="A614" s="113"/>
      <c r="B614" s="90"/>
      <c r="C614" s="90"/>
      <c r="D614" s="90"/>
      <c r="E614" s="90"/>
      <c r="F614" s="90"/>
      <c r="G614" s="90"/>
      <c r="H614" s="90"/>
      <c r="I614" s="90"/>
      <c r="J614" s="90"/>
      <c r="K614" s="90"/>
      <c r="L614" s="90"/>
      <c r="M614" s="90"/>
      <c r="N614" s="90"/>
      <c r="O614" s="90"/>
      <c r="P614" s="114"/>
    </row>
    <row r="615" spans="1:16" ht="21" customHeight="1" x14ac:dyDescent="0.25">
      <c r="A615" s="1201" t="s">
        <v>82</v>
      </c>
      <c r="B615" s="1202"/>
      <c r="C615" s="1202"/>
      <c r="D615" s="1202"/>
      <c r="E615" s="1202"/>
      <c r="F615" s="1202"/>
      <c r="G615" s="1202"/>
      <c r="H615" s="1202"/>
      <c r="I615" s="1202"/>
      <c r="J615" s="1202"/>
      <c r="K615" s="1202"/>
      <c r="L615" s="1202"/>
      <c r="M615" s="1202"/>
      <c r="N615" s="1202"/>
      <c r="O615" s="1202"/>
      <c r="P615" s="1203"/>
    </row>
    <row r="616" spans="1:16" ht="15.75" x14ac:dyDescent="0.25">
      <c r="A616" s="487" t="s">
        <v>83</v>
      </c>
      <c r="B616" s="1195"/>
      <c r="C616" s="1196"/>
      <c r="D616" s="1196"/>
      <c r="E616" s="1196"/>
      <c r="F616" s="1196"/>
      <c r="G616" s="1196"/>
      <c r="H616" s="1196"/>
      <c r="I616" s="1196"/>
      <c r="J616" s="1196"/>
      <c r="K616" s="1196"/>
      <c r="L616" s="1196"/>
      <c r="M616" s="1196"/>
      <c r="N616" s="1196"/>
      <c r="O616" s="1196"/>
      <c r="P616" s="1197"/>
    </row>
    <row r="617" spans="1:16" ht="15.75" x14ac:dyDescent="0.25">
      <c r="A617" s="487" t="s">
        <v>84</v>
      </c>
      <c r="B617" s="1195"/>
      <c r="C617" s="1196"/>
      <c r="D617" s="1196"/>
      <c r="E617" s="1196"/>
      <c r="F617" s="1196"/>
      <c r="G617" s="1196"/>
      <c r="H617" s="1196"/>
      <c r="I617" s="1196"/>
      <c r="J617" s="1196"/>
      <c r="K617" s="1196"/>
      <c r="L617" s="1196"/>
      <c r="M617" s="1196"/>
      <c r="N617" s="1196"/>
      <c r="O617" s="1196"/>
      <c r="P617" s="1197"/>
    </row>
    <row r="618" spans="1:16" ht="15.75" x14ac:dyDescent="0.25">
      <c r="A618" s="487" t="s">
        <v>85</v>
      </c>
      <c r="B618" s="1195"/>
      <c r="C618" s="1196"/>
      <c r="D618" s="1196"/>
      <c r="E618" s="1196"/>
      <c r="F618" s="1196"/>
      <c r="G618" s="1196"/>
      <c r="H618" s="1196"/>
      <c r="I618" s="1196"/>
      <c r="J618" s="1196"/>
      <c r="K618" s="1196"/>
      <c r="L618" s="1196"/>
      <c r="M618" s="1196"/>
      <c r="N618" s="1196"/>
      <c r="O618" s="1196"/>
      <c r="P618" s="1197"/>
    </row>
    <row r="619" spans="1:16" ht="15.75" x14ac:dyDescent="0.25">
      <c r="A619" s="487" t="s">
        <v>86</v>
      </c>
      <c r="B619" s="1195"/>
      <c r="C619" s="1196"/>
      <c r="D619" s="1196"/>
      <c r="E619" s="1196"/>
      <c r="F619" s="1196"/>
      <c r="G619" s="1196"/>
      <c r="H619" s="1196"/>
      <c r="I619" s="1196"/>
      <c r="J619" s="1196"/>
      <c r="K619" s="1196"/>
      <c r="L619" s="1196"/>
      <c r="M619" s="1196"/>
      <c r="N619" s="1196"/>
      <c r="O619" s="1196"/>
      <c r="P619" s="1197"/>
    </row>
    <row r="620" spans="1:16" ht="15.75" x14ac:dyDescent="0.25">
      <c r="A620" s="487" t="s">
        <v>87</v>
      </c>
      <c r="B620" s="1195"/>
      <c r="C620" s="1196"/>
      <c r="D620" s="1196"/>
      <c r="E620" s="1196"/>
      <c r="F620" s="1196"/>
      <c r="G620" s="1196"/>
      <c r="H620" s="1196"/>
      <c r="I620" s="1196"/>
      <c r="J620" s="1196"/>
      <c r="K620" s="1196"/>
      <c r="L620" s="1196"/>
      <c r="M620" s="1196"/>
      <c r="N620" s="1196"/>
      <c r="O620" s="1196"/>
      <c r="P620" s="1197"/>
    </row>
    <row r="621" spans="1:16" ht="15.75" x14ac:dyDescent="0.25">
      <c r="A621" s="487" t="s">
        <v>88</v>
      </c>
      <c r="B621" s="1195"/>
      <c r="C621" s="1196"/>
      <c r="D621" s="1196"/>
      <c r="E621" s="1196"/>
      <c r="F621" s="1196"/>
      <c r="G621" s="1196"/>
      <c r="H621" s="1196"/>
      <c r="I621" s="1196"/>
      <c r="J621" s="1196"/>
      <c r="K621" s="1196"/>
      <c r="L621" s="1196"/>
      <c r="M621" s="1196"/>
      <c r="N621" s="1196"/>
      <c r="O621" s="1196"/>
      <c r="P621" s="1197"/>
    </row>
    <row r="622" spans="1:16" ht="15.75" x14ac:dyDescent="0.25">
      <c r="A622" s="487" t="s">
        <v>89</v>
      </c>
      <c r="B622" s="1195"/>
      <c r="C622" s="1196"/>
      <c r="D622" s="1196"/>
      <c r="E622" s="1196"/>
      <c r="F622" s="1196"/>
      <c r="G622" s="1196"/>
      <c r="H622" s="1196"/>
      <c r="I622" s="1196"/>
      <c r="J622" s="1196"/>
      <c r="K622" s="1196"/>
      <c r="L622" s="1196"/>
      <c r="M622" s="1196"/>
      <c r="N622" s="1196"/>
      <c r="O622" s="1196"/>
      <c r="P622" s="1197"/>
    </row>
    <row r="623" spans="1:16" ht="15.75" x14ac:dyDescent="0.25">
      <c r="A623" s="487" t="s">
        <v>90</v>
      </c>
      <c r="B623" s="1195"/>
      <c r="C623" s="1196"/>
      <c r="D623" s="1196"/>
      <c r="E623" s="1196"/>
      <c r="F623" s="1196"/>
      <c r="G623" s="1196"/>
      <c r="H623" s="1196"/>
      <c r="I623" s="1196"/>
      <c r="J623" s="1196"/>
      <c r="K623" s="1196"/>
      <c r="L623" s="1196"/>
      <c r="M623" s="1196"/>
      <c r="N623" s="1196"/>
      <c r="O623" s="1196"/>
      <c r="P623" s="1197"/>
    </row>
    <row r="624" spans="1:16" ht="15.75" x14ac:dyDescent="0.25">
      <c r="A624" s="487" t="s">
        <v>91</v>
      </c>
      <c r="B624" s="1195"/>
      <c r="C624" s="1196"/>
      <c r="D624" s="1196"/>
      <c r="E624" s="1196"/>
      <c r="F624" s="1196"/>
      <c r="G624" s="1196"/>
      <c r="H624" s="1196"/>
      <c r="I624" s="1196"/>
      <c r="J624" s="1196"/>
      <c r="K624" s="1196"/>
      <c r="L624" s="1196"/>
      <c r="M624" s="1196"/>
      <c r="N624" s="1196"/>
      <c r="O624" s="1196"/>
      <c r="P624" s="1197"/>
    </row>
    <row r="625" spans="1:16" ht="16.5" thickBot="1" x14ac:dyDescent="0.3">
      <c r="A625" s="488" t="s">
        <v>92</v>
      </c>
      <c r="B625" s="1198"/>
      <c r="C625" s="1199"/>
      <c r="D625" s="1199"/>
      <c r="E625" s="1199"/>
      <c r="F625" s="1199"/>
      <c r="G625" s="1199"/>
      <c r="H625" s="1199"/>
      <c r="I625" s="1199"/>
      <c r="J625" s="1199"/>
      <c r="K625" s="1199"/>
      <c r="L625" s="1199"/>
      <c r="M625" s="1199"/>
      <c r="N625" s="1199"/>
      <c r="O625" s="1199"/>
      <c r="P625" s="1200"/>
    </row>
  </sheetData>
  <mergeCells count="834">
    <mergeCell ref="B8:P8"/>
    <mergeCell ref="B9:P9"/>
    <mergeCell ref="B11:K11"/>
    <mergeCell ref="L11:O11"/>
    <mergeCell ref="B13:K13"/>
    <mergeCell ref="L13:O13"/>
    <mergeCell ref="C2:N2"/>
    <mergeCell ref="C3:N3"/>
    <mergeCell ref="C4:N4"/>
    <mergeCell ref="O4:P4"/>
    <mergeCell ref="C5:N5"/>
    <mergeCell ref="C6:N6"/>
    <mergeCell ref="B15:F15"/>
    <mergeCell ref="H15:P15"/>
    <mergeCell ref="B16:F16"/>
    <mergeCell ref="H16:P16"/>
    <mergeCell ref="B18:P18"/>
    <mergeCell ref="A22:E37"/>
    <mergeCell ref="F22:I23"/>
    <mergeCell ref="J22:J23"/>
    <mergeCell ref="K22:L37"/>
    <mergeCell ref="M22:O23"/>
    <mergeCell ref="F27:I27"/>
    <mergeCell ref="M27:O27"/>
    <mergeCell ref="F28:I28"/>
    <mergeCell ref="M28:O28"/>
    <mergeCell ref="F29:I29"/>
    <mergeCell ref="M29:O29"/>
    <mergeCell ref="P22:P23"/>
    <mergeCell ref="F24:I24"/>
    <mergeCell ref="M24:O24"/>
    <mergeCell ref="F25:I25"/>
    <mergeCell ref="M25:O25"/>
    <mergeCell ref="F26:I26"/>
    <mergeCell ref="M26:O26"/>
    <mergeCell ref="F33:I33"/>
    <mergeCell ref="M33:O33"/>
    <mergeCell ref="F34:I34"/>
    <mergeCell ref="M34:O34"/>
    <mergeCell ref="F35:I35"/>
    <mergeCell ref="M35:O35"/>
    <mergeCell ref="F30:I30"/>
    <mergeCell ref="M30:O30"/>
    <mergeCell ref="F31:I31"/>
    <mergeCell ref="M31:O31"/>
    <mergeCell ref="F32:I32"/>
    <mergeCell ref="M32:O32"/>
    <mergeCell ref="G40:H40"/>
    <mergeCell ref="I40:J40"/>
    <mergeCell ref="L40:M40"/>
    <mergeCell ref="N40:P40"/>
    <mergeCell ref="A41:B41"/>
    <mergeCell ref="C41:P41"/>
    <mergeCell ref="F36:I36"/>
    <mergeCell ref="M36:O36"/>
    <mergeCell ref="F37:I37"/>
    <mergeCell ref="M37:O37"/>
    <mergeCell ref="G39:H39"/>
    <mergeCell ref="I39:J39"/>
    <mergeCell ref="L39:M39"/>
    <mergeCell ref="N39:P39"/>
    <mergeCell ref="A48:C48"/>
    <mergeCell ref="O48:P48"/>
    <mergeCell ref="A49:C49"/>
    <mergeCell ref="O49:P49"/>
    <mergeCell ref="O51:P51"/>
    <mergeCell ref="A52:A53"/>
    <mergeCell ref="B52:B53"/>
    <mergeCell ref="A42:G42"/>
    <mergeCell ref="H42:P42"/>
    <mergeCell ref="A43:G44"/>
    <mergeCell ref="H43:P44"/>
    <mergeCell ref="D46:P46"/>
    <mergeCell ref="O47:P47"/>
    <mergeCell ref="A60:A61"/>
    <mergeCell ref="B60:B61"/>
    <mergeCell ref="A62:A63"/>
    <mergeCell ref="B62:B63"/>
    <mergeCell ref="A64:A65"/>
    <mergeCell ref="B64:B65"/>
    <mergeCell ref="A54:A55"/>
    <mergeCell ref="B54:B55"/>
    <mergeCell ref="A56:A57"/>
    <mergeCell ref="B56:B57"/>
    <mergeCell ref="A58:A59"/>
    <mergeCell ref="B58:B59"/>
    <mergeCell ref="A73:P73"/>
    <mergeCell ref="B74:P74"/>
    <mergeCell ref="B75:P75"/>
    <mergeCell ref="B76:P76"/>
    <mergeCell ref="B77:P77"/>
    <mergeCell ref="B78:P78"/>
    <mergeCell ref="A66:A67"/>
    <mergeCell ref="B66:B67"/>
    <mergeCell ref="A68:A69"/>
    <mergeCell ref="B68:B69"/>
    <mergeCell ref="A70:A71"/>
    <mergeCell ref="B70:B71"/>
    <mergeCell ref="B88:K88"/>
    <mergeCell ref="L88:O88"/>
    <mergeCell ref="B90:F90"/>
    <mergeCell ref="H90:P90"/>
    <mergeCell ref="B91:F91"/>
    <mergeCell ref="H91:P91"/>
    <mergeCell ref="B79:P79"/>
    <mergeCell ref="B80:P80"/>
    <mergeCell ref="B81:P81"/>
    <mergeCell ref="B82:P82"/>
    <mergeCell ref="B83:P83"/>
    <mergeCell ref="B86:K86"/>
    <mergeCell ref="L86:O86"/>
    <mergeCell ref="A94:D103"/>
    <mergeCell ref="F94:I95"/>
    <mergeCell ref="J94:J95"/>
    <mergeCell ref="K94:L103"/>
    <mergeCell ref="M94:O95"/>
    <mergeCell ref="P94:P95"/>
    <mergeCell ref="F96:I96"/>
    <mergeCell ref="M96:O96"/>
    <mergeCell ref="F97:I97"/>
    <mergeCell ref="M97:O97"/>
    <mergeCell ref="F101:I101"/>
    <mergeCell ref="M101:O101"/>
    <mergeCell ref="F102:I102"/>
    <mergeCell ref="M102:O102"/>
    <mergeCell ref="F103:I103"/>
    <mergeCell ref="M103:O103"/>
    <mergeCell ref="F98:I98"/>
    <mergeCell ref="M98:O98"/>
    <mergeCell ref="F99:I99"/>
    <mergeCell ref="M99:O99"/>
    <mergeCell ref="F100:I100"/>
    <mergeCell ref="M100:O100"/>
    <mergeCell ref="A107:B107"/>
    <mergeCell ref="C107:P107"/>
    <mergeCell ref="A108:G108"/>
    <mergeCell ref="H108:P108"/>
    <mergeCell ref="A109:G110"/>
    <mergeCell ref="H109:P110"/>
    <mergeCell ref="G105:H105"/>
    <mergeCell ref="I105:J105"/>
    <mergeCell ref="L105:M105"/>
    <mergeCell ref="N105:P105"/>
    <mergeCell ref="G106:H106"/>
    <mergeCell ref="I106:J106"/>
    <mergeCell ref="L106:M106"/>
    <mergeCell ref="N106:P106"/>
    <mergeCell ref="A124:A125"/>
    <mergeCell ref="B124:B125"/>
    <mergeCell ref="A126:A127"/>
    <mergeCell ref="B126:B127"/>
    <mergeCell ref="A128:A129"/>
    <mergeCell ref="B128:B129"/>
    <mergeCell ref="D112:P112"/>
    <mergeCell ref="A118:A119"/>
    <mergeCell ref="B118:B119"/>
    <mergeCell ref="A120:A121"/>
    <mergeCell ref="B120:B121"/>
    <mergeCell ref="A122:A123"/>
    <mergeCell ref="B122:B123"/>
    <mergeCell ref="A136:A137"/>
    <mergeCell ref="B136:B137"/>
    <mergeCell ref="A139:P139"/>
    <mergeCell ref="B140:P140"/>
    <mergeCell ref="B141:P141"/>
    <mergeCell ref="B142:P142"/>
    <mergeCell ref="A130:A131"/>
    <mergeCell ref="B130:B131"/>
    <mergeCell ref="A132:A133"/>
    <mergeCell ref="B132:B133"/>
    <mergeCell ref="A134:A135"/>
    <mergeCell ref="B134:B135"/>
    <mergeCell ref="B149:P149"/>
    <mergeCell ref="B151:K151"/>
    <mergeCell ref="L151:O151"/>
    <mergeCell ref="B153:K153"/>
    <mergeCell ref="L153:O153"/>
    <mergeCell ref="B155:F155"/>
    <mergeCell ref="H155:P155"/>
    <mergeCell ref="B143:P143"/>
    <mergeCell ref="B144:P144"/>
    <mergeCell ref="B145:P145"/>
    <mergeCell ref="B146:P146"/>
    <mergeCell ref="B147:P147"/>
    <mergeCell ref="B148:P148"/>
    <mergeCell ref="B156:F156"/>
    <mergeCell ref="H156:P156"/>
    <mergeCell ref="B158:P158"/>
    <mergeCell ref="A162:E171"/>
    <mergeCell ref="F162:I163"/>
    <mergeCell ref="J162:J163"/>
    <mergeCell ref="K162:L171"/>
    <mergeCell ref="M162:O163"/>
    <mergeCell ref="P162:P163"/>
    <mergeCell ref="F164:I164"/>
    <mergeCell ref="F168:I168"/>
    <mergeCell ref="M168:O168"/>
    <mergeCell ref="F169:I169"/>
    <mergeCell ref="M169:O169"/>
    <mergeCell ref="F170:I170"/>
    <mergeCell ref="M170:O170"/>
    <mergeCell ref="M164:O164"/>
    <mergeCell ref="F165:I165"/>
    <mergeCell ref="M165:O165"/>
    <mergeCell ref="F166:I166"/>
    <mergeCell ref="M166:O166"/>
    <mergeCell ref="F167:I167"/>
    <mergeCell ref="M167:O167"/>
    <mergeCell ref="G174:H174"/>
    <mergeCell ref="I174:J174"/>
    <mergeCell ref="L174:M174"/>
    <mergeCell ref="N174:P174"/>
    <mergeCell ref="A175:B175"/>
    <mergeCell ref="C175:P175"/>
    <mergeCell ref="F171:I171"/>
    <mergeCell ref="M171:O171"/>
    <mergeCell ref="G173:H173"/>
    <mergeCell ref="I173:J173"/>
    <mergeCell ref="L173:M173"/>
    <mergeCell ref="N173:P173"/>
    <mergeCell ref="A182:C182"/>
    <mergeCell ref="O182:P182"/>
    <mergeCell ref="A183:C183"/>
    <mergeCell ref="O183:P183"/>
    <mergeCell ref="O185:P185"/>
    <mergeCell ref="A186:A187"/>
    <mergeCell ref="B186:B187"/>
    <mergeCell ref="A176:G176"/>
    <mergeCell ref="H176:P176"/>
    <mergeCell ref="A177:G178"/>
    <mergeCell ref="H177:P178"/>
    <mergeCell ref="D180:P180"/>
    <mergeCell ref="O181:P181"/>
    <mergeCell ref="A194:A195"/>
    <mergeCell ref="B194:B195"/>
    <mergeCell ref="A196:A197"/>
    <mergeCell ref="B196:B197"/>
    <mergeCell ref="A198:A199"/>
    <mergeCell ref="B198:B199"/>
    <mergeCell ref="A188:A189"/>
    <mergeCell ref="B188:B189"/>
    <mergeCell ref="A190:A191"/>
    <mergeCell ref="B190:B191"/>
    <mergeCell ref="A192:A193"/>
    <mergeCell ref="B192:B193"/>
    <mergeCell ref="A207:P207"/>
    <mergeCell ref="B208:P208"/>
    <mergeCell ref="B209:P209"/>
    <mergeCell ref="B210:P210"/>
    <mergeCell ref="B211:P211"/>
    <mergeCell ref="B212:P212"/>
    <mergeCell ref="A200:A201"/>
    <mergeCell ref="B200:B201"/>
    <mergeCell ref="A202:A203"/>
    <mergeCell ref="B202:B203"/>
    <mergeCell ref="A204:A205"/>
    <mergeCell ref="B204:B205"/>
    <mergeCell ref="B222:K222"/>
    <mergeCell ref="L222:O222"/>
    <mergeCell ref="B224:F224"/>
    <mergeCell ref="H224:P224"/>
    <mergeCell ref="B225:F225"/>
    <mergeCell ref="H225:P225"/>
    <mergeCell ref="B213:P213"/>
    <mergeCell ref="B214:P214"/>
    <mergeCell ref="B215:P215"/>
    <mergeCell ref="B216:P216"/>
    <mergeCell ref="B217:P217"/>
    <mergeCell ref="B220:K220"/>
    <mergeCell ref="L220:O220"/>
    <mergeCell ref="A228:E247"/>
    <mergeCell ref="F228:I229"/>
    <mergeCell ref="J228:J229"/>
    <mergeCell ref="K228:L247"/>
    <mergeCell ref="M228:O229"/>
    <mergeCell ref="P228:P229"/>
    <mergeCell ref="F230:I230"/>
    <mergeCell ref="M230:O230"/>
    <mergeCell ref="F231:I231"/>
    <mergeCell ref="M231:O231"/>
    <mergeCell ref="F235:I235"/>
    <mergeCell ref="M235:O235"/>
    <mergeCell ref="F236:I236"/>
    <mergeCell ref="M236:O236"/>
    <mergeCell ref="F237:I237"/>
    <mergeCell ref="M237:O237"/>
    <mergeCell ref="F232:I232"/>
    <mergeCell ref="M232:O232"/>
    <mergeCell ref="F233:I233"/>
    <mergeCell ref="M233:O233"/>
    <mergeCell ref="F234:I234"/>
    <mergeCell ref="M234:O234"/>
    <mergeCell ref="F241:I241"/>
    <mergeCell ref="M241:O241"/>
    <mergeCell ref="F242:I242"/>
    <mergeCell ref="M242:O242"/>
    <mergeCell ref="F243:I243"/>
    <mergeCell ref="M243:O243"/>
    <mergeCell ref="F238:I238"/>
    <mergeCell ref="M238:O238"/>
    <mergeCell ref="F239:I239"/>
    <mergeCell ref="M239:O239"/>
    <mergeCell ref="F240:I240"/>
    <mergeCell ref="M240:O240"/>
    <mergeCell ref="F247:I247"/>
    <mergeCell ref="M247:O247"/>
    <mergeCell ref="G249:H249"/>
    <mergeCell ref="I249:J249"/>
    <mergeCell ref="L249:M249"/>
    <mergeCell ref="N249:P249"/>
    <mergeCell ref="F244:I244"/>
    <mergeCell ref="M244:O244"/>
    <mergeCell ref="F245:I245"/>
    <mergeCell ref="M245:O245"/>
    <mergeCell ref="F246:I246"/>
    <mergeCell ref="M246:O246"/>
    <mergeCell ref="A252:G252"/>
    <mergeCell ref="H252:P252"/>
    <mergeCell ref="A253:G254"/>
    <mergeCell ref="H253:P254"/>
    <mergeCell ref="D256:P256"/>
    <mergeCell ref="A262:A263"/>
    <mergeCell ref="B262:B263"/>
    <mergeCell ref="G250:H250"/>
    <mergeCell ref="I250:J250"/>
    <mergeCell ref="L250:M250"/>
    <mergeCell ref="N250:P250"/>
    <mergeCell ref="A251:B251"/>
    <mergeCell ref="C251:P251"/>
    <mergeCell ref="A270:A271"/>
    <mergeCell ref="B270:B271"/>
    <mergeCell ref="A272:A273"/>
    <mergeCell ref="B272:B273"/>
    <mergeCell ref="A274:A275"/>
    <mergeCell ref="B274:B275"/>
    <mergeCell ref="A264:A265"/>
    <mergeCell ref="B264:B265"/>
    <mergeCell ref="A266:A267"/>
    <mergeCell ref="B266:B267"/>
    <mergeCell ref="A268:A269"/>
    <mergeCell ref="B268:B269"/>
    <mergeCell ref="O281:P281"/>
    <mergeCell ref="A283:P283"/>
    <mergeCell ref="B284:P284"/>
    <mergeCell ref="B285:P285"/>
    <mergeCell ref="B286:P286"/>
    <mergeCell ref="B287:P287"/>
    <mergeCell ref="A276:A277"/>
    <mergeCell ref="B276:B277"/>
    <mergeCell ref="A278:A279"/>
    <mergeCell ref="B278:B279"/>
    <mergeCell ref="A280:A281"/>
    <mergeCell ref="B280:B281"/>
    <mergeCell ref="B295:K295"/>
    <mergeCell ref="L295:O295"/>
    <mergeCell ref="B297:K297"/>
    <mergeCell ref="L297:O297"/>
    <mergeCell ref="B299:F299"/>
    <mergeCell ref="H299:P299"/>
    <mergeCell ref="B288:P288"/>
    <mergeCell ref="B289:P289"/>
    <mergeCell ref="B290:P290"/>
    <mergeCell ref="B291:P291"/>
    <mergeCell ref="B292:P292"/>
    <mergeCell ref="B293:P293"/>
    <mergeCell ref="F306:I306"/>
    <mergeCell ref="M306:O306"/>
    <mergeCell ref="F307:I307"/>
    <mergeCell ref="M307:O307"/>
    <mergeCell ref="F308:I308"/>
    <mergeCell ref="M308:O308"/>
    <mergeCell ref="B300:F300"/>
    <mergeCell ref="H300:P300"/>
    <mergeCell ref="A303:D312"/>
    <mergeCell ref="F303:I304"/>
    <mergeCell ref="J303:J304"/>
    <mergeCell ref="K303:L312"/>
    <mergeCell ref="M303:O304"/>
    <mergeCell ref="P303:P304"/>
    <mergeCell ref="F305:I305"/>
    <mergeCell ref="M305:O305"/>
    <mergeCell ref="F312:I312"/>
    <mergeCell ref="M312:O312"/>
    <mergeCell ref="G314:H314"/>
    <mergeCell ref="I314:J314"/>
    <mergeCell ref="L314:M314"/>
    <mergeCell ref="N314:P314"/>
    <mergeCell ref="F309:I309"/>
    <mergeCell ref="M309:O309"/>
    <mergeCell ref="F310:I310"/>
    <mergeCell ref="M310:O310"/>
    <mergeCell ref="F311:I311"/>
    <mergeCell ref="M311:O311"/>
    <mergeCell ref="A317:G317"/>
    <mergeCell ref="H317:P317"/>
    <mergeCell ref="A318:G319"/>
    <mergeCell ref="H318:P319"/>
    <mergeCell ref="D321:P321"/>
    <mergeCell ref="A327:A328"/>
    <mergeCell ref="B327:B328"/>
    <mergeCell ref="G315:H315"/>
    <mergeCell ref="I315:J315"/>
    <mergeCell ref="L315:M315"/>
    <mergeCell ref="N315:P315"/>
    <mergeCell ref="A316:B316"/>
    <mergeCell ref="C316:P316"/>
    <mergeCell ref="A335:A336"/>
    <mergeCell ref="B335:B336"/>
    <mergeCell ref="A337:A338"/>
    <mergeCell ref="B337:B338"/>
    <mergeCell ref="A339:A340"/>
    <mergeCell ref="B339:B340"/>
    <mergeCell ref="A329:A330"/>
    <mergeCell ref="B329:B330"/>
    <mergeCell ref="A331:A332"/>
    <mergeCell ref="B331:B332"/>
    <mergeCell ref="A333:A334"/>
    <mergeCell ref="B333:B334"/>
    <mergeCell ref="A348:P348"/>
    <mergeCell ref="B349:P349"/>
    <mergeCell ref="B350:P350"/>
    <mergeCell ref="B351:P351"/>
    <mergeCell ref="B352:P352"/>
    <mergeCell ref="B353:P353"/>
    <mergeCell ref="A341:A342"/>
    <mergeCell ref="B341:B342"/>
    <mergeCell ref="A343:A344"/>
    <mergeCell ref="B343:B344"/>
    <mergeCell ref="A345:A346"/>
    <mergeCell ref="B345:B346"/>
    <mergeCell ref="B363:K363"/>
    <mergeCell ref="L363:O363"/>
    <mergeCell ref="B365:F365"/>
    <mergeCell ref="H365:P365"/>
    <mergeCell ref="B366:F366"/>
    <mergeCell ref="H366:P366"/>
    <mergeCell ref="B354:P354"/>
    <mergeCell ref="B355:P355"/>
    <mergeCell ref="B356:P356"/>
    <mergeCell ref="B357:P357"/>
    <mergeCell ref="B358:P358"/>
    <mergeCell ref="B361:K361"/>
    <mergeCell ref="L361:O361"/>
    <mergeCell ref="B368:P368"/>
    <mergeCell ref="A372:E381"/>
    <mergeCell ref="F372:I373"/>
    <mergeCell ref="J372:J373"/>
    <mergeCell ref="K372:L381"/>
    <mergeCell ref="M372:O373"/>
    <mergeCell ref="P372:P373"/>
    <mergeCell ref="F374:I374"/>
    <mergeCell ref="M374:O374"/>
    <mergeCell ref="F375:I375"/>
    <mergeCell ref="F379:I379"/>
    <mergeCell ref="M379:O379"/>
    <mergeCell ref="F380:I380"/>
    <mergeCell ref="M380:O380"/>
    <mergeCell ref="F381:I381"/>
    <mergeCell ref="M381:O381"/>
    <mergeCell ref="M375:O375"/>
    <mergeCell ref="F376:I376"/>
    <mergeCell ref="M376:O376"/>
    <mergeCell ref="F377:I377"/>
    <mergeCell ref="M377:O377"/>
    <mergeCell ref="F378:I378"/>
    <mergeCell ref="M378:O378"/>
    <mergeCell ref="G383:H383"/>
    <mergeCell ref="I383:J383"/>
    <mergeCell ref="L383:M383"/>
    <mergeCell ref="N383:P383"/>
    <mergeCell ref="C384:E384"/>
    <mergeCell ref="G384:H384"/>
    <mergeCell ref="I384:J384"/>
    <mergeCell ref="L384:M384"/>
    <mergeCell ref="N384:P384"/>
    <mergeCell ref="D390:P390"/>
    <mergeCell ref="O391:P391"/>
    <mergeCell ref="A392:C392"/>
    <mergeCell ref="O392:P392"/>
    <mergeCell ref="A393:C393"/>
    <mergeCell ref="O393:P393"/>
    <mergeCell ref="A385:B385"/>
    <mergeCell ref="C385:P385"/>
    <mergeCell ref="A386:G386"/>
    <mergeCell ref="H386:P386"/>
    <mergeCell ref="A387:G388"/>
    <mergeCell ref="H387:P388"/>
    <mergeCell ref="A400:A401"/>
    <mergeCell ref="B400:B401"/>
    <mergeCell ref="O400:P400"/>
    <mergeCell ref="O401:P401"/>
    <mergeCell ref="A402:A403"/>
    <mergeCell ref="B402:B403"/>
    <mergeCell ref="O402:P402"/>
    <mergeCell ref="O403:P403"/>
    <mergeCell ref="O395:P395"/>
    <mergeCell ref="A396:A397"/>
    <mergeCell ref="B396:B397"/>
    <mergeCell ref="O396:P396"/>
    <mergeCell ref="O397:P397"/>
    <mergeCell ref="A398:A399"/>
    <mergeCell ref="B398:B399"/>
    <mergeCell ref="O398:P398"/>
    <mergeCell ref="O399:P399"/>
    <mergeCell ref="A408:A409"/>
    <mergeCell ref="B408:B409"/>
    <mergeCell ref="O408:P408"/>
    <mergeCell ref="O409:P409"/>
    <mergeCell ref="A410:A411"/>
    <mergeCell ref="B410:B411"/>
    <mergeCell ref="O410:P410"/>
    <mergeCell ref="O411:P411"/>
    <mergeCell ref="A404:A405"/>
    <mergeCell ref="B404:B405"/>
    <mergeCell ref="O404:P404"/>
    <mergeCell ref="O405:P405"/>
    <mergeCell ref="A406:A407"/>
    <mergeCell ref="B406:B407"/>
    <mergeCell ref="O406:P406"/>
    <mergeCell ref="O407:P407"/>
    <mergeCell ref="A417:P417"/>
    <mergeCell ref="B418:P418"/>
    <mergeCell ref="B419:P419"/>
    <mergeCell ref="B420:P420"/>
    <mergeCell ref="B421:P421"/>
    <mergeCell ref="B422:P422"/>
    <mergeCell ref="A412:A413"/>
    <mergeCell ref="B412:B413"/>
    <mergeCell ref="O412:P412"/>
    <mergeCell ref="O413:P413"/>
    <mergeCell ref="A414:A415"/>
    <mergeCell ref="B414:B415"/>
    <mergeCell ref="O414:P414"/>
    <mergeCell ref="O415:P415"/>
    <mergeCell ref="B431:K431"/>
    <mergeCell ref="L431:O431"/>
    <mergeCell ref="B433:F433"/>
    <mergeCell ref="H433:P433"/>
    <mergeCell ref="B434:F434"/>
    <mergeCell ref="H434:P434"/>
    <mergeCell ref="B423:P423"/>
    <mergeCell ref="B424:P424"/>
    <mergeCell ref="B425:P425"/>
    <mergeCell ref="B426:P426"/>
    <mergeCell ref="B427:P427"/>
    <mergeCell ref="B429:K429"/>
    <mergeCell ref="L429:O429"/>
    <mergeCell ref="A437:D446"/>
    <mergeCell ref="F437:I438"/>
    <mergeCell ref="J437:J438"/>
    <mergeCell ref="K437:L446"/>
    <mergeCell ref="M437:O438"/>
    <mergeCell ref="P437:P438"/>
    <mergeCell ref="F439:I439"/>
    <mergeCell ref="M439:O439"/>
    <mergeCell ref="F440:I440"/>
    <mergeCell ref="M440:O440"/>
    <mergeCell ref="F444:I444"/>
    <mergeCell ref="M444:O444"/>
    <mergeCell ref="F445:I445"/>
    <mergeCell ref="M445:O445"/>
    <mergeCell ref="F446:I446"/>
    <mergeCell ref="M446:O446"/>
    <mergeCell ref="F441:I441"/>
    <mergeCell ref="M441:O441"/>
    <mergeCell ref="F442:I442"/>
    <mergeCell ref="M442:O442"/>
    <mergeCell ref="F443:I443"/>
    <mergeCell ref="M443:O443"/>
    <mergeCell ref="A450:B450"/>
    <mergeCell ref="C450:P450"/>
    <mergeCell ref="A451:G451"/>
    <mergeCell ref="H451:P451"/>
    <mergeCell ref="A452:G453"/>
    <mergeCell ref="H452:P453"/>
    <mergeCell ref="G448:H448"/>
    <mergeCell ref="I448:J448"/>
    <mergeCell ref="L448:M448"/>
    <mergeCell ref="N448:P448"/>
    <mergeCell ref="G449:H449"/>
    <mergeCell ref="I449:J449"/>
    <mergeCell ref="L449:M449"/>
    <mergeCell ref="N449:P449"/>
    <mergeCell ref="A465:A466"/>
    <mergeCell ref="B465:B466"/>
    <mergeCell ref="O465:P465"/>
    <mergeCell ref="O466:P466"/>
    <mergeCell ref="A467:A468"/>
    <mergeCell ref="B467:B468"/>
    <mergeCell ref="O467:P467"/>
    <mergeCell ref="O468:P468"/>
    <mergeCell ref="D455:P455"/>
    <mergeCell ref="A461:A462"/>
    <mergeCell ref="B461:B462"/>
    <mergeCell ref="O461:P461"/>
    <mergeCell ref="O462:P462"/>
    <mergeCell ref="A463:A464"/>
    <mergeCell ref="B463:B464"/>
    <mergeCell ref="O463:P463"/>
    <mergeCell ref="O464:P464"/>
    <mergeCell ref="A473:A474"/>
    <mergeCell ref="B473:B474"/>
    <mergeCell ref="O473:P473"/>
    <mergeCell ref="O474:P474"/>
    <mergeCell ref="A475:A476"/>
    <mergeCell ref="B475:B476"/>
    <mergeCell ref="O475:P475"/>
    <mergeCell ref="O476:P476"/>
    <mergeCell ref="A469:A470"/>
    <mergeCell ref="B469:B470"/>
    <mergeCell ref="O469:P469"/>
    <mergeCell ref="O470:P470"/>
    <mergeCell ref="A471:A472"/>
    <mergeCell ref="B471:B472"/>
    <mergeCell ref="O471:P471"/>
    <mergeCell ref="O472:P472"/>
    <mergeCell ref="A482:P482"/>
    <mergeCell ref="B483:P483"/>
    <mergeCell ref="B484:P484"/>
    <mergeCell ref="B485:P485"/>
    <mergeCell ref="B486:P486"/>
    <mergeCell ref="B487:P487"/>
    <mergeCell ref="A477:A478"/>
    <mergeCell ref="B477:B478"/>
    <mergeCell ref="O477:P477"/>
    <mergeCell ref="O478:P478"/>
    <mergeCell ref="A479:A480"/>
    <mergeCell ref="B479:B480"/>
    <mergeCell ref="O479:P479"/>
    <mergeCell ref="O480:P480"/>
    <mergeCell ref="B496:K496"/>
    <mergeCell ref="L496:O496"/>
    <mergeCell ref="B498:F498"/>
    <mergeCell ref="H498:P498"/>
    <mergeCell ref="B499:F499"/>
    <mergeCell ref="H499:P499"/>
    <mergeCell ref="B488:P488"/>
    <mergeCell ref="B489:P489"/>
    <mergeCell ref="B490:P490"/>
    <mergeCell ref="B491:P491"/>
    <mergeCell ref="B492:P492"/>
    <mergeCell ref="B494:K494"/>
    <mergeCell ref="L494:O494"/>
    <mergeCell ref="A502:D511"/>
    <mergeCell ref="F502:I503"/>
    <mergeCell ref="J502:J503"/>
    <mergeCell ref="K502:L511"/>
    <mergeCell ref="M502:O503"/>
    <mergeCell ref="P502:P503"/>
    <mergeCell ref="F504:I504"/>
    <mergeCell ref="M504:O504"/>
    <mergeCell ref="F505:I505"/>
    <mergeCell ref="M505:O505"/>
    <mergeCell ref="F509:I509"/>
    <mergeCell ref="M509:O509"/>
    <mergeCell ref="F510:I510"/>
    <mergeCell ref="M510:O510"/>
    <mergeCell ref="F511:I511"/>
    <mergeCell ref="M511:O511"/>
    <mergeCell ref="F506:I506"/>
    <mergeCell ref="M506:O506"/>
    <mergeCell ref="F507:I507"/>
    <mergeCell ref="M507:O507"/>
    <mergeCell ref="F508:I508"/>
    <mergeCell ref="M508:O508"/>
    <mergeCell ref="A515:B515"/>
    <mergeCell ref="C515:P515"/>
    <mergeCell ref="A516:G516"/>
    <mergeCell ref="H516:P516"/>
    <mergeCell ref="A517:G518"/>
    <mergeCell ref="H517:P518"/>
    <mergeCell ref="G513:H513"/>
    <mergeCell ref="I513:J513"/>
    <mergeCell ref="L513:M513"/>
    <mergeCell ref="N513:P513"/>
    <mergeCell ref="G514:H514"/>
    <mergeCell ref="I514:J514"/>
    <mergeCell ref="L514:M514"/>
    <mergeCell ref="N514:P514"/>
    <mergeCell ref="A530:A531"/>
    <mergeCell ref="B530:B531"/>
    <mergeCell ref="O530:P530"/>
    <mergeCell ref="O531:P531"/>
    <mergeCell ref="A532:A533"/>
    <mergeCell ref="B532:B533"/>
    <mergeCell ref="O532:P532"/>
    <mergeCell ref="O533:P533"/>
    <mergeCell ref="D520:P520"/>
    <mergeCell ref="A526:A527"/>
    <mergeCell ref="B526:B527"/>
    <mergeCell ref="O526:P526"/>
    <mergeCell ref="O527:P527"/>
    <mergeCell ref="A528:A529"/>
    <mergeCell ref="B528:B529"/>
    <mergeCell ref="O528:P528"/>
    <mergeCell ref="O529:P529"/>
    <mergeCell ref="A538:A539"/>
    <mergeCell ref="B538:B539"/>
    <mergeCell ref="O538:P538"/>
    <mergeCell ref="O539:P539"/>
    <mergeCell ref="A540:A541"/>
    <mergeCell ref="B540:B541"/>
    <mergeCell ref="O540:P540"/>
    <mergeCell ref="O541:P541"/>
    <mergeCell ref="A534:A535"/>
    <mergeCell ref="B534:B535"/>
    <mergeCell ref="O534:P534"/>
    <mergeCell ref="O535:P535"/>
    <mergeCell ref="A536:A537"/>
    <mergeCell ref="B536:B537"/>
    <mergeCell ref="O536:P536"/>
    <mergeCell ref="O537:P537"/>
    <mergeCell ref="A547:P547"/>
    <mergeCell ref="B548:P548"/>
    <mergeCell ref="B549:P549"/>
    <mergeCell ref="B550:P550"/>
    <mergeCell ref="B551:P551"/>
    <mergeCell ref="B552:P552"/>
    <mergeCell ref="A542:A543"/>
    <mergeCell ref="B542:B543"/>
    <mergeCell ref="O542:P542"/>
    <mergeCell ref="O543:P543"/>
    <mergeCell ref="A544:A545"/>
    <mergeCell ref="B544:B545"/>
    <mergeCell ref="O544:P544"/>
    <mergeCell ref="O545:P545"/>
    <mergeCell ref="B561:K561"/>
    <mergeCell ref="L561:O561"/>
    <mergeCell ref="B563:F563"/>
    <mergeCell ref="H563:P563"/>
    <mergeCell ref="B564:F564"/>
    <mergeCell ref="H564:P564"/>
    <mergeCell ref="B553:P553"/>
    <mergeCell ref="B554:P554"/>
    <mergeCell ref="B555:P555"/>
    <mergeCell ref="B556:P556"/>
    <mergeCell ref="B557:P557"/>
    <mergeCell ref="B559:K559"/>
    <mergeCell ref="L559:O559"/>
    <mergeCell ref="M573:O573"/>
    <mergeCell ref="F574:I574"/>
    <mergeCell ref="M574:O574"/>
    <mergeCell ref="F575:I575"/>
    <mergeCell ref="M575:O575"/>
    <mergeCell ref="F576:I576"/>
    <mergeCell ref="M576:O576"/>
    <mergeCell ref="B566:P566"/>
    <mergeCell ref="A570:E579"/>
    <mergeCell ref="F570:I571"/>
    <mergeCell ref="J570:J571"/>
    <mergeCell ref="K570:L579"/>
    <mergeCell ref="M570:O571"/>
    <mergeCell ref="P570:P571"/>
    <mergeCell ref="F572:I572"/>
    <mergeCell ref="M572:O572"/>
    <mergeCell ref="F573:I573"/>
    <mergeCell ref="G581:H581"/>
    <mergeCell ref="I581:J581"/>
    <mergeCell ref="L581:M581"/>
    <mergeCell ref="N581:P581"/>
    <mergeCell ref="G582:H582"/>
    <mergeCell ref="I582:J582"/>
    <mergeCell ref="L582:M582"/>
    <mergeCell ref="N582:P582"/>
    <mergeCell ref="F577:I577"/>
    <mergeCell ref="M577:O577"/>
    <mergeCell ref="F578:I578"/>
    <mergeCell ref="M578:O578"/>
    <mergeCell ref="F579:I579"/>
    <mergeCell ref="M579:O579"/>
    <mergeCell ref="D588:P588"/>
    <mergeCell ref="O589:P589"/>
    <mergeCell ref="A590:C590"/>
    <mergeCell ref="O590:P590"/>
    <mergeCell ref="A591:C591"/>
    <mergeCell ref="O591:P591"/>
    <mergeCell ref="A583:B583"/>
    <mergeCell ref="C583:P583"/>
    <mergeCell ref="A584:G584"/>
    <mergeCell ref="H584:P584"/>
    <mergeCell ref="A585:G586"/>
    <mergeCell ref="H585:P586"/>
    <mergeCell ref="O593:P593"/>
    <mergeCell ref="A594:A595"/>
    <mergeCell ref="B594:B595"/>
    <mergeCell ref="O594:P594"/>
    <mergeCell ref="O595:P595"/>
    <mergeCell ref="A596:A597"/>
    <mergeCell ref="B596:B597"/>
    <mergeCell ref="O596:P596"/>
    <mergeCell ref="O597:P597"/>
    <mergeCell ref="A602:A603"/>
    <mergeCell ref="B602:B603"/>
    <mergeCell ref="O602:P602"/>
    <mergeCell ref="O603:P603"/>
    <mergeCell ref="A604:A605"/>
    <mergeCell ref="B604:B605"/>
    <mergeCell ref="O604:P604"/>
    <mergeCell ref="O605:P605"/>
    <mergeCell ref="A598:A599"/>
    <mergeCell ref="B598:B599"/>
    <mergeCell ref="O598:P598"/>
    <mergeCell ref="O599:P599"/>
    <mergeCell ref="A600:A601"/>
    <mergeCell ref="B600:B601"/>
    <mergeCell ref="O600:P600"/>
    <mergeCell ref="O601:P601"/>
    <mergeCell ref="A610:A611"/>
    <mergeCell ref="B610:B611"/>
    <mergeCell ref="O610:P610"/>
    <mergeCell ref="O611:P611"/>
    <mergeCell ref="A612:A613"/>
    <mergeCell ref="B612:B613"/>
    <mergeCell ref="O612:P612"/>
    <mergeCell ref="O613:P613"/>
    <mergeCell ref="A606:A607"/>
    <mergeCell ref="B606:B607"/>
    <mergeCell ref="O606:P606"/>
    <mergeCell ref="O607:P607"/>
    <mergeCell ref="A608:A609"/>
    <mergeCell ref="B608:B609"/>
    <mergeCell ref="O608:P608"/>
    <mergeCell ref="O609:P609"/>
    <mergeCell ref="B621:P621"/>
    <mergeCell ref="B622:P622"/>
    <mergeCell ref="B623:P623"/>
    <mergeCell ref="B624:P624"/>
    <mergeCell ref="B625:P625"/>
    <mergeCell ref="A615:P615"/>
    <mergeCell ref="B616:P616"/>
    <mergeCell ref="B617:P617"/>
    <mergeCell ref="B618:P618"/>
    <mergeCell ref="B619:P619"/>
    <mergeCell ref="B620:P620"/>
  </mergeCells>
  <dataValidations count="1">
    <dataValidation errorStyle="warning" allowBlank="1" showInputMessage="1" showErrorMessage="1" errorTitle="Área" error="Solo puede seleccionar una de las opciones de la lista desplegable" sqref="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B65546:B65547 IX65546:IX65547 ST65546:ST65547 ACP65546:ACP65547 AML65546:AML65547 AWH65546:AWH65547 BGD65546:BGD65547 BPZ65546:BPZ65547 BZV65546:BZV65547 CJR65546:CJR65547 CTN65546:CTN65547 DDJ65546:DDJ65547 DNF65546:DNF65547 DXB65546:DXB65547 EGX65546:EGX65547 EQT65546:EQT65547 FAP65546:FAP65547 FKL65546:FKL65547 FUH65546:FUH65547 GED65546:GED65547 GNZ65546:GNZ65547 GXV65546:GXV65547 HHR65546:HHR65547 HRN65546:HRN65547 IBJ65546:IBJ65547 ILF65546:ILF65547 IVB65546:IVB65547 JEX65546:JEX65547 JOT65546:JOT65547 JYP65546:JYP65547 KIL65546:KIL65547 KSH65546:KSH65547 LCD65546:LCD65547 LLZ65546:LLZ65547 LVV65546:LVV65547 MFR65546:MFR65547 MPN65546:MPN65547 MZJ65546:MZJ65547 NJF65546:NJF65547 NTB65546:NTB65547 OCX65546:OCX65547 OMT65546:OMT65547 OWP65546:OWP65547 PGL65546:PGL65547 PQH65546:PQH65547 QAD65546:QAD65547 QJZ65546:QJZ65547 QTV65546:QTV65547 RDR65546:RDR65547 RNN65546:RNN65547 RXJ65546:RXJ65547 SHF65546:SHF65547 SRB65546:SRB65547 TAX65546:TAX65547 TKT65546:TKT65547 TUP65546:TUP65547 UEL65546:UEL65547 UOH65546:UOH65547 UYD65546:UYD65547 VHZ65546:VHZ65547 VRV65546:VRV65547 WBR65546:WBR65547 WLN65546:WLN65547 WVJ65546:WVJ65547 B131082:B131083 IX131082:IX131083 ST131082:ST131083 ACP131082:ACP131083 AML131082:AML131083 AWH131082:AWH131083 BGD131082:BGD131083 BPZ131082:BPZ131083 BZV131082:BZV131083 CJR131082:CJR131083 CTN131082:CTN131083 DDJ131082:DDJ131083 DNF131082:DNF131083 DXB131082:DXB131083 EGX131082:EGX131083 EQT131082:EQT131083 FAP131082:FAP131083 FKL131082:FKL131083 FUH131082:FUH131083 GED131082:GED131083 GNZ131082:GNZ131083 GXV131082:GXV131083 HHR131082:HHR131083 HRN131082:HRN131083 IBJ131082:IBJ131083 ILF131082:ILF131083 IVB131082:IVB131083 JEX131082:JEX131083 JOT131082:JOT131083 JYP131082:JYP131083 KIL131082:KIL131083 KSH131082:KSH131083 LCD131082:LCD131083 LLZ131082:LLZ131083 LVV131082:LVV131083 MFR131082:MFR131083 MPN131082:MPN131083 MZJ131082:MZJ131083 NJF131082:NJF131083 NTB131082:NTB131083 OCX131082:OCX131083 OMT131082:OMT131083 OWP131082:OWP131083 PGL131082:PGL131083 PQH131082:PQH131083 QAD131082:QAD131083 QJZ131082:QJZ131083 QTV131082:QTV131083 RDR131082:RDR131083 RNN131082:RNN131083 RXJ131082:RXJ131083 SHF131082:SHF131083 SRB131082:SRB131083 TAX131082:TAX131083 TKT131082:TKT131083 TUP131082:TUP131083 UEL131082:UEL131083 UOH131082:UOH131083 UYD131082:UYD131083 VHZ131082:VHZ131083 VRV131082:VRV131083 WBR131082:WBR131083 WLN131082:WLN131083 WVJ131082:WVJ131083 B196618:B196619 IX196618:IX196619 ST196618:ST196619 ACP196618:ACP196619 AML196618:AML196619 AWH196618:AWH196619 BGD196618:BGD196619 BPZ196618:BPZ196619 BZV196618:BZV196619 CJR196618:CJR196619 CTN196618:CTN196619 DDJ196618:DDJ196619 DNF196618:DNF196619 DXB196618:DXB196619 EGX196618:EGX196619 EQT196618:EQT196619 FAP196618:FAP196619 FKL196618:FKL196619 FUH196618:FUH196619 GED196618:GED196619 GNZ196618:GNZ196619 GXV196618:GXV196619 HHR196618:HHR196619 HRN196618:HRN196619 IBJ196618:IBJ196619 ILF196618:ILF196619 IVB196618:IVB196619 JEX196618:JEX196619 JOT196618:JOT196619 JYP196618:JYP196619 KIL196618:KIL196619 KSH196618:KSH196619 LCD196618:LCD196619 LLZ196618:LLZ196619 LVV196618:LVV196619 MFR196618:MFR196619 MPN196618:MPN196619 MZJ196618:MZJ196619 NJF196618:NJF196619 NTB196618:NTB196619 OCX196618:OCX196619 OMT196618:OMT196619 OWP196618:OWP196619 PGL196618:PGL196619 PQH196618:PQH196619 QAD196618:QAD196619 QJZ196618:QJZ196619 QTV196618:QTV196619 RDR196618:RDR196619 RNN196618:RNN196619 RXJ196618:RXJ196619 SHF196618:SHF196619 SRB196618:SRB196619 TAX196618:TAX196619 TKT196618:TKT196619 TUP196618:TUP196619 UEL196618:UEL196619 UOH196618:UOH196619 UYD196618:UYD196619 VHZ196618:VHZ196619 VRV196618:VRV196619 WBR196618:WBR196619 WLN196618:WLN196619 WVJ196618:WVJ196619 B262154:B262155 IX262154:IX262155 ST262154:ST262155 ACP262154:ACP262155 AML262154:AML262155 AWH262154:AWH262155 BGD262154:BGD262155 BPZ262154:BPZ262155 BZV262154:BZV262155 CJR262154:CJR262155 CTN262154:CTN262155 DDJ262154:DDJ262155 DNF262154:DNF262155 DXB262154:DXB262155 EGX262154:EGX262155 EQT262154:EQT262155 FAP262154:FAP262155 FKL262154:FKL262155 FUH262154:FUH262155 GED262154:GED262155 GNZ262154:GNZ262155 GXV262154:GXV262155 HHR262154:HHR262155 HRN262154:HRN262155 IBJ262154:IBJ262155 ILF262154:ILF262155 IVB262154:IVB262155 JEX262154:JEX262155 JOT262154:JOT262155 JYP262154:JYP262155 KIL262154:KIL262155 KSH262154:KSH262155 LCD262154:LCD262155 LLZ262154:LLZ262155 LVV262154:LVV262155 MFR262154:MFR262155 MPN262154:MPN262155 MZJ262154:MZJ262155 NJF262154:NJF262155 NTB262154:NTB262155 OCX262154:OCX262155 OMT262154:OMT262155 OWP262154:OWP262155 PGL262154:PGL262155 PQH262154:PQH262155 QAD262154:QAD262155 QJZ262154:QJZ262155 QTV262154:QTV262155 RDR262154:RDR262155 RNN262154:RNN262155 RXJ262154:RXJ262155 SHF262154:SHF262155 SRB262154:SRB262155 TAX262154:TAX262155 TKT262154:TKT262155 TUP262154:TUP262155 UEL262154:UEL262155 UOH262154:UOH262155 UYD262154:UYD262155 VHZ262154:VHZ262155 VRV262154:VRV262155 WBR262154:WBR262155 WLN262154:WLN262155 WVJ262154:WVJ262155 B327690:B327691 IX327690:IX327691 ST327690:ST327691 ACP327690:ACP327691 AML327690:AML327691 AWH327690:AWH327691 BGD327690:BGD327691 BPZ327690:BPZ327691 BZV327690:BZV327691 CJR327690:CJR327691 CTN327690:CTN327691 DDJ327690:DDJ327691 DNF327690:DNF327691 DXB327690:DXB327691 EGX327690:EGX327691 EQT327690:EQT327691 FAP327690:FAP327691 FKL327690:FKL327691 FUH327690:FUH327691 GED327690:GED327691 GNZ327690:GNZ327691 GXV327690:GXV327691 HHR327690:HHR327691 HRN327690:HRN327691 IBJ327690:IBJ327691 ILF327690:ILF327691 IVB327690:IVB327691 JEX327690:JEX327691 JOT327690:JOT327691 JYP327690:JYP327691 KIL327690:KIL327691 KSH327690:KSH327691 LCD327690:LCD327691 LLZ327690:LLZ327691 LVV327690:LVV327691 MFR327690:MFR327691 MPN327690:MPN327691 MZJ327690:MZJ327691 NJF327690:NJF327691 NTB327690:NTB327691 OCX327690:OCX327691 OMT327690:OMT327691 OWP327690:OWP327691 PGL327690:PGL327691 PQH327690:PQH327691 QAD327690:QAD327691 QJZ327690:QJZ327691 QTV327690:QTV327691 RDR327690:RDR327691 RNN327690:RNN327691 RXJ327690:RXJ327691 SHF327690:SHF327691 SRB327690:SRB327691 TAX327690:TAX327691 TKT327690:TKT327691 TUP327690:TUP327691 UEL327690:UEL327691 UOH327690:UOH327691 UYD327690:UYD327691 VHZ327690:VHZ327691 VRV327690:VRV327691 WBR327690:WBR327691 WLN327690:WLN327691 WVJ327690:WVJ327691 B393226:B393227 IX393226:IX393227 ST393226:ST393227 ACP393226:ACP393227 AML393226:AML393227 AWH393226:AWH393227 BGD393226:BGD393227 BPZ393226:BPZ393227 BZV393226:BZV393227 CJR393226:CJR393227 CTN393226:CTN393227 DDJ393226:DDJ393227 DNF393226:DNF393227 DXB393226:DXB393227 EGX393226:EGX393227 EQT393226:EQT393227 FAP393226:FAP393227 FKL393226:FKL393227 FUH393226:FUH393227 GED393226:GED393227 GNZ393226:GNZ393227 GXV393226:GXV393227 HHR393226:HHR393227 HRN393226:HRN393227 IBJ393226:IBJ393227 ILF393226:ILF393227 IVB393226:IVB393227 JEX393226:JEX393227 JOT393226:JOT393227 JYP393226:JYP393227 KIL393226:KIL393227 KSH393226:KSH393227 LCD393226:LCD393227 LLZ393226:LLZ393227 LVV393226:LVV393227 MFR393226:MFR393227 MPN393226:MPN393227 MZJ393226:MZJ393227 NJF393226:NJF393227 NTB393226:NTB393227 OCX393226:OCX393227 OMT393226:OMT393227 OWP393226:OWP393227 PGL393226:PGL393227 PQH393226:PQH393227 QAD393226:QAD393227 QJZ393226:QJZ393227 QTV393226:QTV393227 RDR393226:RDR393227 RNN393226:RNN393227 RXJ393226:RXJ393227 SHF393226:SHF393227 SRB393226:SRB393227 TAX393226:TAX393227 TKT393226:TKT393227 TUP393226:TUP393227 UEL393226:UEL393227 UOH393226:UOH393227 UYD393226:UYD393227 VHZ393226:VHZ393227 VRV393226:VRV393227 WBR393226:WBR393227 WLN393226:WLN393227 WVJ393226:WVJ393227 B458762:B458763 IX458762:IX458763 ST458762:ST458763 ACP458762:ACP458763 AML458762:AML458763 AWH458762:AWH458763 BGD458762:BGD458763 BPZ458762:BPZ458763 BZV458762:BZV458763 CJR458762:CJR458763 CTN458762:CTN458763 DDJ458762:DDJ458763 DNF458762:DNF458763 DXB458762:DXB458763 EGX458762:EGX458763 EQT458762:EQT458763 FAP458762:FAP458763 FKL458762:FKL458763 FUH458762:FUH458763 GED458762:GED458763 GNZ458762:GNZ458763 GXV458762:GXV458763 HHR458762:HHR458763 HRN458762:HRN458763 IBJ458762:IBJ458763 ILF458762:ILF458763 IVB458762:IVB458763 JEX458762:JEX458763 JOT458762:JOT458763 JYP458762:JYP458763 KIL458762:KIL458763 KSH458762:KSH458763 LCD458762:LCD458763 LLZ458762:LLZ458763 LVV458762:LVV458763 MFR458762:MFR458763 MPN458762:MPN458763 MZJ458762:MZJ458763 NJF458762:NJF458763 NTB458762:NTB458763 OCX458762:OCX458763 OMT458762:OMT458763 OWP458762:OWP458763 PGL458762:PGL458763 PQH458762:PQH458763 QAD458762:QAD458763 QJZ458762:QJZ458763 QTV458762:QTV458763 RDR458762:RDR458763 RNN458762:RNN458763 RXJ458762:RXJ458763 SHF458762:SHF458763 SRB458762:SRB458763 TAX458762:TAX458763 TKT458762:TKT458763 TUP458762:TUP458763 UEL458762:UEL458763 UOH458762:UOH458763 UYD458762:UYD458763 VHZ458762:VHZ458763 VRV458762:VRV458763 WBR458762:WBR458763 WLN458762:WLN458763 WVJ458762:WVJ458763 B524298:B524299 IX524298:IX524299 ST524298:ST524299 ACP524298:ACP524299 AML524298:AML524299 AWH524298:AWH524299 BGD524298:BGD524299 BPZ524298:BPZ524299 BZV524298:BZV524299 CJR524298:CJR524299 CTN524298:CTN524299 DDJ524298:DDJ524299 DNF524298:DNF524299 DXB524298:DXB524299 EGX524298:EGX524299 EQT524298:EQT524299 FAP524298:FAP524299 FKL524298:FKL524299 FUH524298:FUH524299 GED524298:GED524299 GNZ524298:GNZ524299 GXV524298:GXV524299 HHR524298:HHR524299 HRN524298:HRN524299 IBJ524298:IBJ524299 ILF524298:ILF524299 IVB524298:IVB524299 JEX524298:JEX524299 JOT524298:JOT524299 JYP524298:JYP524299 KIL524298:KIL524299 KSH524298:KSH524299 LCD524298:LCD524299 LLZ524298:LLZ524299 LVV524298:LVV524299 MFR524298:MFR524299 MPN524298:MPN524299 MZJ524298:MZJ524299 NJF524298:NJF524299 NTB524298:NTB524299 OCX524298:OCX524299 OMT524298:OMT524299 OWP524298:OWP524299 PGL524298:PGL524299 PQH524298:PQH524299 QAD524298:QAD524299 QJZ524298:QJZ524299 QTV524298:QTV524299 RDR524298:RDR524299 RNN524298:RNN524299 RXJ524298:RXJ524299 SHF524298:SHF524299 SRB524298:SRB524299 TAX524298:TAX524299 TKT524298:TKT524299 TUP524298:TUP524299 UEL524298:UEL524299 UOH524298:UOH524299 UYD524298:UYD524299 VHZ524298:VHZ524299 VRV524298:VRV524299 WBR524298:WBR524299 WLN524298:WLN524299 WVJ524298:WVJ524299 B589834:B589835 IX589834:IX589835 ST589834:ST589835 ACP589834:ACP589835 AML589834:AML589835 AWH589834:AWH589835 BGD589834:BGD589835 BPZ589834:BPZ589835 BZV589834:BZV589835 CJR589834:CJR589835 CTN589834:CTN589835 DDJ589834:DDJ589835 DNF589834:DNF589835 DXB589834:DXB589835 EGX589834:EGX589835 EQT589834:EQT589835 FAP589834:FAP589835 FKL589834:FKL589835 FUH589834:FUH589835 GED589834:GED589835 GNZ589834:GNZ589835 GXV589834:GXV589835 HHR589834:HHR589835 HRN589834:HRN589835 IBJ589834:IBJ589835 ILF589834:ILF589835 IVB589834:IVB589835 JEX589834:JEX589835 JOT589834:JOT589835 JYP589834:JYP589835 KIL589834:KIL589835 KSH589834:KSH589835 LCD589834:LCD589835 LLZ589834:LLZ589835 LVV589834:LVV589835 MFR589834:MFR589835 MPN589834:MPN589835 MZJ589834:MZJ589835 NJF589834:NJF589835 NTB589834:NTB589835 OCX589834:OCX589835 OMT589834:OMT589835 OWP589834:OWP589835 PGL589834:PGL589835 PQH589834:PQH589835 QAD589834:QAD589835 QJZ589834:QJZ589835 QTV589834:QTV589835 RDR589834:RDR589835 RNN589834:RNN589835 RXJ589834:RXJ589835 SHF589834:SHF589835 SRB589834:SRB589835 TAX589834:TAX589835 TKT589834:TKT589835 TUP589834:TUP589835 UEL589834:UEL589835 UOH589834:UOH589835 UYD589834:UYD589835 VHZ589834:VHZ589835 VRV589834:VRV589835 WBR589834:WBR589835 WLN589834:WLN589835 WVJ589834:WVJ589835 B655370:B655371 IX655370:IX655371 ST655370:ST655371 ACP655370:ACP655371 AML655370:AML655371 AWH655370:AWH655371 BGD655370:BGD655371 BPZ655370:BPZ655371 BZV655370:BZV655371 CJR655370:CJR655371 CTN655370:CTN655371 DDJ655370:DDJ655371 DNF655370:DNF655371 DXB655370:DXB655371 EGX655370:EGX655371 EQT655370:EQT655371 FAP655370:FAP655371 FKL655370:FKL655371 FUH655370:FUH655371 GED655370:GED655371 GNZ655370:GNZ655371 GXV655370:GXV655371 HHR655370:HHR655371 HRN655370:HRN655371 IBJ655370:IBJ655371 ILF655370:ILF655371 IVB655370:IVB655371 JEX655370:JEX655371 JOT655370:JOT655371 JYP655370:JYP655371 KIL655370:KIL655371 KSH655370:KSH655371 LCD655370:LCD655371 LLZ655370:LLZ655371 LVV655370:LVV655371 MFR655370:MFR655371 MPN655370:MPN655371 MZJ655370:MZJ655371 NJF655370:NJF655371 NTB655370:NTB655371 OCX655370:OCX655371 OMT655370:OMT655371 OWP655370:OWP655371 PGL655370:PGL655371 PQH655370:PQH655371 QAD655370:QAD655371 QJZ655370:QJZ655371 QTV655370:QTV655371 RDR655370:RDR655371 RNN655370:RNN655371 RXJ655370:RXJ655371 SHF655370:SHF655371 SRB655370:SRB655371 TAX655370:TAX655371 TKT655370:TKT655371 TUP655370:TUP655371 UEL655370:UEL655371 UOH655370:UOH655371 UYD655370:UYD655371 VHZ655370:VHZ655371 VRV655370:VRV655371 WBR655370:WBR655371 WLN655370:WLN655371 WVJ655370:WVJ655371 B720906:B720907 IX720906:IX720907 ST720906:ST720907 ACP720906:ACP720907 AML720906:AML720907 AWH720906:AWH720907 BGD720906:BGD720907 BPZ720906:BPZ720907 BZV720906:BZV720907 CJR720906:CJR720907 CTN720906:CTN720907 DDJ720906:DDJ720907 DNF720906:DNF720907 DXB720906:DXB720907 EGX720906:EGX720907 EQT720906:EQT720907 FAP720906:FAP720907 FKL720906:FKL720907 FUH720906:FUH720907 GED720906:GED720907 GNZ720906:GNZ720907 GXV720906:GXV720907 HHR720906:HHR720907 HRN720906:HRN720907 IBJ720906:IBJ720907 ILF720906:ILF720907 IVB720906:IVB720907 JEX720906:JEX720907 JOT720906:JOT720907 JYP720906:JYP720907 KIL720906:KIL720907 KSH720906:KSH720907 LCD720906:LCD720907 LLZ720906:LLZ720907 LVV720906:LVV720907 MFR720906:MFR720907 MPN720906:MPN720907 MZJ720906:MZJ720907 NJF720906:NJF720907 NTB720906:NTB720907 OCX720906:OCX720907 OMT720906:OMT720907 OWP720906:OWP720907 PGL720906:PGL720907 PQH720906:PQH720907 QAD720906:QAD720907 QJZ720906:QJZ720907 QTV720906:QTV720907 RDR720906:RDR720907 RNN720906:RNN720907 RXJ720906:RXJ720907 SHF720906:SHF720907 SRB720906:SRB720907 TAX720906:TAX720907 TKT720906:TKT720907 TUP720906:TUP720907 UEL720906:UEL720907 UOH720906:UOH720907 UYD720906:UYD720907 VHZ720906:VHZ720907 VRV720906:VRV720907 WBR720906:WBR720907 WLN720906:WLN720907 WVJ720906:WVJ720907 B786442:B786443 IX786442:IX786443 ST786442:ST786443 ACP786442:ACP786443 AML786442:AML786443 AWH786442:AWH786443 BGD786442:BGD786443 BPZ786442:BPZ786443 BZV786442:BZV786443 CJR786442:CJR786443 CTN786442:CTN786443 DDJ786442:DDJ786443 DNF786442:DNF786443 DXB786442:DXB786443 EGX786442:EGX786443 EQT786442:EQT786443 FAP786442:FAP786443 FKL786442:FKL786443 FUH786442:FUH786443 GED786442:GED786443 GNZ786442:GNZ786443 GXV786442:GXV786443 HHR786442:HHR786443 HRN786442:HRN786443 IBJ786442:IBJ786443 ILF786442:ILF786443 IVB786442:IVB786443 JEX786442:JEX786443 JOT786442:JOT786443 JYP786442:JYP786443 KIL786442:KIL786443 KSH786442:KSH786443 LCD786442:LCD786443 LLZ786442:LLZ786443 LVV786442:LVV786443 MFR786442:MFR786443 MPN786442:MPN786443 MZJ786442:MZJ786443 NJF786442:NJF786443 NTB786442:NTB786443 OCX786442:OCX786443 OMT786442:OMT786443 OWP786442:OWP786443 PGL786442:PGL786443 PQH786442:PQH786443 QAD786442:QAD786443 QJZ786442:QJZ786443 QTV786442:QTV786443 RDR786442:RDR786443 RNN786442:RNN786443 RXJ786442:RXJ786443 SHF786442:SHF786443 SRB786442:SRB786443 TAX786442:TAX786443 TKT786442:TKT786443 TUP786442:TUP786443 UEL786442:UEL786443 UOH786442:UOH786443 UYD786442:UYD786443 VHZ786442:VHZ786443 VRV786442:VRV786443 WBR786442:WBR786443 WLN786442:WLN786443 WVJ786442:WVJ786443 B851978:B851979 IX851978:IX851979 ST851978:ST851979 ACP851978:ACP851979 AML851978:AML851979 AWH851978:AWH851979 BGD851978:BGD851979 BPZ851978:BPZ851979 BZV851978:BZV851979 CJR851978:CJR851979 CTN851978:CTN851979 DDJ851978:DDJ851979 DNF851978:DNF851979 DXB851978:DXB851979 EGX851978:EGX851979 EQT851978:EQT851979 FAP851978:FAP851979 FKL851978:FKL851979 FUH851978:FUH851979 GED851978:GED851979 GNZ851978:GNZ851979 GXV851978:GXV851979 HHR851978:HHR851979 HRN851978:HRN851979 IBJ851978:IBJ851979 ILF851978:ILF851979 IVB851978:IVB851979 JEX851978:JEX851979 JOT851978:JOT851979 JYP851978:JYP851979 KIL851978:KIL851979 KSH851978:KSH851979 LCD851978:LCD851979 LLZ851978:LLZ851979 LVV851978:LVV851979 MFR851978:MFR851979 MPN851978:MPN851979 MZJ851978:MZJ851979 NJF851978:NJF851979 NTB851978:NTB851979 OCX851978:OCX851979 OMT851978:OMT851979 OWP851978:OWP851979 PGL851978:PGL851979 PQH851978:PQH851979 QAD851978:QAD851979 QJZ851978:QJZ851979 QTV851978:QTV851979 RDR851978:RDR851979 RNN851978:RNN851979 RXJ851978:RXJ851979 SHF851978:SHF851979 SRB851978:SRB851979 TAX851978:TAX851979 TKT851978:TKT851979 TUP851978:TUP851979 UEL851978:UEL851979 UOH851978:UOH851979 UYD851978:UYD851979 VHZ851978:VHZ851979 VRV851978:VRV851979 WBR851978:WBR851979 WLN851978:WLN851979 WVJ851978:WVJ851979 B917514:B917515 IX917514:IX917515 ST917514:ST917515 ACP917514:ACP917515 AML917514:AML917515 AWH917514:AWH917515 BGD917514:BGD917515 BPZ917514:BPZ917515 BZV917514:BZV917515 CJR917514:CJR917515 CTN917514:CTN917515 DDJ917514:DDJ917515 DNF917514:DNF917515 DXB917514:DXB917515 EGX917514:EGX917515 EQT917514:EQT917515 FAP917514:FAP917515 FKL917514:FKL917515 FUH917514:FUH917515 GED917514:GED917515 GNZ917514:GNZ917515 GXV917514:GXV917515 HHR917514:HHR917515 HRN917514:HRN917515 IBJ917514:IBJ917515 ILF917514:ILF917515 IVB917514:IVB917515 JEX917514:JEX917515 JOT917514:JOT917515 JYP917514:JYP917515 KIL917514:KIL917515 KSH917514:KSH917515 LCD917514:LCD917515 LLZ917514:LLZ917515 LVV917514:LVV917515 MFR917514:MFR917515 MPN917514:MPN917515 MZJ917514:MZJ917515 NJF917514:NJF917515 NTB917514:NTB917515 OCX917514:OCX917515 OMT917514:OMT917515 OWP917514:OWP917515 PGL917514:PGL917515 PQH917514:PQH917515 QAD917514:QAD917515 QJZ917514:QJZ917515 QTV917514:QTV917515 RDR917514:RDR917515 RNN917514:RNN917515 RXJ917514:RXJ917515 SHF917514:SHF917515 SRB917514:SRB917515 TAX917514:TAX917515 TKT917514:TKT917515 TUP917514:TUP917515 UEL917514:UEL917515 UOH917514:UOH917515 UYD917514:UYD917515 VHZ917514:VHZ917515 VRV917514:VRV917515 WBR917514:WBR917515 WLN917514:WLN917515 WVJ917514:WVJ917515 B983050:B983051 IX983050:IX983051 ST983050:ST983051 ACP983050:ACP983051 AML983050:AML983051 AWH983050:AWH983051 BGD983050:BGD983051 BPZ983050:BPZ983051 BZV983050:BZV983051 CJR983050:CJR983051 CTN983050:CTN983051 DDJ983050:DDJ983051 DNF983050:DNF983051 DXB983050:DXB983051 EGX983050:EGX983051 EQT983050:EQT983051 FAP983050:FAP983051 FKL983050:FKL983051 FUH983050:FUH983051 GED983050:GED983051 GNZ983050:GNZ983051 GXV983050:GXV983051 HHR983050:HHR983051 HRN983050:HRN983051 IBJ983050:IBJ983051 ILF983050:ILF983051 IVB983050:IVB983051 JEX983050:JEX983051 JOT983050:JOT983051 JYP983050:JYP983051 KIL983050:KIL983051 KSH983050:KSH983051 LCD983050:LCD983051 LLZ983050:LLZ983051 LVV983050:LVV983051 MFR983050:MFR983051 MPN983050:MPN983051 MZJ983050:MZJ983051 NJF983050:NJF983051 NTB983050:NTB983051 OCX983050:OCX983051 OMT983050:OMT983051 OWP983050:OWP983051 PGL983050:PGL983051 PQH983050:PQH983051 QAD983050:QAD983051 QJZ983050:QJZ983051 QTV983050:QTV983051 RDR983050:RDR983051 RNN983050:RNN983051 RXJ983050:RXJ983051 SHF983050:SHF983051 SRB983050:SRB983051 TAX983050:TAX983051 TKT983050:TKT983051 TUP983050:TUP983051 UEL983050:UEL983051 UOH983050:UOH983051 UYD983050:UYD983051 VHZ983050:VHZ983051 VRV983050:VRV983051 WBR983050:WBR983051 WLN983050:WLN983051 WVJ983050:WVJ983051"/>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336"/>
  <sheetViews>
    <sheetView zoomScale="70" zoomScaleNormal="70" workbookViewId="0">
      <selection activeCell="R5" sqref="R5"/>
    </sheetView>
  </sheetViews>
  <sheetFormatPr baseColWidth="10" defaultColWidth="11.42578125" defaultRowHeight="15" x14ac:dyDescent="0.25"/>
  <cols>
    <col min="1" max="1" width="48.7109375" customWidth="1"/>
    <col min="2" max="2" width="11.42578125" customWidth="1"/>
    <col min="3" max="3" width="16.570312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1363" t="s">
        <v>1937</v>
      </c>
      <c r="C8" s="1364"/>
      <c r="D8" s="1364"/>
      <c r="E8" s="1364"/>
      <c r="F8" s="1364"/>
      <c r="G8" s="1364"/>
      <c r="H8" s="1364"/>
      <c r="I8" s="1364"/>
      <c r="J8" s="1364"/>
      <c r="K8" s="1364"/>
      <c r="L8" s="1364"/>
      <c r="M8" s="1364"/>
      <c r="N8" s="1364"/>
      <c r="O8" s="1364"/>
      <c r="P8" s="1365"/>
    </row>
    <row r="9" spans="1:16" ht="15.75" customHeight="1" x14ac:dyDescent="0.25">
      <c r="A9" s="4" t="s">
        <v>7</v>
      </c>
      <c r="B9" s="923" t="s">
        <v>1938</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30" customHeight="1" x14ac:dyDescent="0.25">
      <c r="A11" s="9" t="s">
        <v>9</v>
      </c>
      <c r="B11" s="1117" t="s">
        <v>1939</v>
      </c>
      <c r="C11" s="792"/>
      <c r="D11" s="792"/>
      <c r="E11" s="792"/>
      <c r="F11" s="792"/>
      <c r="G11" s="792"/>
      <c r="H11" s="792"/>
      <c r="I11" s="792"/>
      <c r="J11" s="792"/>
      <c r="K11" s="793"/>
      <c r="L11" s="794" t="s">
        <v>11</v>
      </c>
      <c r="M11" s="794"/>
      <c r="N11" s="794"/>
      <c r="O11" s="794"/>
      <c r="P11" s="10">
        <v>0.3</v>
      </c>
    </row>
    <row r="13" spans="1:16" ht="32.25" customHeight="1" x14ac:dyDescent="0.25">
      <c r="A13" s="512" t="s">
        <v>12</v>
      </c>
      <c r="B13" s="758" t="s">
        <v>1940</v>
      </c>
      <c r="C13" s="773"/>
      <c r="D13" s="773"/>
      <c r="E13" s="773"/>
      <c r="F13" s="773"/>
      <c r="G13" s="773"/>
      <c r="H13" s="773"/>
      <c r="I13" s="773"/>
      <c r="J13" s="773"/>
      <c r="K13" s="773"/>
      <c r="L13" s="774" t="s">
        <v>14</v>
      </c>
      <c r="M13" s="774"/>
      <c r="N13" s="774"/>
      <c r="O13" s="774"/>
      <c r="P13" s="12">
        <v>0.5</v>
      </c>
    </row>
    <row r="14" spans="1:16" ht="32.25"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432"/>
      <c r="C17" s="432"/>
      <c r="D17" s="17"/>
      <c r="E17" s="17"/>
      <c r="F17" s="17"/>
      <c r="G17" s="17"/>
      <c r="H17" s="17"/>
      <c r="I17" s="17"/>
      <c r="J17" s="17"/>
      <c r="K17" s="17"/>
      <c r="L17" s="18"/>
      <c r="M17" s="18"/>
      <c r="N17" s="18"/>
      <c r="O17" s="18"/>
      <c r="P17" s="19"/>
    </row>
    <row r="18" spans="1:16" ht="25.5" customHeight="1" x14ac:dyDescent="0.25">
      <c r="A18" s="512" t="s">
        <v>20</v>
      </c>
      <c r="B18" s="758"/>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745" t="s">
        <v>1941</v>
      </c>
      <c r="G24" s="745"/>
      <c r="H24" s="745"/>
      <c r="I24" s="745"/>
      <c r="J24" s="421">
        <v>25</v>
      </c>
      <c r="K24" s="770"/>
      <c r="L24" s="764"/>
      <c r="M24" s="745" t="s">
        <v>1942</v>
      </c>
      <c r="N24" s="745"/>
      <c r="O24" s="745"/>
      <c r="P24" s="55">
        <v>25</v>
      </c>
    </row>
    <row r="25" spans="1:16" ht="15" customHeight="1" x14ac:dyDescent="0.25">
      <c r="A25" s="762"/>
      <c r="B25" s="763"/>
      <c r="C25" s="763"/>
      <c r="D25" s="763"/>
      <c r="E25" s="764"/>
      <c r="F25" s="745" t="s">
        <v>1943</v>
      </c>
      <c r="G25" s="745"/>
      <c r="H25" s="745"/>
      <c r="I25" s="745"/>
      <c r="J25" s="421">
        <v>25</v>
      </c>
      <c r="K25" s="770"/>
      <c r="L25" s="764"/>
      <c r="M25" s="745" t="s">
        <v>1944</v>
      </c>
      <c r="N25" s="745"/>
      <c r="O25" s="745"/>
      <c r="P25" s="55">
        <v>25</v>
      </c>
    </row>
    <row r="26" spans="1:16" ht="15" customHeight="1" x14ac:dyDescent="0.25">
      <c r="A26" s="762"/>
      <c r="B26" s="763"/>
      <c r="C26" s="763"/>
      <c r="D26" s="763"/>
      <c r="E26" s="764"/>
      <c r="F26" s="745" t="s">
        <v>1945</v>
      </c>
      <c r="G26" s="745"/>
      <c r="H26" s="745"/>
      <c r="I26" s="745"/>
      <c r="J26" s="421">
        <v>25</v>
      </c>
      <c r="K26" s="770"/>
      <c r="L26" s="764"/>
      <c r="M26" s="745" t="s">
        <v>1946</v>
      </c>
      <c r="N26" s="745"/>
      <c r="O26" s="745"/>
      <c r="P26" s="55">
        <v>25</v>
      </c>
    </row>
    <row r="27" spans="1:16" ht="15" customHeight="1" x14ac:dyDescent="0.25">
      <c r="A27" s="762"/>
      <c r="B27" s="763"/>
      <c r="C27" s="763"/>
      <c r="D27" s="763"/>
      <c r="E27" s="764"/>
      <c r="F27" s="745" t="s">
        <v>1947</v>
      </c>
      <c r="G27" s="745"/>
      <c r="H27" s="745"/>
      <c r="I27" s="745"/>
      <c r="J27" s="421">
        <v>15</v>
      </c>
      <c r="K27" s="770"/>
      <c r="L27" s="764"/>
      <c r="M27" s="745" t="s">
        <v>1948</v>
      </c>
      <c r="N27" s="745"/>
      <c r="O27" s="745"/>
      <c r="P27" s="55">
        <v>25</v>
      </c>
    </row>
    <row r="28" spans="1:16" ht="15" customHeight="1" x14ac:dyDescent="0.25">
      <c r="A28" s="762"/>
      <c r="B28" s="763"/>
      <c r="C28" s="763"/>
      <c r="D28" s="763"/>
      <c r="E28" s="764"/>
      <c r="F28" s="745"/>
      <c r="G28" s="745"/>
      <c r="H28" s="745"/>
      <c r="I28" s="745"/>
      <c r="J28" s="430"/>
      <c r="K28" s="770"/>
      <c r="L28" s="764"/>
      <c r="M28" s="745" t="s">
        <v>1949</v>
      </c>
      <c r="N28" s="745"/>
      <c r="O28" s="745"/>
      <c r="P28" s="55">
        <v>25</v>
      </c>
    </row>
    <row r="29" spans="1:16" ht="15" customHeight="1" x14ac:dyDescent="0.25">
      <c r="A29" s="762"/>
      <c r="B29" s="763"/>
      <c r="C29" s="763"/>
      <c r="D29" s="763"/>
      <c r="E29" s="764"/>
      <c r="F29" s="745"/>
      <c r="G29" s="745"/>
      <c r="H29" s="745"/>
      <c r="I29" s="745"/>
      <c r="J29" s="430"/>
      <c r="K29" s="770"/>
      <c r="L29" s="764"/>
      <c r="M29" s="745" t="s">
        <v>1950</v>
      </c>
      <c r="N29" s="745"/>
      <c r="O29" s="745"/>
      <c r="P29" s="55">
        <v>25</v>
      </c>
    </row>
    <row r="30" spans="1:16" ht="15" customHeight="1" x14ac:dyDescent="0.25">
      <c r="A30" s="762"/>
      <c r="B30" s="763"/>
      <c r="C30" s="763"/>
      <c r="D30" s="763"/>
      <c r="E30" s="764"/>
      <c r="F30" s="745"/>
      <c r="G30" s="745"/>
      <c r="H30" s="745"/>
      <c r="I30" s="745"/>
      <c r="J30" s="430"/>
      <c r="K30" s="770"/>
      <c r="L30" s="764"/>
      <c r="M30" s="745" t="s">
        <v>1950</v>
      </c>
      <c r="N30" s="745"/>
      <c r="O30" s="745"/>
      <c r="P30" s="55">
        <v>25</v>
      </c>
    </row>
    <row r="31" spans="1:16" ht="15" customHeight="1" x14ac:dyDescent="0.25">
      <c r="A31" s="765"/>
      <c r="B31" s="766"/>
      <c r="C31" s="766"/>
      <c r="D31" s="766"/>
      <c r="E31" s="767"/>
      <c r="F31" s="745"/>
      <c r="G31" s="745"/>
      <c r="H31" s="745"/>
      <c r="I31" s="745"/>
      <c r="J31" s="430"/>
      <c r="K31" s="771"/>
      <c r="L31" s="767"/>
      <c r="M31" s="745"/>
      <c r="N31" s="745"/>
      <c r="O31" s="745"/>
      <c r="P31" s="22"/>
    </row>
    <row r="32" spans="1:16" ht="15.75" x14ac:dyDescent="0.25">
      <c r="A32" s="23"/>
      <c r="B32" s="24"/>
      <c r="C32" s="18"/>
      <c r="D32" s="18"/>
      <c r="E32" s="18"/>
      <c r="F32" s="18"/>
      <c r="G32" s="18"/>
      <c r="H32" s="18"/>
      <c r="I32" s="18"/>
      <c r="J32" s="18"/>
      <c r="K32" s="18"/>
      <c r="L32" s="18"/>
      <c r="M32" s="18"/>
      <c r="N32" s="18"/>
      <c r="O32" s="18"/>
    </row>
    <row r="33" spans="1:16" s="26" customFormat="1" ht="31.5" customHeight="1" x14ac:dyDescent="0.25">
      <c r="A33" s="25" t="s">
        <v>32</v>
      </c>
      <c r="B33" s="424" t="s">
        <v>33</v>
      </c>
      <c r="C33" s="424" t="s">
        <v>34</v>
      </c>
      <c r="D33" s="424" t="s">
        <v>35</v>
      </c>
      <c r="E33" s="424" t="s">
        <v>36</v>
      </c>
      <c r="F33" s="424" t="s">
        <v>37</v>
      </c>
      <c r="G33" s="746" t="s">
        <v>38</v>
      </c>
      <c r="H33" s="746"/>
      <c r="I33" s="733" t="s">
        <v>39</v>
      </c>
      <c r="J33" s="741"/>
      <c r="K33" s="424" t="s">
        <v>40</v>
      </c>
      <c r="L33" s="746" t="s">
        <v>41</v>
      </c>
      <c r="M33" s="746"/>
      <c r="N33" s="747" t="s">
        <v>42</v>
      </c>
      <c r="O33" s="748"/>
      <c r="P33" s="749"/>
    </row>
    <row r="34" spans="1:16" ht="75.75" customHeight="1" x14ac:dyDescent="0.25">
      <c r="A34" s="143" t="s">
        <v>219</v>
      </c>
      <c r="B34" s="144"/>
      <c r="C34" s="431" t="s">
        <v>1951</v>
      </c>
      <c r="D34" s="425" t="s">
        <v>705</v>
      </c>
      <c r="E34" s="425"/>
      <c r="F34" s="425" t="s">
        <v>423</v>
      </c>
      <c r="G34" s="891" t="s">
        <v>1952</v>
      </c>
      <c r="H34" s="891"/>
      <c r="I34" s="1374" t="s">
        <v>949</v>
      </c>
      <c r="J34" s="1375"/>
      <c r="K34" s="429">
        <v>500</v>
      </c>
      <c r="L34" s="878" t="s">
        <v>586</v>
      </c>
      <c r="M34" s="878"/>
      <c r="N34" s="1376" t="s">
        <v>1937</v>
      </c>
      <c r="O34" s="1376"/>
      <c r="P34" s="1377"/>
    </row>
    <row r="35" spans="1:16" ht="40.5" customHeight="1" x14ac:dyDescent="0.25">
      <c r="A35" s="740" t="s">
        <v>51</v>
      </c>
      <c r="B35" s="741"/>
      <c r="C35" s="742" t="s">
        <v>1953</v>
      </c>
      <c r="D35" s="743"/>
      <c r="E35" s="743"/>
      <c r="F35" s="743"/>
      <c r="G35" s="743"/>
      <c r="H35" s="743"/>
      <c r="I35" s="743"/>
      <c r="J35" s="743"/>
      <c r="K35" s="743"/>
      <c r="L35" s="743"/>
      <c r="M35" s="743"/>
      <c r="N35" s="743"/>
      <c r="O35" s="743"/>
      <c r="P35" s="744"/>
    </row>
    <row r="36" spans="1:16" ht="15.75" x14ac:dyDescent="0.25">
      <c r="A36" s="718" t="s">
        <v>53</v>
      </c>
      <c r="B36" s="719"/>
      <c r="C36" s="719"/>
      <c r="D36" s="719"/>
      <c r="E36" s="719"/>
      <c r="F36" s="719"/>
      <c r="G36" s="720"/>
      <c r="H36" s="721" t="s">
        <v>54</v>
      </c>
      <c r="I36" s="719"/>
      <c r="J36" s="719"/>
      <c r="K36" s="719"/>
      <c r="L36" s="719"/>
      <c r="M36" s="719"/>
      <c r="N36" s="719"/>
      <c r="O36" s="719"/>
      <c r="P36" s="722"/>
    </row>
    <row r="37" spans="1:16" ht="15" customHeight="1" x14ac:dyDescent="0.25">
      <c r="A37" s="723"/>
      <c r="B37" s="724"/>
      <c r="C37" s="724"/>
      <c r="D37" s="724"/>
      <c r="E37" s="724"/>
      <c r="F37" s="724"/>
      <c r="G37" s="724"/>
      <c r="H37" s="1366" t="s">
        <v>1937</v>
      </c>
      <c r="I37" s="1367"/>
      <c r="J37" s="1367"/>
      <c r="K37" s="1367"/>
      <c r="L37" s="1367"/>
      <c r="M37" s="1367"/>
      <c r="N37" s="1367"/>
      <c r="O37" s="1367"/>
      <c r="P37" s="1368"/>
    </row>
    <row r="38" spans="1:16" ht="15" customHeight="1" x14ac:dyDescent="0.25">
      <c r="A38" s="725"/>
      <c r="B38" s="726"/>
      <c r="C38" s="726"/>
      <c r="D38" s="726"/>
      <c r="E38" s="726"/>
      <c r="F38" s="726"/>
      <c r="G38" s="726"/>
      <c r="H38" s="1369"/>
      <c r="I38" s="1370"/>
      <c r="J38" s="1370"/>
      <c r="K38" s="1370"/>
      <c r="L38" s="1370"/>
      <c r="M38" s="1370"/>
      <c r="N38" s="1370"/>
      <c r="O38" s="1370"/>
      <c r="P38" s="1371"/>
    </row>
    <row r="39" spans="1:16" ht="21.75" customHeight="1" x14ac:dyDescent="0.25">
      <c r="A39" s="23"/>
      <c r="B39" s="24"/>
      <c r="C39" s="24"/>
      <c r="D39" s="24"/>
      <c r="E39" s="24"/>
      <c r="F39" s="24"/>
      <c r="G39" s="24"/>
      <c r="H39" s="24"/>
      <c r="I39" s="24"/>
      <c r="J39" s="24"/>
      <c r="K39" s="24"/>
      <c r="L39" s="24"/>
      <c r="M39" s="24"/>
      <c r="N39" s="24"/>
      <c r="O39" s="24"/>
      <c r="P39" s="31"/>
    </row>
    <row r="40" spans="1:16" ht="15.75" x14ac:dyDescent="0.25">
      <c r="A40" s="32"/>
      <c r="B40" s="24"/>
      <c r="C40" s="19"/>
      <c r="D40" s="733" t="s">
        <v>57</v>
      </c>
      <c r="E40" s="734"/>
      <c r="F40" s="734"/>
      <c r="G40" s="734"/>
      <c r="H40" s="734"/>
      <c r="I40" s="734"/>
      <c r="J40" s="734"/>
      <c r="K40" s="734"/>
      <c r="L40" s="734"/>
      <c r="M40" s="734"/>
      <c r="N40" s="734"/>
      <c r="O40" s="734"/>
      <c r="P40" s="735"/>
    </row>
    <row r="41" spans="1:16" ht="15.75" x14ac:dyDescent="0.25">
      <c r="A41" s="23"/>
      <c r="B41" s="24"/>
      <c r="C41" s="24"/>
      <c r="D41" s="424" t="s">
        <v>58</v>
      </c>
      <c r="E41" s="424"/>
      <c r="F41" s="424" t="s">
        <v>59</v>
      </c>
      <c r="G41" s="424" t="s">
        <v>60</v>
      </c>
      <c r="H41" s="424" t="s">
        <v>61</v>
      </c>
      <c r="I41" s="424" t="s">
        <v>62</v>
      </c>
      <c r="J41" s="424" t="s">
        <v>63</v>
      </c>
      <c r="K41" s="424" t="s">
        <v>64</v>
      </c>
      <c r="L41" s="424" t="s">
        <v>65</v>
      </c>
      <c r="M41" s="424" t="s">
        <v>66</v>
      </c>
      <c r="N41" s="424" t="s">
        <v>67</v>
      </c>
      <c r="O41" s="424" t="s">
        <v>68</v>
      </c>
      <c r="P41" s="65" t="s">
        <v>69</v>
      </c>
    </row>
    <row r="42" spans="1:16" ht="15.75" x14ac:dyDescent="0.25">
      <c r="A42" s="56" t="s">
        <v>70</v>
      </c>
      <c r="B42" s="52"/>
      <c r="C42" s="52"/>
      <c r="D42" s="52"/>
      <c r="E42" s="52"/>
      <c r="F42" s="52"/>
      <c r="G42" s="52"/>
      <c r="H42" s="52">
        <v>15</v>
      </c>
      <c r="I42" s="52"/>
      <c r="J42" s="52"/>
      <c r="K42" s="52"/>
      <c r="L42" s="52">
        <v>55</v>
      </c>
      <c r="M42" s="52"/>
      <c r="N42" s="52"/>
      <c r="O42" s="52"/>
      <c r="P42" s="63">
        <v>100</v>
      </c>
    </row>
    <row r="43" spans="1:16" ht="15.75" x14ac:dyDescent="0.25">
      <c r="A43" s="56" t="s">
        <v>71</v>
      </c>
      <c r="B43" s="52"/>
      <c r="C43" s="52"/>
      <c r="D43" s="53"/>
      <c r="E43" s="53"/>
      <c r="F43" s="53"/>
      <c r="G43" s="53"/>
      <c r="H43" s="53"/>
      <c r="I43" s="53"/>
      <c r="J43" s="53"/>
      <c r="K43" s="53"/>
      <c r="L43" s="53"/>
      <c r="M43" s="53"/>
      <c r="N43" s="53"/>
      <c r="O43" s="53"/>
      <c r="P43" s="64"/>
    </row>
    <row r="44" spans="1:16" ht="15.75" x14ac:dyDescent="0.25">
      <c r="A44" s="23"/>
      <c r="B44" s="24"/>
      <c r="C44" s="24"/>
      <c r="D44" s="24"/>
      <c r="E44" s="24"/>
      <c r="F44" s="24"/>
      <c r="G44" s="24"/>
      <c r="H44" s="24"/>
      <c r="I44" s="24"/>
      <c r="J44" s="24"/>
      <c r="K44" s="24"/>
      <c r="L44" s="24"/>
      <c r="M44" s="24"/>
      <c r="N44" s="24"/>
      <c r="O44" s="24"/>
      <c r="P44" s="31"/>
    </row>
    <row r="45" spans="1:16" ht="15.75" x14ac:dyDescent="0.25">
      <c r="A45" s="35" t="s">
        <v>72</v>
      </c>
      <c r="B45" s="35" t="s">
        <v>33</v>
      </c>
      <c r="C45" s="36"/>
      <c r="D45" s="37" t="s">
        <v>58</v>
      </c>
      <c r="E45" s="37"/>
      <c r="F45" s="37" t="s">
        <v>59</v>
      </c>
      <c r="G45" s="37" t="s">
        <v>60</v>
      </c>
      <c r="H45" s="37" t="s">
        <v>61</v>
      </c>
      <c r="I45" s="37" t="s">
        <v>62</v>
      </c>
      <c r="J45" s="37" t="s">
        <v>63</v>
      </c>
      <c r="K45" s="37" t="s">
        <v>64</v>
      </c>
      <c r="L45" s="37" t="s">
        <v>65</v>
      </c>
      <c r="M45" s="37" t="s">
        <v>66</v>
      </c>
      <c r="N45" s="422" t="s">
        <v>67</v>
      </c>
      <c r="O45" s="641" t="s">
        <v>68</v>
      </c>
      <c r="P45" s="423" t="s">
        <v>69</v>
      </c>
    </row>
    <row r="46" spans="1:16" ht="14.1" customHeight="1" x14ac:dyDescent="0.25">
      <c r="A46" s="1372" t="s">
        <v>1057</v>
      </c>
      <c r="B46" s="807">
        <v>10</v>
      </c>
      <c r="C46" s="38" t="s">
        <v>70</v>
      </c>
      <c r="D46" s="38"/>
      <c r="E46" s="38"/>
      <c r="F46" s="38">
        <v>20</v>
      </c>
      <c r="G46" s="38">
        <v>40</v>
      </c>
      <c r="H46" s="38"/>
      <c r="I46" s="38">
        <v>70</v>
      </c>
      <c r="J46" s="38"/>
      <c r="K46" s="38">
        <v>100</v>
      </c>
      <c r="L46" s="38"/>
      <c r="M46" s="38"/>
      <c r="N46" s="426"/>
      <c r="O46" s="642"/>
      <c r="P46" s="381"/>
    </row>
    <row r="47" spans="1:16" ht="14.1" customHeight="1" x14ac:dyDescent="0.25">
      <c r="A47" s="1373"/>
      <c r="B47" s="807"/>
      <c r="C47" s="40" t="s">
        <v>71</v>
      </c>
      <c r="D47" s="40"/>
      <c r="E47" s="40"/>
      <c r="F47" s="41"/>
      <c r="G47" s="41"/>
      <c r="H47" s="41"/>
      <c r="I47" s="41"/>
      <c r="J47" s="41"/>
      <c r="K47" s="41"/>
      <c r="L47" s="41"/>
      <c r="M47" s="41"/>
      <c r="N47" s="427"/>
      <c r="O47" s="643"/>
      <c r="P47" s="379"/>
    </row>
    <row r="48" spans="1:16" ht="14.1" customHeight="1" x14ac:dyDescent="0.25">
      <c r="A48" s="1372" t="s">
        <v>1058</v>
      </c>
      <c r="B48" s="807">
        <v>2</v>
      </c>
      <c r="C48" s="38" t="s">
        <v>70</v>
      </c>
      <c r="D48" s="38"/>
      <c r="E48" s="38"/>
      <c r="F48" s="38">
        <v>20</v>
      </c>
      <c r="G48" s="38"/>
      <c r="H48" s="38">
        <v>40</v>
      </c>
      <c r="I48" s="38"/>
      <c r="J48" s="38">
        <v>60</v>
      </c>
      <c r="K48" s="38"/>
      <c r="L48" s="38">
        <v>100</v>
      </c>
      <c r="M48" s="38"/>
      <c r="N48" s="426"/>
      <c r="O48" s="642"/>
      <c r="P48" s="381"/>
    </row>
    <row r="49" spans="1:16" ht="14.1" customHeight="1" x14ac:dyDescent="0.25">
      <c r="A49" s="1373"/>
      <c r="B49" s="807"/>
      <c r="C49" s="40" t="s">
        <v>71</v>
      </c>
      <c r="D49" s="40"/>
      <c r="E49" s="40"/>
      <c r="F49" s="41"/>
      <c r="G49" s="41"/>
      <c r="H49" s="41"/>
      <c r="I49" s="41"/>
      <c r="J49" s="41"/>
      <c r="K49" s="41"/>
      <c r="L49" s="41"/>
      <c r="M49" s="41"/>
      <c r="N49" s="427"/>
      <c r="O49" s="643"/>
      <c r="P49" s="379"/>
    </row>
    <row r="50" spans="1:16" ht="14.1" customHeight="1" x14ac:dyDescent="0.25">
      <c r="A50" s="1372" t="s">
        <v>1421</v>
      </c>
      <c r="B50" s="807">
        <v>15</v>
      </c>
      <c r="C50" s="38" t="s">
        <v>70</v>
      </c>
      <c r="D50" s="38"/>
      <c r="E50" s="38"/>
      <c r="F50" s="38">
        <v>20</v>
      </c>
      <c r="G50" s="38">
        <v>50</v>
      </c>
      <c r="H50" s="38">
        <v>80</v>
      </c>
      <c r="I50" s="38">
        <v>100</v>
      </c>
      <c r="J50" s="38"/>
      <c r="K50" s="38"/>
      <c r="L50" s="38"/>
      <c r="M50" s="38"/>
      <c r="N50" s="426"/>
      <c r="O50" s="642"/>
      <c r="P50" s="381"/>
    </row>
    <row r="51" spans="1:16" ht="14.1" customHeight="1" x14ac:dyDescent="0.25">
      <c r="A51" s="1373"/>
      <c r="B51" s="807"/>
      <c r="C51" s="40" t="s">
        <v>71</v>
      </c>
      <c r="D51" s="40"/>
      <c r="E51" s="40"/>
      <c r="F51" s="335"/>
      <c r="G51" s="335"/>
      <c r="H51" s="335"/>
      <c r="I51" s="41"/>
      <c r="J51" s="41"/>
      <c r="K51" s="41"/>
      <c r="L51" s="41"/>
      <c r="M51" s="41"/>
      <c r="N51" s="427"/>
      <c r="O51" s="643"/>
      <c r="P51" s="379"/>
    </row>
    <row r="52" spans="1:16" ht="14.1" customHeight="1" x14ac:dyDescent="0.25">
      <c r="A52" s="1372" t="s">
        <v>1954</v>
      </c>
      <c r="B52" s="807">
        <v>18</v>
      </c>
      <c r="C52" s="38" t="s">
        <v>70</v>
      </c>
      <c r="D52" s="38"/>
      <c r="E52" s="38"/>
      <c r="F52" s="38"/>
      <c r="G52" s="38"/>
      <c r="H52" s="38"/>
      <c r="I52" s="38"/>
      <c r="J52" s="38">
        <v>25</v>
      </c>
      <c r="K52" s="38">
        <v>50</v>
      </c>
      <c r="L52" s="38">
        <v>100</v>
      </c>
      <c r="M52" s="38"/>
      <c r="N52" s="426"/>
      <c r="O52" s="642"/>
      <c r="P52" s="381"/>
    </row>
    <row r="53" spans="1:16" ht="14.1" customHeight="1" x14ac:dyDescent="0.25">
      <c r="A53" s="1373"/>
      <c r="B53" s="807"/>
      <c r="C53" s="40" t="s">
        <v>71</v>
      </c>
      <c r="D53" s="40"/>
      <c r="E53" s="40"/>
      <c r="F53" s="41"/>
      <c r="G53" s="41"/>
      <c r="H53" s="41"/>
      <c r="I53" s="41"/>
      <c r="J53" s="41"/>
      <c r="K53" s="41"/>
      <c r="L53" s="41"/>
      <c r="M53" s="41"/>
      <c r="N53" s="427"/>
      <c r="O53" s="643"/>
      <c r="P53" s="379"/>
    </row>
    <row r="54" spans="1:16" ht="14.1" customHeight="1" x14ac:dyDescent="0.25">
      <c r="A54" s="1372" t="s">
        <v>1061</v>
      </c>
      <c r="B54" s="807">
        <v>20</v>
      </c>
      <c r="C54" s="38" t="s">
        <v>70</v>
      </c>
      <c r="D54" s="38"/>
      <c r="E54" s="38"/>
      <c r="F54" s="38"/>
      <c r="G54" s="38">
        <v>20</v>
      </c>
      <c r="H54" s="38"/>
      <c r="I54" s="38">
        <v>40</v>
      </c>
      <c r="J54" s="38"/>
      <c r="K54" s="38">
        <v>60</v>
      </c>
      <c r="L54" s="38"/>
      <c r="M54" s="38">
        <v>100</v>
      </c>
      <c r="N54" s="426"/>
      <c r="O54" s="642"/>
      <c r="P54" s="381"/>
    </row>
    <row r="55" spans="1:16" ht="14.1" customHeight="1" x14ac:dyDescent="0.25">
      <c r="A55" s="1373"/>
      <c r="B55" s="807"/>
      <c r="C55" s="40" t="s">
        <v>71</v>
      </c>
      <c r="D55" s="40"/>
      <c r="E55" s="40"/>
      <c r="F55" s="41"/>
      <c r="G55" s="41"/>
      <c r="H55" s="41"/>
      <c r="I55" s="41"/>
      <c r="J55" s="41"/>
      <c r="K55" s="41"/>
      <c r="L55" s="41"/>
      <c r="M55" s="41"/>
      <c r="N55" s="427"/>
      <c r="O55" s="643"/>
      <c r="P55" s="379"/>
    </row>
    <row r="56" spans="1:16" ht="14.1" customHeight="1" x14ac:dyDescent="0.25">
      <c r="A56" s="1372" t="s">
        <v>1033</v>
      </c>
      <c r="B56" s="807">
        <v>10</v>
      </c>
      <c r="C56" s="38" t="s">
        <v>70</v>
      </c>
      <c r="D56" s="38"/>
      <c r="E56" s="38"/>
      <c r="F56" s="38"/>
      <c r="G56" s="38">
        <v>20</v>
      </c>
      <c r="H56" s="38"/>
      <c r="I56" s="38">
        <v>40</v>
      </c>
      <c r="J56" s="38"/>
      <c r="K56" s="38">
        <v>60</v>
      </c>
      <c r="L56" s="38"/>
      <c r="M56" s="38"/>
      <c r="N56" s="38">
        <v>100</v>
      </c>
      <c r="O56" s="642"/>
      <c r="P56" s="381"/>
    </row>
    <row r="57" spans="1:16" ht="14.1" customHeight="1" x14ac:dyDescent="0.25">
      <c r="A57" s="1373"/>
      <c r="B57" s="807"/>
      <c r="C57" s="40" t="s">
        <v>71</v>
      </c>
      <c r="D57" s="40"/>
      <c r="E57" s="40"/>
      <c r="F57" s="41"/>
      <c r="G57" s="41"/>
      <c r="H57" s="41"/>
      <c r="I57" s="41"/>
      <c r="J57" s="41"/>
      <c r="K57" s="41"/>
      <c r="L57" s="41"/>
      <c r="M57" s="41"/>
      <c r="N57" s="427"/>
      <c r="O57" s="643"/>
      <c r="P57" s="379"/>
    </row>
    <row r="58" spans="1:16" ht="14.1" customHeight="1" x14ac:dyDescent="0.25">
      <c r="A58" s="1372" t="s">
        <v>1062</v>
      </c>
      <c r="B58" s="807">
        <v>10</v>
      </c>
      <c r="C58" s="38" t="s">
        <v>70</v>
      </c>
      <c r="D58" s="38"/>
      <c r="E58" s="38"/>
      <c r="F58" s="38"/>
      <c r="G58" s="38">
        <v>10</v>
      </c>
      <c r="H58" s="38"/>
      <c r="I58" s="38"/>
      <c r="J58" s="38">
        <v>40</v>
      </c>
      <c r="K58" s="38"/>
      <c r="L58" s="38">
        <v>60</v>
      </c>
      <c r="M58" s="38"/>
      <c r="N58" s="426"/>
      <c r="O58" s="38">
        <v>100</v>
      </c>
      <c r="P58" s="381"/>
    </row>
    <row r="59" spans="1:16" ht="14.1" customHeight="1" x14ac:dyDescent="0.25">
      <c r="A59" s="1373"/>
      <c r="B59" s="807"/>
      <c r="C59" s="40" t="s">
        <v>71</v>
      </c>
      <c r="D59" s="40"/>
      <c r="E59" s="40"/>
      <c r="F59" s="41"/>
      <c r="G59" s="41"/>
      <c r="H59" s="41"/>
      <c r="I59" s="41"/>
      <c r="J59" s="41"/>
      <c r="K59" s="41"/>
      <c r="L59" s="41"/>
      <c r="M59" s="41"/>
      <c r="N59" s="427"/>
      <c r="O59" s="41"/>
      <c r="P59" s="379"/>
    </row>
    <row r="60" spans="1:16" ht="14.1" customHeight="1" x14ac:dyDescent="0.25">
      <c r="A60" s="1372" t="s">
        <v>1063</v>
      </c>
      <c r="B60" s="807">
        <v>5</v>
      </c>
      <c r="C60" s="38" t="s">
        <v>70</v>
      </c>
      <c r="D60" s="38"/>
      <c r="E60" s="38"/>
      <c r="F60" s="38"/>
      <c r="G60" s="38"/>
      <c r="H60" s="38"/>
      <c r="I60" s="38">
        <v>20</v>
      </c>
      <c r="J60" s="38"/>
      <c r="K60" s="38">
        <v>40</v>
      </c>
      <c r="L60" s="38"/>
      <c r="M60" s="38">
        <v>70</v>
      </c>
      <c r="N60" s="426"/>
      <c r="O60" s="38">
        <v>100</v>
      </c>
      <c r="P60" s="381"/>
    </row>
    <row r="61" spans="1:16" ht="14.1" customHeight="1" x14ac:dyDescent="0.25">
      <c r="A61" s="1373"/>
      <c r="B61" s="807"/>
      <c r="C61" s="40" t="s">
        <v>71</v>
      </c>
      <c r="D61" s="40"/>
      <c r="E61" s="40"/>
      <c r="F61" s="41"/>
      <c r="G61" s="41"/>
      <c r="H61" s="41"/>
      <c r="I61" s="41"/>
      <c r="J61" s="41"/>
      <c r="K61" s="41"/>
      <c r="L61" s="41"/>
      <c r="M61" s="41"/>
      <c r="N61" s="427"/>
      <c r="O61" s="643"/>
      <c r="P61" s="379"/>
    </row>
    <row r="62" spans="1:16" ht="14.1" customHeight="1" x14ac:dyDescent="0.25">
      <c r="A62" s="1372" t="s">
        <v>1064</v>
      </c>
      <c r="B62" s="807">
        <v>5</v>
      </c>
      <c r="C62" s="38" t="s">
        <v>70</v>
      </c>
      <c r="D62" s="38"/>
      <c r="E62" s="38"/>
      <c r="F62" s="38"/>
      <c r="G62" s="38"/>
      <c r="H62" s="38"/>
      <c r="I62" s="38"/>
      <c r="J62" s="38"/>
      <c r="K62" s="38"/>
      <c r="L62" s="38"/>
      <c r="M62" s="38"/>
      <c r="N62" s="426"/>
      <c r="O62" s="642"/>
      <c r="P62" s="381">
        <v>100</v>
      </c>
    </row>
    <row r="63" spans="1:16" ht="14.1" customHeight="1" x14ac:dyDescent="0.25">
      <c r="A63" s="1373"/>
      <c r="B63" s="807"/>
      <c r="C63" s="40" t="s">
        <v>71</v>
      </c>
      <c r="D63" s="40"/>
      <c r="E63" s="40"/>
      <c r="F63" s="41"/>
      <c r="G63" s="41"/>
      <c r="H63" s="41"/>
      <c r="I63" s="41"/>
      <c r="J63" s="41"/>
      <c r="K63" s="41"/>
      <c r="L63" s="41"/>
      <c r="M63" s="41"/>
      <c r="N63" s="427"/>
      <c r="O63" s="643"/>
      <c r="P63" s="379"/>
    </row>
    <row r="64" spans="1:16" ht="14.1" customHeight="1" x14ac:dyDescent="0.25">
      <c r="A64" s="1372" t="s">
        <v>1422</v>
      </c>
      <c r="B64" s="807">
        <v>5</v>
      </c>
      <c r="C64" s="38" t="s">
        <v>70</v>
      </c>
      <c r="D64" s="38"/>
      <c r="E64" s="38"/>
      <c r="F64" s="38"/>
      <c r="G64" s="38"/>
      <c r="H64" s="38"/>
      <c r="I64" s="38"/>
      <c r="J64" s="38"/>
      <c r="K64" s="38"/>
      <c r="L64" s="38"/>
      <c r="M64" s="38"/>
      <c r="N64" s="426"/>
      <c r="O64" s="642"/>
      <c r="P64" s="381">
        <v>5</v>
      </c>
    </row>
    <row r="65" spans="1:16" ht="14.1" customHeight="1" x14ac:dyDescent="0.25">
      <c r="A65" s="1373"/>
      <c r="B65" s="807"/>
      <c r="C65" s="40" t="s">
        <v>71</v>
      </c>
      <c r="D65" s="40"/>
      <c r="E65" s="40"/>
      <c r="F65" s="41"/>
      <c r="G65" s="41"/>
      <c r="H65" s="41"/>
      <c r="I65" s="41"/>
      <c r="J65" s="41"/>
      <c r="K65" s="41"/>
      <c r="L65" s="41"/>
      <c r="M65" s="41"/>
      <c r="N65" s="427"/>
      <c r="O65" s="644"/>
      <c r="P65" s="379"/>
    </row>
    <row r="66" spans="1:16" ht="15.75" thickBot="1" x14ac:dyDescent="0.3">
      <c r="A66" s="44"/>
      <c r="B66" s="21"/>
      <c r="C66" s="21"/>
      <c r="D66" s="21"/>
      <c r="E66" s="21"/>
      <c r="F66" s="21"/>
      <c r="G66" s="21"/>
      <c r="H66" s="21"/>
      <c r="I66" s="21"/>
      <c r="J66" s="21"/>
      <c r="K66" s="21"/>
      <c r="L66" s="21"/>
      <c r="M66" s="21"/>
      <c r="N66" s="21"/>
      <c r="O66" s="21"/>
      <c r="P66" s="45"/>
    </row>
    <row r="67" spans="1:16" ht="21" customHeight="1" x14ac:dyDescent="0.25">
      <c r="A67" s="688" t="s">
        <v>82</v>
      </c>
      <c r="B67" s="689"/>
      <c r="C67" s="689"/>
      <c r="D67" s="689"/>
      <c r="E67" s="689"/>
      <c r="F67" s="689"/>
      <c r="G67" s="689"/>
      <c r="H67" s="689"/>
      <c r="I67" s="689"/>
      <c r="J67" s="689"/>
      <c r="K67" s="689"/>
      <c r="L67" s="689"/>
      <c r="M67" s="689"/>
      <c r="N67" s="689"/>
      <c r="O67" s="689"/>
      <c r="P67" s="690"/>
    </row>
    <row r="68" spans="1:16" ht="24.75" customHeight="1" x14ac:dyDescent="0.25">
      <c r="A68" s="46" t="s">
        <v>83</v>
      </c>
      <c r="B68" s="682"/>
      <c r="C68" s="683"/>
      <c r="D68" s="683"/>
      <c r="E68" s="683"/>
      <c r="F68" s="683"/>
      <c r="G68" s="683"/>
      <c r="H68" s="683"/>
      <c r="I68" s="683"/>
      <c r="J68" s="683"/>
      <c r="K68" s="683"/>
      <c r="L68" s="683"/>
      <c r="M68" s="683"/>
      <c r="N68" s="683"/>
      <c r="O68" s="683"/>
      <c r="P68" s="684"/>
    </row>
    <row r="69" spans="1:16" ht="24.75" customHeight="1" x14ac:dyDescent="0.25">
      <c r="A69" s="46" t="s">
        <v>84</v>
      </c>
      <c r="B69" s="682"/>
      <c r="C69" s="683"/>
      <c r="D69" s="683"/>
      <c r="E69" s="683"/>
      <c r="F69" s="683"/>
      <c r="G69" s="683"/>
      <c r="H69" s="683"/>
      <c r="I69" s="683"/>
      <c r="J69" s="683"/>
      <c r="K69" s="683"/>
      <c r="L69" s="683"/>
      <c r="M69" s="683"/>
      <c r="N69" s="683"/>
      <c r="O69" s="683"/>
      <c r="P69" s="684"/>
    </row>
    <row r="70" spans="1:16" ht="24.75" customHeight="1" x14ac:dyDescent="0.25">
      <c r="A70" s="46" t="s">
        <v>85</v>
      </c>
      <c r="B70" s="682"/>
      <c r="C70" s="683"/>
      <c r="D70" s="683"/>
      <c r="E70" s="683"/>
      <c r="F70" s="683"/>
      <c r="G70" s="683"/>
      <c r="H70" s="683"/>
      <c r="I70" s="683"/>
      <c r="J70" s="683"/>
      <c r="K70" s="683"/>
      <c r="L70" s="683"/>
      <c r="M70" s="683"/>
      <c r="N70" s="683"/>
      <c r="O70" s="683"/>
      <c r="P70" s="684"/>
    </row>
    <row r="71" spans="1:16" ht="24.75" customHeight="1" x14ac:dyDescent="0.25">
      <c r="A71" s="46" t="s">
        <v>86</v>
      </c>
      <c r="B71" s="682"/>
      <c r="C71" s="683"/>
      <c r="D71" s="683"/>
      <c r="E71" s="683"/>
      <c r="F71" s="683"/>
      <c r="G71" s="683"/>
      <c r="H71" s="683"/>
      <c r="I71" s="683"/>
      <c r="J71" s="683"/>
      <c r="K71" s="683"/>
      <c r="L71" s="683"/>
      <c r="M71" s="683"/>
      <c r="N71" s="683"/>
      <c r="O71" s="683"/>
      <c r="P71" s="684"/>
    </row>
    <row r="72" spans="1:16" ht="24.75" customHeight="1" x14ac:dyDescent="0.25">
      <c r="A72" s="46" t="s">
        <v>87</v>
      </c>
      <c r="B72" s="682"/>
      <c r="C72" s="683"/>
      <c r="D72" s="683"/>
      <c r="E72" s="683"/>
      <c r="F72" s="683"/>
      <c r="G72" s="683"/>
      <c r="H72" s="683"/>
      <c r="I72" s="683"/>
      <c r="J72" s="683"/>
      <c r="K72" s="683"/>
      <c r="L72" s="683"/>
      <c r="M72" s="683"/>
      <c r="N72" s="683"/>
      <c r="O72" s="683"/>
      <c r="P72" s="684"/>
    </row>
    <row r="73" spans="1:16" ht="24.75" customHeight="1" x14ac:dyDescent="0.25">
      <c r="A73" s="46" t="s">
        <v>88</v>
      </c>
      <c r="B73" s="682"/>
      <c r="C73" s="683"/>
      <c r="D73" s="683"/>
      <c r="E73" s="683"/>
      <c r="F73" s="683"/>
      <c r="G73" s="683"/>
      <c r="H73" s="683"/>
      <c r="I73" s="683"/>
      <c r="J73" s="683"/>
      <c r="K73" s="683"/>
      <c r="L73" s="683"/>
      <c r="M73" s="683"/>
      <c r="N73" s="683"/>
      <c r="O73" s="683"/>
      <c r="P73" s="684"/>
    </row>
    <row r="74" spans="1:16" ht="24.75" customHeight="1" x14ac:dyDescent="0.25">
      <c r="A74" s="46" t="s">
        <v>89</v>
      </c>
      <c r="B74" s="682"/>
      <c r="C74" s="683"/>
      <c r="D74" s="683"/>
      <c r="E74" s="683"/>
      <c r="F74" s="683"/>
      <c r="G74" s="683"/>
      <c r="H74" s="683"/>
      <c r="I74" s="683"/>
      <c r="J74" s="683"/>
      <c r="K74" s="683"/>
      <c r="L74" s="683"/>
      <c r="M74" s="683"/>
      <c r="N74" s="683"/>
      <c r="O74" s="683"/>
      <c r="P74" s="684"/>
    </row>
    <row r="75" spans="1:16" ht="24.75" customHeight="1" x14ac:dyDescent="0.25">
      <c r="A75" s="46" t="s">
        <v>90</v>
      </c>
      <c r="B75" s="682"/>
      <c r="C75" s="683"/>
      <c r="D75" s="683"/>
      <c r="E75" s="683"/>
      <c r="F75" s="683"/>
      <c r="G75" s="683"/>
      <c r="H75" s="683"/>
      <c r="I75" s="683"/>
      <c r="J75" s="683"/>
      <c r="K75" s="683"/>
      <c r="L75" s="683"/>
      <c r="M75" s="683"/>
      <c r="N75" s="683"/>
      <c r="O75" s="683"/>
      <c r="P75" s="684"/>
    </row>
    <row r="76" spans="1:16" ht="24.75" customHeight="1" x14ac:dyDescent="0.25">
      <c r="A76" s="46" t="s">
        <v>91</v>
      </c>
      <c r="B76" s="682"/>
      <c r="C76" s="683"/>
      <c r="D76" s="683"/>
      <c r="E76" s="683"/>
      <c r="F76" s="683"/>
      <c r="G76" s="683"/>
      <c r="H76" s="683"/>
      <c r="I76" s="683"/>
      <c r="J76" s="683"/>
      <c r="K76" s="683"/>
      <c r="L76" s="683"/>
      <c r="M76" s="683"/>
      <c r="N76" s="683"/>
      <c r="O76" s="683"/>
      <c r="P76" s="684"/>
    </row>
    <row r="77" spans="1:16" ht="24.75" customHeight="1" thickBot="1" x14ac:dyDescent="0.3">
      <c r="A77" s="47" t="s">
        <v>92</v>
      </c>
      <c r="B77" s="685"/>
      <c r="C77" s="686"/>
      <c r="D77" s="686"/>
      <c r="E77" s="686"/>
      <c r="F77" s="686"/>
      <c r="G77" s="686"/>
      <c r="H77" s="686"/>
      <c r="I77" s="686"/>
      <c r="J77" s="686"/>
      <c r="K77" s="686"/>
      <c r="L77" s="686"/>
      <c r="M77" s="686"/>
      <c r="N77" s="686"/>
      <c r="O77" s="686"/>
      <c r="P77" s="687"/>
    </row>
    <row r="81" spans="1:16" ht="21" customHeight="1" x14ac:dyDescent="0.25">
      <c r="A81" s="9" t="s">
        <v>9</v>
      </c>
      <c r="B81" s="1117" t="s">
        <v>1939</v>
      </c>
      <c r="C81" s="792"/>
      <c r="D81" s="792"/>
      <c r="E81" s="792"/>
      <c r="F81" s="792"/>
      <c r="G81" s="792"/>
      <c r="H81" s="792"/>
      <c r="I81" s="792"/>
      <c r="J81" s="792"/>
      <c r="K81" s="793"/>
      <c r="L81" s="794" t="s">
        <v>11</v>
      </c>
      <c r="M81" s="794"/>
      <c r="N81" s="794"/>
      <c r="O81" s="794"/>
      <c r="P81" s="10">
        <v>0.3</v>
      </c>
    </row>
    <row r="83" spans="1:16" ht="15.75" customHeight="1" x14ac:dyDescent="0.25">
      <c r="A83" s="512" t="s">
        <v>94</v>
      </c>
      <c r="B83" s="758" t="s">
        <v>1955</v>
      </c>
      <c r="C83" s="773"/>
      <c r="D83" s="773"/>
      <c r="E83" s="773"/>
      <c r="F83" s="773"/>
      <c r="G83" s="773"/>
      <c r="H83" s="773"/>
      <c r="I83" s="773"/>
      <c r="J83" s="773"/>
      <c r="K83" s="773"/>
      <c r="L83" s="774" t="s">
        <v>14</v>
      </c>
      <c r="M83" s="774"/>
      <c r="N83" s="774"/>
      <c r="O83" s="774"/>
      <c r="P83" s="12">
        <v>0.5</v>
      </c>
    </row>
    <row r="84" spans="1:16" ht="15.75" x14ac:dyDescent="0.25">
      <c r="B84" s="24"/>
      <c r="C84" s="18"/>
      <c r="D84" s="18"/>
      <c r="E84" s="18"/>
      <c r="F84" s="18"/>
      <c r="G84" s="18"/>
      <c r="H84" s="18"/>
      <c r="I84" s="18"/>
      <c r="J84" s="18"/>
      <c r="K84" s="18"/>
      <c r="L84" s="18"/>
      <c r="M84" s="18"/>
      <c r="N84" s="18"/>
      <c r="O84" s="18"/>
      <c r="P84" s="19"/>
    </row>
    <row r="85" spans="1:16" ht="15.75" x14ac:dyDescent="0.25">
      <c r="A85" s="13" t="s">
        <v>15</v>
      </c>
      <c r="B85" s="755"/>
      <c r="C85" s="756"/>
      <c r="D85" s="756"/>
      <c r="E85" s="756"/>
      <c r="F85" s="757"/>
      <c r="G85" s="14" t="s">
        <v>17</v>
      </c>
      <c r="H85" s="755"/>
      <c r="I85" s="756"/>
      <c r="J85" s="756"/>
      <c r="K85" s="756"/>
      <c r="L85" s="756"/>
      <c r="M85" s="756"/>
      <c r="N85" s="756"/>
      <c r="O85" s="756"/>
      <c r="P85" s="757"/>
    </row>
    <row r="86" spans="1:16" ht="15.75" x14ac:dyDescent="0.25">
      <c r="A86" s="13" t="s">
        <v>15</v>
      </c>
      <c r="B86" s="755"/>
      <c r="C86" s="756"/>
      <c r="D86" s="756"/>
      <c r="E86" s="756"/>
      <c r="F86" s="757"/>
      <c r="G86" s="14" t="s">
        <v>17</v>
      </c>
      <c r="H86" s="755"/>
      <c r="I86" s="756"/>
      <c r="J86" s="756"/>
      <c r="K86" s="756"/>
      <c r="L86" s="756"/>
      <c r="M86" s="756"/>
      <c r="N86" s="756"/>
      <c r="O86" s="756"/>
      <c r="P86" s="757"/>
    </row>
    <row r="87" spans="1:16" ht="15.75" x14ac:dyDescent="0.25">
      <c r="A87" s="20" t="s">
        <v>22</v>
      </c>
      <c r="B87" s="21"/>
      <c r="C87" s="21"/>
      <c r="D87" s="21"/>
      <c r="E87" s="21"/>
      <c r="F87" s="21"/>
      <c r="G87" s="21"/>
      <c r="H87" s="21"/>
      <c r="I87" s="21"/>
      <c r="J87" s="21"/>
      <c r="K87" s="21"/>
      <c r="L87" s="21"/>
      <c r="M87" s="21"/>
      <c r="N87" s="21"/>
      <c r="O87" s="21"/>
    </row>
    <row r="88" spans="1:16" ht="15.75" x14ac:dyDescent="0.25">
      <c r="A88" s="20"/>
      <c r="B88" s="21"/>
      <c r="C88" s="21"/>
      <c r="D88" s="21"/>
      <c r="E88" s="21"/>
      <c r="F88" s="21"/>
      <c r="G88" s="21"/>
      <c r="H88" s="21"/>
      <c r="I88" s="21"/>
      <c r="J88" s="21"/>
      <c r="K88" s="21"/>
      <c r="L88" s="21"/>
      <c r="M88" s="21"/>
      <c r="N88" s="21"/>
      <c r="O88" s="21"/>
    </row>
    <row r="89" spans="1:16" ht="15.75" x14ac:dyDescent="0.25">
      <c r="A89" s="1123" t="s">
        <v>23</v>
      </c>
      <c r="B89" s="881"/>
      <c r="C89" s="881"/>
      <c r="D89" s="881"/>
      <c r="E89" s="428"/>
      <c r="F89" s="768" t="s">
        <v>24</v>
      </c>
      <c r="G89" s="768"/>
      <c r="H89" s="768"/>
      <c r="I89" s="768"/>
      <c r="J89" s="768" t="s">
        <v>25</v>
      </c>
      <c r="K89" s="769" t="s">
        <v>26</v>
      </c>
      <c r="L89" s="761"/>
      <c r="M89" s="768" t="s">
        <v>27</v>
      </c>
      <c r="N89" s="768"/>
      <c r="O89" s="768"/>
      <c r="P89" s="772" t="s">
        <v>25</v>
      </c>
    </row>
    <row r="90" spans="1:16" ht="15.75" x14ac:dyDescent="0.25">
      <c r="A90" s="1123"/>
      <c r="B90" s="881"/>
      <c r="C90" s="881"/>
      <c r="D90" s="881"/>
      <c r="E90" s="428"/>
      <c r="F90" s="768"/>
      <c r="G90" s="768"/>
      <c r="H90" s="768"/>
      <c r="I90" s="768"/>
      <c r="J90" s="768"/>
      <c r="K90" s="770"/>
      <c r="L90" s="764"/>
      <c r="M90" s="768"/>
      <c r="N90" s="768"/>
      <c r="O90" s="768"/>
      <c r="P90" s="772"/>
    </row>
    <row r="91" spans="1:16" ht="15.75" customHeight="1" x14ac:dyDescent="0.25">
      <c r="A91" s="1123"/>
      <c r="B91" s="881"/>
      <c r="C91" s="881"/>
      <c r="D91" s="881"/>
      <c r="E91" s="428"/>
      <c r="F91" s="745" t="s">
        <v>1941</v>
      </c>
      <c r="G91" s="745"/>
      <c r="H91" s="745"/>
      <c r="I91" s="745"/>
      <c r="J91" s="421">
        <v>25</v>
      </c>
      <c r="K91" s="770"/>
      <c r="L91" s="764"/>
      <c r="M91" s="745" t="s">
        <v>1942</v>
      </c>
      <c r="N91" s="745"/>
      <c r="O91" s="745"/>
      <c r="P91" s="55">
        <v>25</v>
      </c>
    </row>
    <row r="92" spans="1:16" ht="15.75" x14ac:dyDescent="0.25">
      <c r="A92" s="1123"/>
      <c r="B92" s="881"/>
      <c r="C92" s="881"/>
      <c r="D92" s="881"/>
      <c r="E92" s="428"/>
      <c r="F92" s="745" t="s">
        <v>1943</v>
      </c>
      <c r="G92" s="745"/>
      <c r="H92" s="745"/>
      <c r="I92" s="745"/>
      <c r="J92" s="421">
        <v>25</v>
      </c>
      <c r="K92" s="770"/>
      <c r="L92" s="764"/>
      <c r="M92" s="745" t="s">
        <v>1944</v>
      </c>
      <c r="N92" s="745"/>
      <c r="O92" s="745"/>
      <c r="P92" s="55">
        <v>25</v>
      </c>
    </row>
    <row r="93" spans="1:16" ht="15.75" x14ac:dyDescent="0.25">
      <c r="A93" s="1123"/>
      <c r="B93" s="881"/>
      <c r="C93" s="881"/>
      <c r="D93" s="881"/>
      <c r="E93" s="428"/>
      <c r="F93" s="745" t="s">
        <v>1945</v>
      </c>
      <c r="G93" s="745"/>
      <c r="H93" s="745"/>
      <c r="I93" s="745"/>
      <c r="J93" s="421">
        <v>25</v>
      </c>
      <c r="K93" s="770"/>
      <c r="L93" s="764"/>
      <c r="M93" s="745" t="s">
        <v>1946</v>
      </c>
      <c r="N93" s="745"/>
      <c r="O93" s="745"/>
      <c r="P93" s="55">
        <v>25</v>
      </c>
    </row>
    <row r="94" spans="1:16" ht="15.75" x14ac:dyDescent="0.25">
      <c r="A94" s="1123"/>
      <c r="B94" s="881"/>
      <c r="C94" s="881"/>
      <c r="D94" s="881"/>
      <c r="E94" s="428"/>
      <c r="F94" s="745" t="s">
        <v>1947</v>
      </c>
      <c r="G94" s="745"/>
      <c r="H94" s="745"/>
      <c r="I94" s="745"/>
      <c r="J94" s="421">
        <v>15</v>
      </c>
      <c r="K94" s="770"/>
      <c r="L94" s="764"/>
      <c r="M94" s="745" t="s">
        <v>1948</v>
      </c>
      <c r="N94" s="745"/>
      <c r="O94" s="745"/>
      <c r="P94" s="55">
        <v>25</v>
      </c>
    </row>
    <row r="95" spans="1:16" ht="15.75" x14ac:dyDescent="0.25">
      <c r="A95" s="1123"/>
      <c r="B95" s="881"/>
      <c r="C95" s="881"/>
      <c r="D95" s="881"/>
      <c r="E95" s="428"/>
      <c r="F95" s="745"/>
      <c r="G95" s="745"/>
      <c r="H95" s="745"/>
      <c r="I95" s="745"/>
      <c r="J95" s="430"/>
      <c r="K95" s="770"/>
      <c r="L95" s="764"/>
      <c r="M95" s="745" t="s">
        <v>1949</v>
      </c>
      <c r="N95" s="745"/>
      <c r="O95" s="745"/>
      <c r="P95" s="55">
        <v>25</v>
      </c>
    </row>
    <row r="96" spans="1:16" ht="15.75" x14ac:dyDescent="0.25">
      <c r="A96" s="1123"/>
      <c r="B96" s="881"/>
      <c r="C96" s="881"/>
      <c r="D96" s="881"/>
      <c r="E96" s="428"/>
      <c r="F96" s="745"/>
      <c r="G96" s="745"/>
      <c r="H96" s="745"/>
      <c r="I96" s="745"/>
      <c r="J96" s="430"/>
      <c r="K96" s="770"/>
      <c r="L96" s="764"/>
      <c r="M96" s="745" t="s">
        <v>1950</v>
      </c>
      <c r="N96" s="745"/>
      <c r="O96" s="745"/>
      <c r="P96" s="55">
        <v>25</v>
      </c>
    </row>
    <row r="97" spans="1:16" ht="15.75" x14ac:dyDescent="0.25">
      <c r="A97" s="1123"/>
      <c r="B97" s="881"/>
      <c r="C97" s="881"/>
      <c r="D97" s="881"/>
      <c r="E97" s="428"/>
      <c r="F97" s="745"/>
      <c r="G97" s="745"/>
      <c r="H97" s="745"/>
      <c r="I97" s="745"/>
      <c r="J97" s="430"/>
      <c r="K97" s="770"/>
      <c r="L97" s="764"/>
      <c r="M97" s="745" t="s">
        <v>1950</v>
      </c>
      <c r="N97" s="745"/>
      <c r="O97" s="745"/>
      <c r="P97" s="55">
        <v>25</v>
      </c>
    </row>
    <row r="98" spans="1:16" ht="15.75" x14ac:dyDescent="0.25">
      <c r="A98" s="1123"/>
      <c r="B98" s="881"/>
      <c r="C98" s="881"/>
      <c r="D98" s="881"/>
      <c r="E98" s="428"/>
      <c r="F98" s="745"/>
      <c r="G98" s="745"/>
      <c r="H98" s="745"/>
      <c r="I98" s="745"/>
      <c r="J98" s="430"/>
      <c r="K98" s="771"/>
      <c r="L98" s="767"/>
      <c r="M98" s="745"/>
      <c r="N98" s="745"/>
      <c r="O98" s="745"/>
      <c r="P98" s="22"/>
    </row>
    <row r="99" spans="1:16" ht="15.75" x14ac:dyDescent="0.25">
      <c r="A99" s="23"/>
      <c r="B99" s="24"/>
      <c r="C99" s="18"/>
      <c r="D99" s="18"/>
      <c r="E99" s="18"/>
      <c r="F99" s="18"/>
      <c r="G99" s="18"/>
      <c r="H99" s="18"/>
      <c r="I99" s="18"/>
      <c r="J99" s="18"/>
      <c r="K99" s="18"/>
      <c r="L99" s="18"/>
      <c r="M99" s="18"/>
      <c r="N99" s="18"/>
      <c r="O99" s="18"/>
    </row>
    <row r="100" spans="1:16" ht="31.5" customHeight="1" x14ac:dyDescent="0.25">
      <c r="A100" s="25" t="s">
        <v>32</v>
      </c>
      <c r="B100" s="424" t="s">
        <v>33</v>
      </c>
      <c r="C100" s="424" t="s">
        <v>34</v>
      </c>
      <c r="D100" s="424" t="s">
        <v>35</v>
      </c>
      <c r="E100" s="424" t="s">
        <v>36</v>
      </c>
      <c r="F100" s="424" t="s">
        <v>37</v>
      </c>
      <c r="G100" s="746" t="s">
        <v>38</v>
      </c>
      <c r="H100" s="746"/>
      <c r="I100" s="733" t="s">
        <v>39</v>
      </c>
      <c r="J100" s="741"/>
      <c r="K100" s="424" t="s">
        <v>40</v>
      </c>
      <c r="L100" s="746" t="s">
        <v>41</v>
      </c>
      <c r="M100" s="746"/>
      <c r="N100" s="850" t="s">
        <v>42</v>
      </c>
      <c r="O100" s="851"/>
      <c r="P100" s="852"/>
    </row>
    <row r="101" spans="1:16" ht="79.5" customHeight="1" x14ac:dyDescent="0.25">
      <c r="A101" s="143" t="s">
        <v>219</v>
      </c>
      <c r="B101" s="144"/>
      <c r="C101" s="431" t="s">
        <v>1951</v>
      </c>
      <c r="D101" s="425" t="s">
        <v>705</v>
      </c>
      <c r="E101" s="425"/>
      <c r="F101" s="425" t="s">
        <v>423</v>
      </c>
      <c r="G101" s="891" t="s">
        <v>1952</v>
      </c>
      <c r="H101" s="891"/>
      <c r="I101" s="1374" t="s">
        <v>949</v>
      </c>
      <c r="J101" s="1375"/>
      <c r="K101" s="429">
        <v>500</v>
      </c>
      <c r="L101" s="878" t="s">
        <v>586</v>
      </c>
      <c r="M101" s="878"/>
      <c r="N101" s="1376" t="s">
        <v>1937</v>
      </c>
      <c r="O101" s="1376"/>
      <c r="P101" s="1377"/>
    </row>
    <row r="102" spans="1:16" ht="33.75" customHeight="1" x14ac:dyDescent="0.25">
      <c r="A102" s="733" t="s">
        <v>51</v>
      </c>
      <c r="B102" s="741"/>
      <c r="C102" s="1105"/>
      <c r="D102" s="1107"/>
      <c r="E102" s="1107"/>
      <c r="F102" s="1107"/>
      <c r="G102" s="1107"/>
      <c r="H102" s="1107"/>
      <c r="I102" s="1107"/>
      <c r="J102" s="1107"/>
      <c r="K102" s="1107"/>
      <c r="L102" s="1107"/>
      <c r="M102" s="1107"/>
      <c r="N102" s="1107"/>
      <c r="O102" s="1107"/>
      <c r="P102" s="1108"/>
    </row>
    <row r="103" spans="1:16" ht="15.75" x14ac:dyDescent="0.25">
      <c r="A103" s="718" t="s">
        <v>53</v>
      </c>
      <c r="B103" s="719"/>
      <c r="C103" s="719"/>
      <c r="D103" s="719"/>
      <c r="E103" s="719"/>
      <c r="F103" s="719"/>
      <c r="G103" s="720"/>
      <c r="H103" s="721" t="s">
        <v>54</v>
      </c>
      <c r="I103" s="719"/>
      <c r="J103" s="719"/>
      <c r="K103" s="719"/>
      <c r="L103" s="719"/>
      <c r="M103" s="719"/>
      <c r="N103" s="719"/>
      <c r="O103" s="719"/>
      <c r="P103" s="722"/>
    </row>
    <row r="104" spans="1:16" x14ac:dyDescent="0.25">
      <c r="A104" s="723"/>
      <c r="B104" s="724"/>
      <c r="C104" s="724"/>
      <c r="D104" s="724"/>
      <c r="E104" s="724"/>
      <c r="F104" s="724"/>
      <c r="G104" s="724"/>
      <c r="H104" s="1378" t="s">
        <v>1937</v>
      </c>
      <c r="I104" s="1379"/>
      <c r="J104" s="1379"/>
      <c r="K104" s="1379"/>
      <c r="L104" s="1379"/>
      <c r="M104" s="1379"/>
      <c r="N104" s="1379"/>
      <c r="O104" s="1379"/>
      <c r="P104" s="1380"/>
    </row>
    <row r="105" spans="1:16" x14ac:dyDescent="0.25">
      <c r="A105" s="725"/>
      <c r="B105" s="726"/>
      <c r="C105" s="726"/>
      <c r="D105" s="726"/>
      <c r="E105" s="726"/>
      <c r="F105" s="726"/>
      <c r="G105" s="726"/>
      <c r="H105" s="1381"/>
      <c r="I105" s="1382"/>
      <c r="J105" s="1382"/>
      <c r="K105" s="1382"/>
      <c r="L105" s="1382"/>
      <c r="M105" s="1382"/>
      <c r="N105" s="1382"/>
      <c r="O105" s="1382"/>
      <c r="P105" s="1383"/>
    </row>
    <row r="106" spans="1:16" ht="22.5" customHeight="1" x14ac:dyDescent="0.25">
      <c r="A106" s="23"/>
      <c r="B106" s="24"/>
      <c r="C106" s="24"/>
      <c r="D106" s="24"/>
      <c r="E106" s="24"/>
      <c r="F106" s="24"/>
      <c r="G106" s="24"/>
      <c r="H106" s="24"/>
      <c r="I106" s="24"/>
      <c r="J106" s="24"/>
      <c r="K106" s="24"/>
      <c r="L106" s="24"/>
      <c r="M106" s="24"/>
      <c r="N106" s="24"/>
      <c r="O106" s="24"/>
      <c r="P106" s="31"/>
    </row>
    <row r="107" spans="1:16" ht="15.75" x14ac:dyDescent="0.25">
      <c r="A107" s="32"/>
      <c r="B107" s="24"/>
      <c r="C107" s="19"/>
      <c r="D107" s="733" t="s">
        <v>57</v>
      </c>
      <c r="E107" s="734"/>
      <c r="F107" s="734"/>
      <c r="G107" s="734"/>
      <c r="H107" s="734"/>
      <c r="I107" s="734"/>
      <c r="J107" s="734"/>
      <c r="K107" s="734"/>
      <c r="L107" s="734"/>
      <c r="M107" s="734"/>
      <c r="N107" s="734"/>
      <c r="O107" s="734"/>
      <c r="P107" s="735"/>
    </row>
    <row r="108" spans="1:16" ht="15.75" x14ac:dyDescent="0.25">
      <c r="A108" s="23"/>
      <c r="B108" s="24"/>
      <c r="C108" s="24"/>
      <c r="D108" s="424" t="s">
        <v>58</v>
      </c>
      <c r="E108" s="424"/>
      <c r="F108" s="424" t="s">
        <v>59</v>
      </c>
      <c r="G108" s="424" t="s">
        <v>60</v>
      </c>
      <c r="H108" s="424" t="s">
        <v>61</v>
      </c>
      <c r="I108" s="424" t="s">
        <v>62</v>
      </c>
      <c r="J108" s="424" t="s">
        <v>63</v>
      </c>
      <c r="K108" s="424" t="s">
        <v>64</v>
      </c>
      <c r="L108" s="424" t="s">
        <v>65</v>
      </c>
      <c r="M108" s="424" t="s">
        <v>66</v>
      </c>
      <c r="N108" s="424" t="s">
        <v>67</v>
      </c>
      <c r="O108" s="424" t="s">
        <v>68</v>
      </c>
      <c r="P108" s="65" t="s">
        <v>69</v>
      </c>
    </row>
    <row r="109" spans="1:16" ht="15.75" x14ac:dyDescent="0.25">
      <c r="A109" s="56" t="s">
        <v>70</v>
      </c>
      <c r="B109" s="52"/>
      <c r="C109" s="52"/>
      <c r="D109" s="52"/>
      <c r="E109" s="52"/>
      <c r="F109" s="52"/>
      <c r="G109" s="52"/>
      <c r="H109" s="52">
        <v>15</v>
      </c>
      <c r="I109" s="52"/>
      <c r="J109" s="52"/>
      <c r="K109" s="52"/>
      <c r="L109" s="52">
        <v>55</v>
      </c>
      <c r="M109" s="52"/>
      <c r="N109" s="52"/>
      <c r="O109" s="52"/>
      <c r="P109" s="63">
        <v>100</v>
      </c>
    </row>
    <row r="110" spans="1:16" ht="15.75" x14ac:dyDescent="0.25">
      <c r="A110" s="56" t="s">
        <v>71</v>
      </c>
      <c r="B110" s="52"/>
      <c r="C110" s="52"/>
      <c r="D110" s="53"/>
      <c r="E110" s="53"/>
      <c r="F110" s="53"/>
      <c r="G110" s="53"/>
      <c r="H110" s="53"/>
      <c r="I110" s="53"/>
      <c r="J110" s="53"/>
      <c r="K110" s="53"/>
      <c r="L110" s="53"/>
      <c r="M110" s="53"/>
      <c r="N110" s="53"/>
      <c r="O110" s="53"/>
      <c r="P110" s="64"/>
    </row>
    <row r="111" spans="1:16" ht="15.75" x14ac:dyDescent="0.25">
      <c r="A111" s="23"/>
      <c r="B111" s="24"/>
      <c r="C111" s="24"/>
      <c r="D111" s="24"/>
      <c r="E111" s="24"/>
      <c r="F111" s="24"/>
      <c r="G111" s="24"/>
      <c r="H111" s="24"/>
      <c r="I111" s="24"/>
      <c r="J111" s="24"/>
      <c r="K111" s="24"/>
      <c r="L111" s="24"/>
      <c r="M111" s="24"/>
      <c r="N111" s="24"/>
      <c r="O111" s="24"/>
      <c r="P111" s="31"/>
    </row>
    <row r="112" spans="1:16" ht="15.75" x14ac:dyDescent="0.25">
      <c r="A112" s="35" t="s">
        <v>72</v>
      </c>
      <c r="B112" s="35" t="s">
        <v>33</v>
      </c>
      <c r="C112" s="36"/>
      <c r="D112" s="37" t="s">
        <v>58</v>
      </c>
      <c r="E112" s="37"/>
      <c r="F112" s="37" t="s">
        <v>59</v>
      </c>
      <c r="G112" s="37" t="s">
        <v>60</v>
      </c>
      <c r="H112" s="37" t="s">
        <v>61</v>
      </c>
      <c r="I112" s="37" t="s">
        <v>62</v>
      </c>
      <c r="J112" s="37" t="s">
        <v>63</v>
      </c>
      <c r="K112" s="37" t="s">
        <v>64</v>
      </c>
      <c r="L112" s="37" t="s">
        <v>65</v>
      </c>
      <c r="M112" s="37" t="s">
        <v>66</v>
      </c>
      <c r="N112" s="422" t="s">
        <v>67</v>
      </c>
      <c r="O112" s="641" t="s">
        <v>68</v>
      </c>
      <c r="P112" s="423" t="s">
        <v>69</v>
      </c>
    </row>
    <row r="113" spans="1:16" ht="14.1" customHeight="1" x14ac:dyDescent="0.25">
      <c r="A113" s="1372" t="s">
        <v>1057</v>
      </c>
      <c r="B113" s="807">
        <v>10</v>
      </c>
      <c r="C113" s="38" t="s">
        <v>70</v>
      </c>
      <c r="D113" s="38"/>
      <c r="E113" s="38"/>
      <c r="F113" s="38">
        <v>20</v>
      </c>
      <c r="G113" s="38">
        <v>40</v>
      </c>
      <c r="H113" s="38"/>
      <c r="I113" s="38">
        <v>70</v>
      </c>
      <c r="J113" s="38"/>
      <c r="K113" s="38">
        <v>100</v>
      </c>
      <c r="L113" s="38"/>
      <c r="M113" s="38"/>
      <c r="N113" s="426"/>
      <c r="O113" s="642"/>
      <c r="P113" s="381"/>
    </row>
    <row r="114" spans="1:16" ht="14.1" customHeight="1" x14ac:dyDescent="0.25">
      <c r="A114" s="1373"/>
      <c r="B114" s="807"/>
      <c r="C114" s="40" t="s">
        <v>71</v>
      </c>
      <c r="D114" s="40"/>
      <c r="E114" s="40"/>
      <c r="F114" s="41"/>
      <c r="G114" s="41"/>
      <c r="H114" s="41"/>
      <c r="I114" s="41"/>
      <c r="J114" s="41"/>
      <c r="K114" s="41"/>
      <c r="L114" s="41"/>
      <c r="M114" s="41"/>
      <c r="N114" s="427"/>
      <c r="O114" s="643"/>
      <c r="P114" s="379"/>
    </row>
    <row r="115" spans="1:16" ht="14.1" customHeight="1" x14ac:dyDescent="0.25">
      <c r="A115" s="1372" t="s">
        <v>1058</v>
      </c>
      <c r="B115" s="807">
        <v>2</v>
      </c>
      <c r="C115" s="38" t="s">
        <v>70</v>
      </c>
      <c r="D115" s="38"/>
      <c r="E115" s="38"/>
      <c r="F115" s="38">
        <v>20</v>
      </c>
      <c r="G115" s="38"/>
      <c r="H115" s="38">
        <v>40</v>
      </c>
      <c r="I115" s="38"/>
      <c r="J115" s="38">
        <v>60</v>
      </c>
      <c r="K115" s="38"/>
      <c r="L115" s="38">
        <v>100</v>
      </c>
      <c r="M115" s="38"/>
      <c r="N115" s="426"/>
      <c r="O115" s="642"/>
      <c r="P115" s="381"/>
    </row>
    <row r="116" spans="1:16" ht="14.1" customHeight="1" x14ac:dyDescent="0.25">
      <c r="A116" s="1373"/>
      <c r="B116" s="807"/>
      <c r="C116" s="40" t="s">
        <v>71</v>
      </c>
      <c r="D116" s="40"/>
      <c r="E116" s="40"/>
      <c r="F116" s="41"/>
      <c r="G116" s="41"/>
      <c r="H116" s="41"/>
      <c r="I116" s="41"/>
      <c r="J116" s="41"/>
      <c r="K116" s="41"/>
      <c r="L116" s="41"/>
      <c r="M116" s="41"/>
      <c r="N116" s="427"/>
      <c r="O116" s="643"/>
      <c r="P116" s="379"/>
    </row>
    <row r="117" spans="1:16" ht="14.1" customHeight="1" x14ac:dyDescent="0.25">
      <c r="A117" s="1372" t="s">
        <v>1421</v>
      </c>
      <c r="B117" s="807">
        <v>15</v>
      </c>
      <c r="C117" s="38" t="s">
        <v>70</v>
      </c>
      <c r="D117" s="38"/>
      <c r="E117" s="38"/>
      <c r="F117" s="38">
        <v>20</v>
      </c>
      <c r="G117" s="38">
        <v>50</v>
      </c>
      <c r="H117" s="38">
        <v>80</v>
      </c>
      <c r="I117" s="38">
        <v>100</v>
      </c>
      <c r="J117" s="38"/>
      <c r="K117" s="38"/>
      <c r="L117" s="38"/>
      <c r="M117" s="38"/>
      <c r="N117" s="426"/>
      <c r="O117" s="642"/>
      <c r="P117" s="381"/>
    </row>
    <row r="118" spans="1:16" ht="14.1" customHeight="1" x14ac:dyDescent="0.25">
      <c r="A118" s="1373"/>
      <c r="B118" s="807"/>
      <c r="C118" s="40" t="s">
        <v>71</v>
      </c>
      <c r="D118" s="40"/>
      <c r="E118" s="40"/>
      <c r="F118" s="335"/>
      <c r="G118" s="335"/>
      <c r="H118" s="335"/>
      <c r="I118" s="41"/>
      <c r="J118" s="41"/>
      <c r="K118" s="41"/>
      <c r="L118" s="41"/>
      <c r="M118" s="41"/>
      <c r="N118" s="427"/>
      <c r="O118" s="643"/>
      <c r="P118" s="379"/>
    </row>
    <row r="119" spans="1:16" ht="14.1" customHeight="1" x14ac:dyDescent="0.25">
      <c r="A119" s="1372" t="s">
        <v>1954</v>
      </c>
      <c r="B119" s="807">
        <v>18</v>
      </c>
      <c r="C119" s="38" t="s">
        <v>70</v>
      </c>
      <c r="D119" s="38"/>
      <c r="E119" s="38"/>
      <c r="F119" s="38"/>
      <c r="G119" s="38"/>
      <c r="H119" s="38"/>
      <c r="I119" s="38"/>
      <c r="J119" s="38">
        <v>25</v>
      </c>
      <c r="K119" s="38">
        <v>50</v>
      </c>
      <c r="L119" s="38">
        <v>100</v>
      </c>
      <c r="M119" s="38"/>
      <c r="N119" s="426"/>
      <c r="O119" s="642"/>
      <c r="P119" s="381"/>
    </row>
    <row r="120" spans="1:16" ht="14.1" customHeight="1" x14ac:dyDescent="0.25">
      <c r="A120" s="1373"/>
      <c r="B120" s="807"/>
      <c r="C120" s="40" t="s">
        <v>71</v>
      </c>
      <c r="D120" s="40"/>
      <c r="E120" s="40"/>
      <c r="F120" s="41"/>
      <c r="G120" s="41"/>
      <c r="H120" s="41"/>
      <c r="I120" s="41"/>
      <c r="J120" s="41"/>
      <c r="K120" s="41"/>
      <c r="L120" s="41"/>
      <c r="M120" s="41"/>
      <c r="N120" s="427"/>
      <c r="O120" s="643"/>
      <c r="P120" s="379"/>
    </row>
    <row r="121" spans="1:16" ht="14.1" customHeight="1" x14ac:dyDescent="0.25">
      <c r="A121" s="1372" t="s">
        <v>1061</v>
      </c>
      <c r="B121" s="807">
        <v>20</v>
      </c>
      <c r="C121" s="38" t="s">
        <v>70</v>
      </c>
      <c r="D121" s="38"/>
      <c r="E121" s="38"/>
      <c r="F121" s="38"/>
      <c r="G121" s="38">
        <v>20</v>
      </c>
      <c r="H121" s="38"/>
      <c r="I121" s="38">
        <v>40</v>
      </c>
      <c r="J121" s="38"/>
      <c r="K121" s="38">
        <v>60</v>
      </c>
      <c r="L121" s="38"/>
      <c r="M121" s="38">
        <v>100</v>
      </c>
      <c r="N121" s="426"/>
      <c r="O121" s="642"/>
      <c r="P121" s="381"/>
    </row>
    <row r="122" spans="1:16" ht="14.1" customHeight="1" x14ac:dyDescent="0.25">
      <c r="A122" s="1373"/>
      <c r="B122" s="807"/>
      <c r="C122" s="40" t="s">
        <v>71</v>
      </c>
      <c r="D122" s="40"/>
      <c r="E122" s="40"/>
      <c r="F122" s="41"/>
      <c r="G122" s="41"/>
      <c r="H122" s="41"/>
      <c r="I122" s="41"/>
      <c r="J122" s="41"/>
      <c r="K122" s="41"/>
      <c r="L122" s="41"/>
      <c r="M122" s="41"/>
      <c r="N122" s="427"/>
      <c r="O122" s="643"/>
      <c r="P122" s="379"/>
    </row>
    <row r="123" spans="1:16" ht="14.1" customHeight="1" x14ac:dyDescent="0.25">
      <c r="A123" s="1372" t="s">
        <v>1033</v>
      </c>
      <c r="B123" s="807">
        <v>10</v>
      </c>
      <c r="C123" s="38" t="s">
        <v>70</v>
      </c>
      <c r="D123" s="38"/>
      <c r="E123" s="38"/>
      <c r="F123" s="38"/>
      <c r="G123" s="38">
        <v>20</v>
      </c>
      <c r="H123" s="38"/>
      <c r="I123" s="38">
        <v>40</v>
      </c>
      <c r="J123" s="38"/>
      <c r="K123" s="38">
        <v>60</v>
      </c>
      <c r="L123" s="38"/>
      <c r="M123" s="38"/>
      <c r="N123" s="38">
        <v>100</v>
      </c>
      <c r="O123" s="642"/>
      <c r="P123" s="381"/>
    </row>
    <row r="124" spans="1:16" ht="14.1" customHeight="1" x14ac:dyDescent="0.25">
      <c r="A124" s="1373"/>
      <c r="B124" s="807"/>
      <c r="C124" s="40" t="s">
        <v>71</v>
      </c>
      <c r="D124" s="40"/>
      <c r="E124" s="40"/>
      <c r="F124" s="41"/>
      <c r="G124" s="41"/>
      <c r="H124" s="41"/>
      <c r="I124" s="41"/>
      <c r="J124" s="41"/>
      <c r="K124" s="41"/>
      <c r="L124" s="41"/>
      <c r="M124" s="41"/>
      <c r="N124" s="427"/>
      <c r="O124" s="643"/>
      <c r="P124" s="379"/>
    </row>
    <row r="125" spans="1:16" ht="14.1" customHeight="1" x14ac:dyDescent="0.25">
      <c r="A125" s="1372" t="s">
        <v>1062</v>
      </c>
      <c r="B125" s="807">
        <v>10</v>
      </c>
      <c r="C125" s="38" t="s">
        <v>70</v>
      </c>
      <c r="D125" s="38"/>
      <c r="E125" s="38"/>
      <c r="F125" s="38"/>
      <c r="G125" s="38">
        <v>10</v>
      </c>
      <c r="H125" s="38"/>
      <c r="I125" s="38"/>
      <c r="J125" s="38">
        <v>40</v>
      </c>
      <c r="K125" s="38"/>
      <c r="L125" s="38">
        <v>60</v>
      </c>
      <c r="M125" s="38"/>
      <c r="N125" s="426"/>
      <c r="O125" s="38">
        <v>100</v>
      </c>
      <c r="P125" s="381"/>
    </row>
    <row r="126" spans="1:16" ht="14.1" customHeight="1" x14ac:dyDescent="0.25">
      <c r="A126" s="1373"/>
      <c r="B126" s="807"/>
      <c r="C126" s="40" t="s">
        <v>71</v>
      </c>
      <c r="D126" s="40"/>
      <c r="E126" s="40"/>
      <c r="F126" s="41"/>
      <c r="G126" s="41"/>
      <c r="H126" s="41"/>
      <c r="I126" s="41"/>
      <c r="J126" s="41"/>
      <c r="K126" s="41"/>
      <c r="L126" s="41"/>
      <c r="M126" s="41"/>
      <c r="N126" s="427"/>
      <c r="O126" s="41"/>
      <c r="P126" s="379"/>
    </row>
    <row r="127" spans="1:16" ht="14.1" customHeight="1" x14ac:dyDescent="0.25">
      <c r="A127" s="1372" t="s">
        <v>1063</v>
      </c>
      <c r="B127" s="807">
        <v>5</v>
      </c>
      <c r="C127" s="38" t="s">
        <v>70</v>
      </c>
      <c r="D127" s="38"/>
      <c r="E127" s="38"/>
      <c r="F127" s="38"/>
      <c r="G127" s="38"/>
      <c r="H127" s="38"/>
      <c r="I127" s="38">
        <v>20</v>
      </c>
      <c r="J127" s="38"/>
      <c r="K127" s="38">
        <v>40</v>
      </c>
      <c r="L127" s="38"/>
      <c r="M127" s="38">
        <v>70</v>
      </c>
      <c r="N127" s="426"/>
      <c r="O127" s="38">
        <v>100</v>
      </c>
      <c r="P127" s="381"/>
    </row>
    <row r="128" spans="1:16" ht="14.1" customHeight="1" x14ac:dyDescent="0.25">
      <c r="A128" s="1373"/>
      <c r="B128" s="807"/>
      <c r="C128" s="40" t="s">
        <v>71</v>
      </c>
      <c r="D128" s="40"/>
      <c r="E128" s="40"/>
      <c r="F128" s="41"/>
      <c r="G128" s="41"/>
      <c r="H128" s="41"/>
      <c r="I128" s="41"/>
      <c r="J128" s="41"/>
      <c r="K128" s="41"/>
      <c r="L128" s="41"/>
      <c r="M128" s="41"/>
      <c r="N128" s="427"/>
      <c r="O128" s="643"/>
      <c r="P128" s="379"/>
    </row>
    <row r="129" spans="1:16" ht="14.1" customHeight="1" x14ac:dyDescent="0.25">
      <c r="A129" s="1372" t="s">
        <v>1064</v>
      </c>
      <c r="B129" s="807">
        <v>5</v>
      </c>
      <c r="C129" s="38" t="s">
        <v>70</v>
      </c>
      <c r="D129" s="38"/>
      <c r="E129" s="38"/>
      <c r="F129" s="38"/>
      <c r="G129" s="38"/>
      <c r="H129" s="38"/>
      <c r="I129" s="38"/>
      <c r="J129" s="38"/>
      <c r="K129" s="38"/>
      <c r="L129" s="38"/>
      <c r="M129" s="38"/>
      <c r="N129" s="426"/>
      <c r="O129" s="642"/>
      <c r="P129" s="381">
        <v>100</v>
      </c>
    </row>
    <row r="130" spans="1:16" ht="14.1" customHeight="1" x14ac:dyDescent="0.25">
      <c r="A130" s="1373"/>
      <c r="B130" s="807"/>
      <c r="C130" s="40" t="s">
        <v>71</v>
      </c>
      <c r="D130" s="40"/>
      <c r="E130" s="40"/>
      <c r="F130" s="41"/>
      <c r="G130" s="41"/>
      <c r="H130" s="41"/>
      <c r="I130" s="41"/>
      <c r="J130" s="41"/>
      <c r="K130" s="41"/>
      <c r="L130" s="41"/>
      <c r="M130" s="41"/>
      <c r="N130" s="427"/>
      <c r="O130" s="643"/>
      <c r="P130" s="379"/>
    </row>
    <row r="131" spans="1:16" ht="14.1" customHeight="1" x14ac:dyDescent="0.25">
      <c r="A131" s="1372" t="s">
        <v>1422</v>
      </c>
      <c r="B131" s="807">
        <v>5</v>
      </c>
      <c r="C131" s="38" t="s">
        <v>70</v>
      </c>
      <c r="D131" s="38"/>
      <c r="E131" s="38"/>
      <c r="F131" s="38"/>
      <c r="G131" s="38"/>
      <c r="H131" s="38"/>
      <c r="I131" s="38"/>
      <c r="J131" s="38"/>
      <c r="K131" s="38"/>
      <c r="L131" s="38"/>
      <c r="M131" s="38"/>
      <c r="N131" s="426"/>
      <c r="O131" s="642"/>
      <c r="P131" s="381">
        <v>5</v>
      </c>
    </row>
    <row r="132" spans="1:16" ht="14.1" customHeight="1" x14ac:dyDescent="0.25">
      <c r="A132" s="1373"/>
      <c r="B132" s="807"/>
      <c r="C132" s="40" t="s">
        <v>71</v>
      </c>
      <c r="D132" s="40"/>
      <c r="E132" s="40"/>
      <c r="F132" s="41"/>
      <c r="G132" s="41"/>
      <c r="H132" s="41"/>
      <c r="I132" s="41"/>
      <c r="J132" s="41"/>
      <c r="K132" s="41"/>
      <c r="L132" s="41"/>
      <c r="M132" s="41"/>
      <c r="N132" s="427"/>
      <c r="O132" s="644"/>
      <c r="P132" s="379"/>
    </row>
    <row r="133" spans="1:16" ht="15.75" thickBot="1" x14ac:dyDescent="0.3">
      <c r="A133" s="44"/>
      <c r="B133" s="21"/>
      <c r="C133" s="21"/>
      <c r="D133" s="21"/>
      <c r="E133" s="21"/>
      <c r="F133" s="21"/>
      <c r="G133" s="21"/>
      <c r="H133" s="21"/>
      <c r="I133" s="21"/>
      <c r="J133" s="21"/>
      <c r="K133" s="21"/>
      <c r="L133" s="21"/>
      <c r="M133" s="21"/>
      <c r="N133" s="21"/>
      <c r="O133" s="21"/>
      <c r="P133" s="45"/>
    </row>
    <row r="134" spans="1:16" ht="15.75" x14ac:dyDescent="0.25">
      <c r="A134" s="688" t="s">
        <v>82</v>
      </c>
      <c r="B134" s="689"/>
      <c r="C134" s="689"/>
      <c r="D134" s="689"/>
      <c r="E134" s="689"/>
      <c r="F134" s="689"/>
      <c r="G134" s="689"/>
      <c r="H134" s="689"/>
      <c r="I134" s="689"/>
      <c r="J134" s="689"/>
      <c r="K134" s="689"/>
      <c r="L134" s="689"/>
      <c r="M134" s="689"/>
      <c r="N134" s="689"/>
      <c r="O134" s="689"/>
      <c r="P134" s="690"/>
    </row>
    <row r="135" spans="1:16" ht="24.75" customHeight="1" x14ac:dyDescent="0.25">
      <c r="A135" s="46" t="s">
        <v>83</v>
      </c>
      <c r="B135" s="682"/>
      <c r="C135" s="683"/>
      <c r="D135" s="683"/>
      <c r="E135" s="683"/>
      <c r="F135" s="683"/>
      <c r="G135" s="683"/>
      <c r="H135" s="683"/>
      <c r="I135" s="683"/>
      <c r="J135" s="683"/>
      <c r="K135" s="683"/>
      <c r="L135" s="683"/>
      <c r="M135" s="683"/>
      <c r="N135" s="683"/>
      <c r="O135" s="683"/>
      <c r="P135" s="684"/>
    </row>
    <row r="136" spans="1:16" ht="24.75" customHeight="1" x14ac:dyDescent="0.25">
      <c r="A136" s="46" t="s">
        <v>84</v>
      </c>
      <c r="B136" s="682"/>
      <c r="C136" s="683"/>
      <c r="D136" s="683"/>
      <c r="E136" s="683"/>
      <c r="F136" s="683"/>
      <c r="G136" s="683"/>
      <c r="H136" s="683"/>
      <c r="I136" s="683"/>
      <c r="J136" s="683"/>
      <c r="K136" s="683"/>
      <c r="L136" s="683"/>
      <c r="M136" s="683"/>
      <c r="N136" s="683"/>
      <c r="O136" s="683"/>
      <c r="P136" s="684"/>
    </row>
    <row r="137" spans="1:16" ht="24.75" customHeight="1" x14ac:dyDescent="0.25">
      <c r="A137" s="46" t="s">
        <v>85</v>
      </c>
      <c r="B137" s="682"/>
      <c r="C137" s="683"/>
      <c r="D137" s="683"/>
      <c r="E137" s="683"/>
      <c r="F137" s="683"/>
      <c r="G137" s="683"/>
      <c r="H137" s="683"/>
      <c r="I137" s="683"/>
      <c r="J137" s="683"/>
      <c r="K137" s="683"/>
      <c r="L137" s="683"/>
      <c r="M137" s="683"/>
      <c r="N137" s="683"/>
      <c r="O137" s="683"/>
      <c r="P137" s="684"/>
    </row>
    <row r="138" spans="1:16" ht="24.75" customHeight="1" x14ac:dyDescent="0.25">
      <c r="A138" s="46" t="s">
        <v>86</v>
      </c>
      <c r="B138" s="682"/>
      <c r="C138" s="683"/>
      <c r="D138" s="683"/>
      <c r="E138" s="683"/>
      <c r="F138" s="683"/>
      <c r="G138" s="683"/>
      <c r="H138" s="683"/>
      <c r="I138" s="683"/>
      <c r="J138" s="683"/>
      <c r="K138" s="683"/>
      <c r="L138" s="683"/>
      <c r="M138" s="683"/>
      <c r="N138" s="683"/>
      <c r="O138" s="683"/>
      <c r="P138" s="684"/>
    </row>
    <row r="139" spans="1:16" ht="24.75" customHeight="1" x14ac:dyDescent="0.25">
      <c r="A139" s="46" t="s">
        <v>87</v>
      </c>
      <c r="B139" s="682"/>
      <c r="C139" s="683"/>
      <c r="D139" s="683"/>
      <c r="E139" s="683"/>
      <c r="F139" s="683"/>
      <c r="G139" s="683"/>
      <c r="H139" s="683"/>
      <c r="I139" s="683"/>
      <c r="J139" s="683"/>
      <c r="K139" s="683"/>
      <c r="L139" s="683"/>
      <c r="M139" s="683"/>
      <c r="N139" s="683"/>
      <c r="O139" s="683"/>
      <c r="P139" s="684"/>
    </row>
    <row r="140" spans="1:16" ht="24.75" customHeight="1" x14ac:dyDescent="0.25">
      <c r="A140" s="46" t="s">
        <v>88</v>
      </c>
      <c r="B140" s="682"/>
      <c r="C140" s="683"/>
      <c r="D140" s="683"/>
      <c r="E140" s="683"/>
      <c r="F140" s="683"/>
      <c r="G140" s="683"/>
      <c r="H140" s="683"/>
      <c r="I140" s="683"/>
      <c r="J140" s="683"/>
      <c r="K140" s="683"/>
      <c r="L140" s="683"/>
      <c r="M140" s="683"/>
      <c r="N140" s="683"/>
      <c r="O140" s="683"/>
      <c r="P140" s="684"/>
    </row>
    <row r="141" spans="1:16" ht="24.75" customHeight="1" x14ac:dyDescent="0.25">
      <c r="A141" s="46" t="s">
        <v>89</v>
      </c>
      <c r="B141" s="682"/>
      <c r="C141" s="683"/>
      <c r="D141" s="683"/>
      <c r="E141" s="683"/>
      <c r="F141" s="683"/>
      <c r="G141" s="683"/>
      <c r="H141" s="683"/>
      <c r="I141" s="683"/>
      <c r="J141" s="683"/>
      <c r="K141" s="683"/>
      <c r="L141" s="683"/>
      <c r="M141" s="683"/>
      <c r="N141" s="683"/>
      <c r="O141" s="683"/>
      <c r="P141" s="684"/>
    </row>
    <row r="142" spans="1:16" ht="24.75" customHeight="1" x14ac:dyDescent="0.25">
      <c r="A142" s="46" t="s">
        <v>90</v>
      </c>
      <c r="B142" s="682"/>
      <c r="C142" s="683"/>
      <c r="D142" s="683"/>
      <c r="E142" s="683"/>
      <c r="F142" s="683"/>
      <c r="G142" s="683"/>
      <c r="H142" s="683"/>
      <c r="I142" s="683"/>
      <c r="J142" s="683"/>
      <c r="K142" s="683"/>
      <c r="L142" s="683"/>
      <c r="M142" s="683"/>
      <c r="N142" s="683"/>
      <c r="O142" s="683"/>
      <c r="P142" s="684"/>
    </row>
    <row r="143" spans="1:16" ht="24.75" customHeight="1" x14ac:dyDescent="0.25">
      <c r="A143" s="46" t="s">
        <v>91</v>
      </c>
      <c r="B143" s="682"/>
      <c r="C143" s="683"/>
      <c r="D143" s="683"/>
      <c r="E143" s="683"/>
      <c r="F143" s="683"/>
      <c r="G143" s="683"/>
      <c r="H143" s="683"/>
      <c r="I143" s="683"/>
      <c r="J143" s="683"/>
      <c r="K143" s="683"/>
      <c r="L143" s="683"/>
      <c r="M143" s="683"/>
      <c r="N143" s="683"/>
      <c r="O143" s="683"/>
      <c r="P143" s="684"/>
    </row>
    <row r="144" spans="1:16" ht="24.75" customHeight="1" thickBot="1" x14ac:dyDescent="0.3">
      <c r="A144" s="47" t="s">
        <v>92</v>
      </c>
      <c r="B144" s="685"/>
      <c r="C144" s="686"/>
      <c r="D144" s="686"/>
      <c r="E144" s="686"/>
      <c r="F144" s="686"/>
      <c r="G144" s="686"/>
      <c r="H144" s="686"/>
      <c r="I144" s="686"/>
      <c r="J144" s="686"/>
      <c r="K144" s="686"/>
      <c r="L144" s="686"/>
      <c r="M144" s="686"/>
      <c r="N144" s="686"/>
      <c r="O144" s="686"/>
      <c r="P144" s="687"/>
    </row>
    <row r="147" spans="1:16" ht="30" customHeight="1" x14ac:dyDescent="0.25">
      <c r="A147" s="9" t="s">
        <v>9</v>
      </c>
      <c r="B147" s="1117" t="s">
        <v>1956</v>
      </c>
      <c r="C147" s="792"/>
      <c r="D147" s="792"/>
      <c r="E147" s="792"/>
      <c r="F147" s="792"/>
      <c r="G147" s="792"/>
      <c r="H147" s="792"/>
      <c r="I147" s="792"/>
      <c r="J147" s="792"/>
      <c r="K147" s="793"/>
      <c r="L147" s="794" t="s">
        <v>11</v>
      </c>
      <c r="M147" s="794"/>
      <c r="N147" s="794"/>
      <c r="O147" s="794"/>
      <c r="P147" s="10">
        <v>0.3</v>
      </c>
    </row>
    <row r="149" spans="1:16" ht="32.25" customHeight="1" x14ac:dyDescent="0.25">
      <c r="A149" s="512" t="s">
        <v>12</v>
      </c>
      <c r="B149" s="758" t="s">
        <v>1957</v>
      </c>
      <c r="C149" s="773"/>
      <c r="D149" s="773"/>
      <c r="E149" s="773"/>
      <c r="F149" s="773"/>
      <c r="G149" s="773"/>
      <c r="H149" s="773"/>
      <c r="I149" s="773"/>
      <c r="J149" s="773"/>
      <c r="K149" s="773"/>
      <c r="L149" s="774" t="s">
        <v>14</v>
      </c>
      <c r="M149" s="774"/>
      <c r="N149" s="774"/>
      <c r="O149" s="774"/>
      <c r="P149" s="12">
        <v>0.5</v>
      </c>
    </row>
    <row r="150" spans="1:16" ht="32.25" customHeight="1" x14ac:dyDescent="0.25"/>
    <row r="151" spans="1:16" ht="15.75" x14ac:dyDescent="0.25">
      <c r="A151" s="13" t="s">
        <v>15</v>
      </c>
      <c r="B151" s="755"/>
      <c r="C151" s="756"/>
      <c r="D151" s="756"/>
      <c r="E151" s="756"/>
      <c r="F151" s="757"/>
      <c r="G151" s="14" t="s">
        <v>17</v>
      </c>
      <c r="H151" s="755"/>
      <c r="I151" s="756"/>
      <c r="J151" s="756"/>
      <c r="K151" s="756"/>
      <c r="L151" s="756"/>
      <c r="M151" s="756"/>
      <c r="N151" s="756"/>
      <c r="O151" s="756"/>
      <c r="P151" s="757"/>
    </row>
    <row r="152" spans="1:16" ht="15.75" x14ac:dyDescent="0.25">
      <c r="A152" s="13" t="s">
        <v>15</v>
      </c>
      <c r="B152" s="755"/>
      <c r="C152" s="756"/>
      <c r="D152" s="756"/>
      <c r="E152" s="756"/>
      <c r="F152" s="757"/>
      <c r="G152" s="14" t="s">
        <v>17</v>
      </c>
      <c r="H152" s="755"/>
      <c r="I152" s="756"/>
      <c r="J152" s="756"/>
      <c r="K152" s="756"/>
      <c r="L152" s="756"/>
      <c r="M152" s="756"/>
      <c r="N152" s="756"/>
      <c r="O152" s="756"/>
      <c r="P152" s="757"/>
    </row>
    <row r="153" spans="1:16" ht="15.75" x14ac:dyDescent="0.25">
      <c r="A153" s="15"/>
      <c r="B153" s="432"/>
      <c r="C153" s="432"/>
      <c r="D153" s="17"/>
      <c r="E153" s="17"/>
      <c r="F153" s="17"/>
      <c r="G153" s="17"/>
      <c r="H153" s="17"/>
      <c r="I153" s="17"/>
      <c r="J153" s="17"/>
      <c r="K153" s="17"/>
      <c r="L153" s="18"/>
      <c r="M153" s="18"/>
      <c r="N153" s="18"/>
      <c r="O153" s="18"/>
      <c r="P153" s="19"/>
    </row>
    <row r="154" spans="1:16" ht="25.5" customHeight="1" x14ac:dyDescent="0.25">
      <c r="A154" s="512" t="s">
        <v>20</v>
      </c>
      <c r="B154" s="758"/>
      <c r="C154" s="758"/>
      <c r="D154" s="758"/>
      <c r="E154" s="758"/>
      <c r="F154" s="758"/>
      <c r="G154" s="758"/>
      <c r="H154" s="758"/>
      <c r="I154" s="758"/>
      <c r="J154" s="758"/>
      <c r="K154" s="758"/>
      <c r="L154" s="758"/>
      <c r="M154" s="758"/>
      <c r="N154" s="758"/>
      <c r="O154" s="758"/>
      <c r="P154" s="758"/>
    </row>
    <row r="156" spans="1:16" ht="23.25" customHeight="1" x14ac:dyDescent="0.25">
      <c r="A156" s="20" t="s">
        <v>22</v>
      </c>
      <c r="B156" s="21"/>
      <c r="C156" s="21"/>
      <c r="D156" s="21"/>
      <c r="E156" s="21"/>
      <c r="F156" s="21"/>
      <c r="G156" s="21"/>
      <c r="H156" s="21"/>
      <c r="I156" s="21"/>
      <c r="J156" s="21"/>
      <c r="K156" s="21"/>
      <c r="L156" s="21"/>
      <c r="M156" s="21"/>
      <c r="N156" s="21"/>
      <c r="O156" s="21"/>
    </row>
    <row r="157" spans="1:16" ht="20.25" customHeight="1" x14ac:dyDescent="0.25">
      <c r="A157" s="20"/>
      <c r="B157" s="21"/>
      <c r="C157" s="21"/>
      <c r="D157" s="21"/>
      <c r="E157" s="21"/>
      <c r="F157" s="21"/>
      <c r="G157" s="21"/>
      <c r="H157" s="21"/>
      <c r="I157" s="21"/>
      <c r="J157" s="21"/>
      <c r="K157" s="21"/>
      <c r="L157" s="21"/>
      <c r="M157" s="21"/>
      <c r="N157" s="21"/>
      <c r="O157" s="21"/>
    </row>
    <row r="158" spans="1:16" ht="15" customHeight="1" x14ac:dyDescent="0.25">
      <c r="A158" s="759" t="s">
        <v>23</v>
      </c>
      <c r="B158" s="760"/>
      <c r="C158" s="760"/>
      <c r="D158" s="760"/>
      <c r="E158" s="761"/>
      <c r="F158" s="768" t="s">
        <v>24</v>
      </c>
      <c r="G158" s="768"/>
      <c r="H158" s="768"/>
      <c r="I158" s="768"/>
      <c r="J158" s="768" t="s">
        <v>25</v>
      </c>
      <c r="K158" s="769" t="s">
        <v>26</v>
      </c>
      <c r="L158" s="761"/>
      <c r="M158" s="768" t="s">
        <v>27</v>
      </c>
      <c r="N158" s="768"/>
      <c r="O158" s="768"/>
      <c r="P158" s="772" t="s">
        <v>25</v>
      </c>
    </row>
    <row r="159" spans="1:16" ht="15" customHeight="1" x14ac:dyDescent="0.25">
      <c r="A159" s="762"/>
      <c r="B159" s="763"/>
      <c r="C159" s="763"/>
      <c r="D159" s="763"/>
      <c r="E159" s="764"/>
      <c r="F159" s="768"/>
      <c r="G159" s="768"/>
      <c r="H159" s="768"/>
      <c r="I159" s="768"/>
      <c r="J159" s="768"/>
      <c r="K159" s="770"/>
      <c r="L159" s="764"/>
      <c r="M159" s="768"/>
      <c r="N159" s="768"/>
      <c r="O159" s="768"/>
      <c r="P159" s="772"/>
    </row>
    <row r="160" spans="1:16" ht="15" customHeight="1" x14ac:dyDescent="0.25">
      <c r="A160" s="762"/>
      <c r="B160" s="763"/>
      <c r="C160" s="763"/>
      <c r="D160" s="763"/>
      <c r="E160" s="764"/>
      <c r="F160" s="745" t="s">
        <v>1941</v>
      </c>
      <c r="G160" s="745"/>
      <c r="H160" s="745"/>
      <c r="I160" s="745"/>
      <c r="J160" s="421">
        <v>25</v>
      </c>
      <c r="K160" s="770"/>
      <c r="L160" s="764"/>
      <c r="M160" s="745" t="s">
        <v>1942</v>
      </c>
      <c r="N160" s="745"/>
      <c r="O160" s="745"/>
      <c r="P160" s="55">
        <v>25</v>
      </c>
    </row>
    <row r="161" spans="1:16" ht="15" customHeight="1" x14ac:dyDescent="0.25">
      <c r="A161" s="762"/>
      <c r="B161" s="763"/>
      <c r="C161" s="763"/>
      <c r="D161" s="763"/>
      <c r="E161" s="764"/>
      <c r="F161" s="745" t="s">
        <v>1943</v>
      </c>
      <c r="G161" s="745"/>
      <c r="H161" s="745"/>
      <c r="I161" s="745"/>
      <c r="J161" s="421">
        <v>25</v>
      </c>
      <c r="K161" s="770"/>
      <c r="L161" s="764"/>
      <c r="M161" s="745" t="s">
        <v>1944</v>
      </c>
      <c r="N161" s="745"/>
      <c r="O161" s="745"/>
      <c r="P161" s="55">
        <v>25</v>
      </c>
    </row>
    <row r="162" spans="1:16" ht="15" customHeight="1" x14ac:dyDescent="0.25">
      <c r="A162" s="762"/>
      <c r="B162" s="763"/>
      <c r="C162" s="763"/>
      <c r="D162" s="763"/>
      <c r="E162" s="764"/>
      <c r="F162" s="745" t="s">
        <v>1945</v>
      </c>
      <c r="G162" s="745"/>
      <c r="H162" s="745"/>
      <c r="I162" s="745"/>
      <c r="J162" s="421">
        <v>25</v>
      </c>
      <c r="K162" s="770"/>
      <c r="L162" s="764"/>
      <c r="M162" s="745" t="s">
        <v>1946</v>
      </c>
      <c r="N162" s="745"/>
      <c r="O162" s="745"/>
      <c r="P162" s="55">
        <v>25</v>
      </c>
    </row>
    <row r="163" spans="1:16" ht="15" customHeight="1" x14ac:dyDescent="0.25">
      <c r="A163" s="762"/>
      <c r="B163" s="763"/>
      <c r="C163" s="763"/>
      <c r="D163" s="763"/>
      <c r="E163" s="764"/>
      <c r="F163" s="745" t="s">
        <v>1947</v>
      </c>
      <c r="G163" s="745"/>
      <c r="H163" s="745"/>
      <c r="I163" s="745"/>
      <c r="J163" s="421">
        <v>15</v>
      </c>
      <c r="K163" s="770"/>
      <c r="L163" s="764"/>
      <c r="M163" s="745" t="s">
        <v>1948</v>
      </c>
      <c r="N163" s="745"/>
      <c r="O163" s="745"/>
      <c r="P163" s="55">
        <v>25</v>
      </c>
    </row>
    <row r="164" spans="1:16" ht="15" customHeight="1" x14ac:dyDescent="0.25">
      <c r="A164" s="762"/>
      <c r="B164" s="763"/>
      <c r="C164" s="763"/>
      <c r="D164" s="763"/>
      <c r="E164" s="764"/>
      <c r="F164" s="745"/>
      <c r="G164" s="745"/>
      <c r="H164" s="745"/>
      <c r="I164" s="745"/>
      <c r="J164" s="430"/>
      <c r="K164" s="770"/>
      <c r="L164" s="764"/>
      <c r="M164" s="745" t="s">
        <v>1949</v>
      </c>
      <c r="N164" s="745"/>
      <c r="O164" s="745"/>
      <c r="P164" s="55">
        <v>25</v>
      </c>
    </row>
    <row r="165" spans="1:16" ht="15" customHeight="1" x14ac:dyDescent="0.25">
      <c r="A165" s="762"/>
      <c r="B165" s="763"/>
      <c r="C165" s="763"/>
      <c r="D165" s="763"/>
      <c r="E165" s="764"/>
      <c r="F165" s="745"/>
      <c r="G165" s="745"/>
      <c r="H165" s="745"/>
      <c r="I165" s="745"/>
      <c r="J165" s="430"/>
      <c r="K165" s="770"/>
      <c r="L165" s="764"/>
      <c r="M165" s="745" t="s">
        <v>1950</v>
      </c>
      <c r="N165" s="745"/>
      <c r="O165" s="745"/>
      <c r="P165" s="55">
        <v>25</v>
      </c>
    </row>
    <row r="166" spans="1:16" ht="15" customHeight="1" x14ac:dyDescent="0.25">
      <c r="A166" s="762"/>
      <c r="B166" s="763"/>
      <c r="C166" s="763"/>
      <c r="D166" s="763"/>
      <c r="E166" s="764"/>
      <c r="F166" s="745"/>
      <c r="G166" s="745"/>
      <c r="H166" s="745"/>
      <c r="I166" s="745"/>
      <c r="J166" s="430"/>
      <c r="K166" s="770"/>
      <c r="L166" s="764"/>
      <c r="M166" s="745" t="s">
        <v>1950</v>
      </c>
      <c r="N166" s="745"/>
      <c r="O166" s="745"/>
      <c r="P166" s="55">
        <v>25</v>
      </c>
    </row>
    <row r="167" spans="1:16" ht="15" customHeight="1" x14ac:dyDescent="0.25">
      <c r="A167" s="765"/>
      <c r="B167" s="766"/>
      <c r="C167" s="766"/>
      <c r="D167" s="766"/>
      <c r="E167" s="767"/>
      <c r="F167" s="745"/>
      <c r="G167" s="745"/>
      <c r="H167" s="745"/>
      <c r="I167" s="745"/>
      <c r="J167" s="430"/>
      <c r="K167" s="771"/>
      <c r="L167" s="767"/>
      <c r="M167" s="745"/>
      <c r="N167" s="745"/>
      <c r="O167" s="745"/>
      <c r="P167" s="22"/>
    </row>
    <row r="168" spans="1:16" ht="15.75" x14ac:dyDescent="0.25">
      <c r="A168" s="23"/>
      <c r="B168" s="24"/>
      <c r="C168" s="18"/>
      <c r="D168" s="18"/>
      <c r="E168" s="18"/>
      <c r="F168" s="18"/>
      <c r="G168" s="18"/>
      <c r="H168" s="18"/>
      <c r="I168" s="18"/>
      <c r="J168" s="18"/>
      <c r="K168" s="18"/>
      <c r="L168" s="18"/>
      <c r="M168" s="18"/>
      <c r="N168" s="18"/>
      <c r="O168" s="18"/>
    </row>
    <row r="169" spans="1:16" s="26" customFormat="1" ht="31.5" customHeight="1" x14ac:dyDescent="0.25">
      <c r="A169" s="25" t="s">
        <v>32</v>
      </c>
      <c r="B169" s="424" t="s">
        <v>33</v>
      </c>
      <c r="C169" s="424" t="s">
        <v>34</v>
      </c>
      <c r="D169" s="424" t="s">
        <v>35</v>
      </c>
      <c r="E169" s="424" t="s">
        <v>36</v>
      </c>
      <c r="F169" s="424" t="s">
        <v>37</v>
      </c>
      <c r="G169" s="746" t="s">
        <v>38</v>
      </c>
      <c r="H169" s="746"/>
      <c r="I169" s="733" t="s">
        <v>39</v>
      </c>
      <c r="J169" s="741"/>
      <c r="K169" s="424" t="s">
        <v>40</v>
      </c>
      <c r="L169" s="746" t="s">
        <v>41</v>
      </c>
      <c r="M169" s="746"/>
      <c r="N169" s="747" t="s">
        <v>42</v>
      </c>
      <c r="O169" s="748"/>
      <c r="P169" s="749"/>
    </row>
    <row r="170" spans="1:16" ht="90.75" customHeight="1" x14ac:dyDescent="0.25">
      <c r="A170" s="143" t="s">
        <v>219</v>
      </c>
      <c r="B170" s="144"/>
      <c r="C170" s="431" t="s">
        <v>1958</v>
      </c>
      <c r="D170" s="425" t="s">
        <v>705</v>
      </c>
      <c r="E170" s="425"/>
      <c r="F170" s="425" t="s">
        <v>423</v>
      </c>
      <c r="G170" s="891" t="s">
        <v>1952</v>
      </c>
      <c r="H170" s="891"/>
      <c r="I170" s="1374" t="s">
        <v>949</v>
      </c>
      <c r="J170" s="1375"/>
      <c r="K170" s="429">
        <v>500</v>
      </c>
      <c r="L170" s="878" t="s">
        <v>586</v>
      </c>
      <c r="M170" s="878"/>
      <c r="N170" s="1376" t="s">
        <v>1937</v>
      </c>
      <c r="O170" s="1376"/>
      <c r="P170" s="1377"/>
    </row>
    <row r="171" spans="1:16" ht="40.5" customHeight="1" x14ac:dyDescent="0.25">
      <c r="A171" s="740" t="s">
        <v>51</v>
      </c>
      <c r="B171" s="741"/>
      <c r="C171" s="742" t="s">
        <v>1953</v>
      </c>
      <c r="D171" s="743"/>
      <c r="E171" s="743"/>
      <c r="F171" s="743"/>
      <c r="G171" s="743"/>
      <c r="H171" s="743"/>
      <c r="I171" s="743"/>
      <c r="J171" s="743"/>
      <c r="K171" s="743"/>
      <c r="L171" s="743"/>
      <c r="M171" s="743"/>
      <c r="N171" s="743"/>
      <c r="O171" s="743"/>
      <c r="P171" s="744"/>
    </row>
    <row r="172" spans="1:16" ht="15.75" x14ac:dyDescent="0.25">
      <c r="A172" s="718" t="s">
        <v>53</v>
      </c>
      <c r="B172" s="719"/>
      <c r="C172" s="719"/>
      <c r="D172" s="719"/>
      <c r="E172" s="719"/>
      <c r="F172" s="719"/>
      <c r="G172" s="720"/>
      <c r="H172" s="721" t="s">
        <v>54</v>
      </c>
      <c r="I172" s="719"/>
      <c r="J172" s="719"/>
      <c r="K172" s="719"/>
      <c r="L172" s="719"/>
      <c r="M172" s="719"/>
      <c r="N172" s="719"/>
      <c r="O172" s="719"/>
      <c r="P172" s="722"/>
    </row>
    <row r="173" spans="1:16" ht="15" customHeight="1" x14ac:dyDescent="0.25">
      <c r="A173" s="723"/>
      <c r="B173" s="724"/>
      <c r="C173" s="724"/>
      <c r="D173" s="724"/>
      <c r="E173" s="724"/>
      <c r="F173" s="724"/>
      <c r="G173" s="724"/>
      <c r="H173" s="1366" t="s">
        <v>1937</v>
      </c>
      <c r="I173" s="1367"/>
      <c r="J173" s="1367"/>
      <c r="K173" s="1367"/>
      <c r="L173" s="1367"/>
      <c r="M173" s="1367"/>
      <c r="N173" s="1367"/>
      <c r="O173" s="1367"/>
      <c r="P173" s="1368"/>
    </row>
    <row r="174" spans="1:16" ht="15" customHeight="1" x14ac:dyDescent="0.25">
      <c r="A174" s="725"/>
      <c r="B174" s="726"/>
      <c r="C174" s="726"/>
      <c r="D174" s="726"/>
      <c r="E174" s="726"/>
      <c r="F174" s="726"/>
      <c r="G174" s="726"/>
      <c r="H174" s="1369"/>
      <c r="I174" s="1370"/>
      <c r="J174" s="1370"/>
      <c r="K174" s="1370"/>
      <c r="L174" s="1370"/>
      <c r="M174" s="1370"/>
      <c r="N174" s="1370"/>
      <c r="O174" s="1370"/>
      <c r="P174" s="1371"/>
    </row>
    <row r="175" spans="1:16" ht="21.75" customHeight="1" x14ac:dyDescent="0.25">
      <c r="A175" s="23"/>
      <c r="B175" s="24"/>
      <c r="C175" s="24"/>
      <c r="D175" s="24"/>
      <c r="E175" s="24"/>
      <c r="F175" s="24"/>
      <c r="G175" s="24"/>
      <c r="H175" s="24"/>
      <c r="I175" s="24"/>
      <c r="J175" s="24"/>
      <c r="K175" s="24"/>
      <c r="L175" s="24"/>
      <c r="M175" s="24"/>
      <c r="N175" s="24"/>
      <c r="O175" s="24"/>
      <c r="P175" s="31"/>
    </row>
    <row r="176" spans="1:16" ht="15.75" x14ac:dyDescent="0.25">
      <c r="A176" s="32"/>
      <c r="B176" s="24"/>
      <c r="C176" s="19"/>
      <c r="D176" s="733" t="s">
        <v>57</v>
      </c>
      <c r="E176" s="734"/>
      <c r="F176" s="734"/>
      <c r="G176" s="734"/>
      <c r="H176" s="734"/>
      <c r="I176" s="734"/>
      <c r="J176" s="734"/>
      <c r="K176" s="734"/>
      <c r="L176" s="734"/>
      <c r="M176" s="734"/>
      <c r="N176" s="734"/>
      <c r="O176" s="734"/>
      <c r="P176" s="735"/>
    </row>
    <row r="177" spans="1:16" ht="15.75" x14ac:dyDescent="0.25">
      <c r="A177" s="23"/>
      <c r="B177" s="24"/>
      <c r="C177" s="24"/>
      <c r="D177" s="424" t="s">
        <v>58</v>
      </c>
      <c r="E177" s="424"/>
      <c r="F177" s="424" t="s">
        <v>59</v>
      </c>
      <c r="G177" s="424" t="s">
        <v>60</v>
      </c>
      <c r="H177" s="424" t="s">
        <v>61</v>
      </c>
      <c r="I177" s="424" t="s">
        <v>62</v>
      </c>
      <c r="J177" s="424" t="s">
        <v>63</v>
      </c>
      <c r="K177" s="424" t="s">
        <v>64</v>
      </c>
      <c r="L177" s="424" t="s">
        <v>65</v>
      </c>
      <c r="M177" s="424" t="s">
        <v>66</v>
      </c>
      <c r="N177" s="424" t="s">
        <v>67</v>
      </c>
      <c r="O177" s="424" t="s">
        <v>68</v>
      </c>
      <c r="P177" s="65" t="s">
        <v>69</v>
      </c>
    </row>
    <row r="178" spans="1:16" ht="15.75" x14ac:dyDescent="0.25">
      <c r="A178" s="56" t="s">
        <v>70</v>
      </c>
      <c r="B178" s="52"/>
      <c r="C178" s="52"/>
      <c r="D178" s="52"/>
      <c r="E178" s="52"/>
      <c r="F178" s="52"/>
      <c r="G178" s="52"/>
      <c r="H178" s="52">
        <v>15</v>
      </c>
      <c r="I178" s="52"/>
      <c r="J178" s="52"/>
      <c r="K178" s="52"/>
      <c r="L178" s="52">
        <v>55</v>
      </c>
      <c r="M178" s="52"/>
      <c r="N178" s="52"/>
      <c r="O178" s="52"/>
      <c r="P178" s="63">
        <v>100</v>
      </c>
    </row>
    <row r="179" spans="1:16" ht="15.75" x14ac:dyDescent="0.25">
      <c r="A179" s="56" t="s">
        <v>71</v>
      </c>
      <c r="B179" s="52"/>
      <c r="C179" s="52"/>
      <c r="D179" s="53"/>
      <c r="E179" s="53"/>
      <c r="F179" s="53"/>
      <c r="G179" s="53"/>
      <c r="H179" s="53"/>
      <c r="I179" s="53"/>
      <c r="J179" s="53"/>
      <c r="K179" s="53"/>
      <c r="L179" s="53"/>
      <c r="M179" s="53"/>
      <c r="N179" s="53"/>
      <c r="O179" s="53"/>
      <c r="P179" s="64"/>
    </row>
    <row r="180" spans="1:16" ht="15.75" x14ac:dyDescent="0.25">
      <c r="A180" s="23"/>
      <c r="B180" s="24"/>
      <c r="C180" s="24"/>
      <c r="D180" s="24"/>
      <c r="E180" s="24"/>
      <c r="F180" s="24"/>
      <c r="G180" s="24"/>
      <c r="H180" s="24"/>
      <c r="I180" s="24"/>
      <c r="J180" s="24"/>
      <c r="K180" s="24"/>
      <c r="L180" s="24"/>
      <c r="M180" s="24"/>
      <c r="N180" s="24"/>
      <c r="O180" s="24"/>
      <c r="P180" s="31"/>
    </row>
    <row r="181" spans="1:16" ht="15.75" x14ac:dyDescent="0.25">
      <c r="A181" s="35" t="s">
        <v>72</v>
      </c>
      <c r="B181" s="35" t="s">
        <v>33</v>
      </c>
      <c r="C181" s="36"/>
      <c r="D181" s="37" t="s">
        <v>58</v>
      </c>
      <c r="E181" s="37"/>
      <c r="F181" s="37" t="s">
        <v>59</v>
      </c>
      <c r="G181" s="37" t="s">
        <v>60</v>
      </c>
      <c r="H181" s="37" t="s">
        <v>61</v>
      </c>
      <c r="I181" s="37" t="s">
        <v>62</v>
      </c>
      <c r="J181" s="37" t="s">
        <v>63</v>
      </c>
      <c r="K181" s="37" t="s">
        <v>64</v>
      </c>
      <c r="L181" s="37" t="s">
        <v>65</v>
      </c>
      <c r="M181" s="37" t="s">
        <v>66</v>
      </c>
      <c r="N181" s="422" t="s">
        <v>67</v>
      </c>
      <c r="O181" s="641" t="s">
        <v>68</v>
      </c>
      <c r="P181" s="423" t="s">
        <v>69</v>
      </c>
    </row>
    <row r="182" spans="1:16" ht="14.1" customHeight="1" x14ac:dyDescent="0.25">
      <c r="A182" s="1372" t="s">
        <v>1057</v>
      </c>
      <c r="B182" s="807">
        <v>10</v>
      </c>
      <c r="C182" s="38" t="s">
        <v>70</v>
      </c>
      <c r="D182" s="38"/>
      <c r="E182" s="38"/>
      <c r="F182" s="38">
        <v>20</v>
      </c>
      <c r="G182" s="38">
        <v>40</v>
      </c>
      <c r="H182" s="38"/>
      <c r="I182" s="38">
        <v>70</v>
      </c>
      <c r="J182" s="38"/>
      <c r="K182" s="38">
        <v>100</v>
      </c>
      <c r="L182" s="38"/>
      <c r="M182" s="38"/>
      <c r="N182" s="426"/>
      <c r="O182" s="642"/>
      <c r="P182" s="381"/>
    </row>
    <row r="183" spans="1:16" ht="14.1" customHeight="1" x14ac:dyDescent="0.25">
      <c r="A183" s="1373"/>
      <c r="B183" s="807"/>
      <c r="C183" s="40" t="s">
        <v>71</v>
      </c>
      <c r="D183" s="40"/>
      <c r="E183" s="40"/>
      <c r="F183" s="41"/>
      <c r="G183" s="41"/>
      <c r="H183" s="41"/>
      <c r="I183" s="41"/>
      <c r="J183" s="41"/>
      <c r="K183" s="41"/>
      <c r="L183" s="41"/>
      <c r="M183" s="41"/>
      <c r="N183" s="427"/>
      <c r="O183" s="643"/>
      <c r="P183" s="379"/>
    </row>
    <row r="184" spans="1:16" ht="14.1" customHeight="1" x14ac:dyDescent="0.25">
      <c r="A184" s="1372" t="s">
        <v>1058</v>
      </c>
      <c r="B184" s="807">
        <v>2</v>
      </c>
      <c r="C184" s="38" t="s">
        <v>70</v>
      </c>
      <c r="D184" s="38"/>
      <c r="E184" s="38"/>
      <c r="F184" s="38">
        <v>20</v>
      </c>
      <c r="G184" s="38"/>
      <c r="H184" s="38">
        <v>40</v>
      </c>
      <c r="I184" s="38"/>
      <c r="J184" s="38">
        <v>60</v>
      </c>
      <c r="K184" s="38"/>
      <c r="L184" s="38">
        <v>100</v>
      </c>
      <c r="M184" s="38"/>
      <c r="N184" s="426"/>
      <c r="O184" s="642"/>
      <c r="P184" s="381"/>
    </row>
    <row r="185" spans="1:16" ht="14.1" customHeight="1" x14ac:dyDescent="0.25">
      <c r="A185" s="1373"/>
      <c r="B185" s="807"/>
      <c r="C185" s="40" t="s">
        <v>71</v>
      </c>
      <c r="D185" s="40"/>
      <c r="E185" s="40"/>
      <c r="F185" s="41"/>
      <c r="G185" s="41"/>
      <c r="H185" s="41"/>
      <c r="I185" s="41"/>
      <c r="J185" s="41"/>
      <c r="K185" s="41"/>
      <c r="L185" s="41"/>
      <c r="M185" s="41"/>
      <c r="N185" s="427"/>
      <c r="O185" s="643"/>
      <c r="P185" s="379"/>
    </row>
    <row r="186" spans="1:16" ht="14.1" customHeight="1" x14ac:dyDescent="0.25">
      <c r="A186" s="1372" t="s">
        <v>1421</v>
      </c>
      <c r="B186" s="807">
        <v>15</v>
      </c>
      <c r="C186" s="38" t="s">
        <v>70</v>
      </c>
      <c r="D186" s="38"/>
      <c r="E186" s="38"/>
      <c r="F186" s="38">
        <v>20</v>
      </c>
      <c r="G186" s="38">
        <v>50</v>
      </c>
      <c r="H186" s="38">
        <v>80</v>
      </c>
      <c r="I186" s="38">
        <v>100</v>
      </c>
      <c r="J186" s="38"/>
      <c r="K186" s="38"/>
      <c r="L186" s="38"/>
      <c r="M186" s="38"/>
      <c r="N186" s="426"/>
      <c r="O186" s="642"/>
      <c r="P186" s="381"/>
    </row>
    <row r="187" spans="1:16" ht="14.1" customHeight="1" x14ac:dyDescent="0.25">
      <c r="A187" s="1373"/>
      <c r="B187" s="807"/>
      <c r="C187" s="40" t="s">
        <v>71</v>
      </c>
      <c r="D187" s="40"/>
      <c r="E187" s="40"/>
      <c r="F187" s="335"/>
      <c r="G187" s="335"/>
      <c r="H187" s="335"/>
      <c r="I187" s="41"/>
      <c r="J187" s="41"/>
      <c r="K187" s="41"/>
      <c r="L187" s="41"/>
      <c r="M187" s="41"/>
      <c r="N187" s="427"/>
      <c r="O187" s="643"/>
      <c r="P187" s="379"/>
    </row>
    <row r="188" spans="1:16" ht="14.1" customHeight="1" x14ac:dyDescent="0.25">
      <c r="A188" s="1372" t="s">
        <v>1954</v>
      </c>
      <c r="B188" s="807">
        <v>18</v>
      </c>
      <c r="C188" s="38" t="s">
        <v>70</v>
      </c>
      <c r="D188" s="38"/>
      <c r="E188" s="38"/>
      <c r="F188" s="38"/>
      <c r="G188" s="38"/>
      <c r="H188" s="38"/>
      <c r="I188" s="38"/>
      <c r="J188" s="38">
        <v>25</v>
      </c>
      <c r="K188" s="38">
        <v>50</v>
      </c>
      <c r="L188" s="38">
        <v>100</v>
      </c>
      <c r="M188" s="38"/>
      <c r="N188" s="426"/>
      <c r="O188" s="642"/>
      <c r="P188" s="381"/>
    </row>
    <row r="189" spans="1:16" ht="14.1" customHeight="1" x14ac:dyDescent="0.25">
      <c r="A189" s="1373"/>
      <c r="B189" s="807"/>
      <c r="C189" s="40" t="s">
        <v>71</v>
      </c>
      <c r="D189" s="40"/>
      <c r="E189" s="40"/>
      <c r="F189" s="41"/>
      <c r="G189" s="41"/>
      <c r="H189" s="41"/>
      <c r="I189" s="41"/>
      <c r="J189" s="41"/>
      <c r="K189" s="41"/>
      <c r="L189" s="41"/>
      <c r="M189" s="41"/>
      <c r="N189" s="427"/>
      <c r="O189" s="643"/>
      <c r="P189" s="379"/>
    </row>
    <row r="190" spans="1:16" ht="14.1" customHeight="1" x14ac:dyDescent="0.25">
      <c r="A190" s="1372" t="s">
        <v>1061</v>
      </c>
      <c r="B190" s="807">
        <v>20</v>
      </c>
      <c r="C190" s="38" t="s">
        <v>70</v>
      </c>
      <c r="D190" s="38"/>
      <c r="E190" s="38"/>
      <c r="F190" s="38"/>
      <c r="G190" s="38">
        <v>20</v>
      </c>
      <c r="H190" s="38"/>
      <c r="I190" s="38">
        <v>40</v>
      </c>
      <c r="J190" s="38"/>
      <c r="K190" s="38">
        <v>60</v>
      </c>
      <c r="L190" s="38"/>
      <c r="M190" s="38">
        <v>100</v>
      </c>
      <c r="N190" s="426"/>
      <c r="O190" s="642"/>
      <c r="P190" s="381"/>
    </row>
    <row r="191" spans="1:16" ht="14.1" customHeight="1" x14ac:dyDescent="0.25">
      <c r="A191" s="1373"/>
      <c r="B191" s="807"/>
      <c r="C191" s="40" t="s">
        <v>71</v>
      </c>
      <c r="D191" s="40"/>
      <c r="E191" s="40"/>
      <c r="F191" s="41"/>
      <c r="G191" s="41"/>
      <c r="H191" s="41"/>
      <c r="I191" s="41"/>
      <c r="J191" s="41"/>
      <c r="K191" s="41"/>
      <c r="L191" s="41"/>
      <c r="M191" s="41"/>
      <c r="N191" s="427"/>
      <c r="O191" s="643"/>
      <c r="P191" s="379"/>
    </row>
    <row r="192" spans="1:16" ht="14.1" customHeight="1" x14ac:dyDescent="0.25">
      <c r="A192" s="1372" t="s">
        <v>1033</v>
      </c>
      <c r="B192" s="807">
        <v>10</v>
      </c>
      <c r="C192" s="38" t="s">
        <v>70</v>
      </c>
      <c r="D192" s="38"/>
      <c r="E192" s="38"/>
      <c r="F192" s="38"/>
      <c r="G192" s="38">
        <v>20</v>
      </c>
      <c r="H192" s="38"/>
      <c r="I192" s="38">
        <v>40</v>
      </c>
      <c r="J192" s="38"/>
      <c r="K192" s="38">
        <v>60</v>
      </c>
      <c r="L192" s="38"/>
      <c r="M192" s="38"/>
      <c r="N192" s="38">
        <v>100</v>
      </c>
      <c r="O192" s="642"/>
      <c r="P192" s="381"/>
    </row>
    <row r="193" spans="1:16" ht="14.1" customHeight="1" x14ac:dyDescent="0.25">
      <c r="A193" s="1373"/>
      <c r="B193" s="807"/>
      <c r="C193" s="40" t="s">
        <v>71</v>
      </c>
      <c r="D193" s="40"/>
      <c r="E193" s="40"/>
      <c r="F193" s="41"/>
      <c r="G193" s="41"/>
      <c r="H193" s="41"/>
      <c r="I193" s="41"/>
      <c r="J193" s="41"/>
      <c r="K193" s="41"/>
      <c r="L193" s="41"/>
      <c r="M193" s="41"/>
      <c r="N193" s="427"/>
      <c r="O193" s="643"/>
      <c r="P193" s="379"/>
    </row>
    <row r="194" spans="1:16" ht="14.1" customHeight="1" x14ac:dyDescent="0.25">
      <c r="A194" s="1372" t="s">
        <v>1062</v>
      </c>
      <c r="B194" s="807">
        <v>10</v>
      </c>
      <c r="C194" s="38" t="s">
        <v>70</v>
      </c>
      <c r="D194" s="38"/>
      <c r="E194" s="38"/>
      <c r="F194" s="38"/>
      <c r="G194" s="38">
        <v>10</v>
      </c>
      <c r="H194" s="38"/>
      <c r="I194" s="38"/>
      <c r="J194" s="38">
        <v>40</v>
      </c>
      <c r="K194" s="38"/>
      <c r="L194" s="38">
        <v>60</v>
      </c>
      <c r="M194" s="38"/>
      <c r="N194" s="426"/>
      <c r="O194" s="38">
        <v>100</v>
      </c>
      <c r="P194" s="381"/>
    </row>
    <row r="195" spans="1:16" ht="14.1" customHeight="1" x14ac:dyDescent="0.25">
      <c r="A195" s="1373"/>
      <c r="B195" s="807"/>
      <c r="C195" s="40" t="s">
        <v>71</v>
      </c>
      <c r="D195" s="40"/>
      <c r="E195" s="40"/>
      <c r="F195" s="41"/>
      <c r="G195" s="41"/>
      <c r="H195" s="41"/>
      <c r="I195" s="41"/>
      <c r="J195" s="41"/>
      <c r="K195" s="41"/>
      <c r="L195" s="41"/>
      <c r="M195" s="41"/>
      <c r="N195" s="427"/>
      <c r="O195" s="41"/>
      <c r="P195" s="379"/>
    </row>
    <row r="196" spans="1:16" ht="14.1" customHeight="1" x14ac:dyDescent="0.25">
      <c r="A196" s="1372" t="s">
        <v>1063</v>
      </c>
      <c r="B196" s="807">
        <v>5</v>
      </c>
      <c r="C196" s="38" t="s">
        <v>70</v>
      </c>
      <c r="D196" s="38"/>
      <c r="E196" s="38"/>
      <c r="F196" s="38"/>
      <c r="G196" s="38"/>
      <c r="H196" s="38"/>
      <c r="I196" s="38">
        <v>20</v>
      </c>
      <c r="J196" s="38"/>
      <c r="K196" s="38">
        <v>40</v>
      </c>
      <c r="L196" s="38"/>
      <c r="M196" s="38">
        <v>70</v>
      </c>
      <c r="N196" s="426"/>
      <c r="O196" s="38">
        <v>100</v>
      </c>
      <c r="P196" s="381"/>
    </row>
    <row r="197" spans="1:16" ht="14.1" customHeight="1" x14ac:dyDescent="0.25">
      <c r="A197" s="1373"/>
      <c r="B197" s="807"/>
      <c r="C197" s="40" t="s">
        <v>71</v>
      </c>
      <c r="D197" s="40"/>
      <c r="E197" s="40"/>
      <c r="F197" s="41"/>
      <c r="G197" s="41"/>
      <c r="H197" s="41"/>
      <c r="I197" s="41"/>
      <c r="J197" s="41"/>
      <c r="K197" s="41"/>
      <c r="L197" s="41"/>
      <c r="M197" s="41"/>
      <c r="N197" s="427"/>
      <c r="O197" s="643"/>
      <c r="P197" s="379"/>
    </row>
    <row r="198" spans="1:16" ht="14.1" customHeight="1" x14ac:dyDescent="0.25">
      <c r="A198" s="1372" t="s">
        <v>1064</v>
      </c>
      <c r="B198" s="807">
        <v>5</v>
      </c>
      <c r="C198" s="38" t="s">
        <v>70</v>
      </c>
      <c r="D198" s="38"/>
      <c r="E198" s="38"/>
      <c r="F198" s="38"/>
      <c r="G198" s="38"/>
      <c r="H198" s="38"/>
      <c r="I198" s="38"/>
      <c r="J198" s="38"/>
      <c r="K198" s="38"/>
      <c r="L198" s="38"/>
      <c r="M198" s="38"/>
      <c r="N198" s="426"/>
      <c r="O198" s="642"/>
      <c r="P198" s="381">
        <v>100</v>
      </c>
    </row>
    <row r="199" spans="1:16" ht="14.1" customHeight="1" x14ac:dyDescent="0.25">
      <c r="A199" s="1373"/>
      <c r="B199" s="807"/>
      <c r="C199" s="40" t="s">
        <v>71</v>
      </c>
      <c r="D199" s="40"/>
      <c r="E199" s="40"/>
      <c r="F199" s="41"/>
      <c r="G199" s="41"/>
      <c r="H199" s="41"/>
      <c r="I199" s="41"/>
      <c r="J199" s="41"/>
      <c r="K199" s="41"/>
      <c r="L199" s="41"/>
      <c r="M199" s="41"/>
      <c r="N199" s="427"/>
      <c r="O199" s="643"/>
      <c r="P199" s="379"/>
    </row>
    <row r="200" spans="1:16" ht="14.1" customHeight="1" x14ac:dyDescent="0.25">
      <c r="A200" s="1372" t="s">
        <v>1422</v>
      </c>
      <c r="B200" s="807">
        <v>5</v>
      </c>
      <c r="C200" s="38" t="s">
        <v>70</v>
      </c>
      <c r="D200" s="38"/>
      <c r="E200" s="38"/>
      <c r="F200" s="38"/>
      <c r="G200" s="38"/>
      <c r="H200" s="38"/>
      <c r="I200" s="38"/>
      <c r="J200" s="38"/>
      <c r="K200" s="38"/>
      <c r="L200" s="38"/>
      <c r="M200" s="38"/>
      <c r="N200" s="426"/>
      <c r="O200" s="642"/>
      <c r="P200" s="381">
        <v>5</v>
      </c>
    </row>
    <row r="201" spans="1:16" ht="14.1" customHeight="1" x14ac:dyDescent="0.25">
      <c r="A201" s="1373"/>
      <c r="B201" s="807"/>
      <c r="C201" s="40" t="s">
        <v>71</v>
      </c>
      <c r="D201" s="40"/>
      <c r="E201" s="40"/>
      <c r="F201" s="41"/>
      <c r="G201" s="41"/>
      <c r="H201" s="41"/>
      <c r="I201" s="41"/>
      <c r="J201" s="41"/>
      <c r="K201" s="41"/>
      <c r="L201" s="41"/>
      <c r="M201" s="41"/>
      <c r="N201" s="427"/>
      <c r="O201" s="644"/>
      <c r="P201" s="379"/>
    </row>
    <row r="202" spans="1:16" ht="15.75" thickBot="1" x14ac:dyDescent="0.3">
      <c r="A202" s="44"/>
      <c r="B202" s="21"/>
      <c r="C202" s="21"/>
      <c r="D202" s="21"/>
      <c r="E202" s="21"/>
      <c r="F202" s="21"/>
      <c r="G202" s="21"/>
      <c r="H202" s="21"/>
      <c r="I202" s="21"/>
      <c r="J202" s="21"/>
      <c r="K202" s="21"/>
      <c r="L202" s="21"/>
      <c r="M202" s="21"/>
      <c r="N202" s="21"/>
      <c r="O202" s="21"/>
      <c r="P202" s="45"/>
    </row>
    <row r="203" spans="1:16" ht="21" customHeight="1" x14ac:dyDescent="0.25">
      <c r="A203" s="688" t="s">
        <v>82</v>
      </c>
      <c r="B203" s="689"/>
      <c r="C203" s="689"/>
      <c r="D203" s="689"/>
      <c r="E203" s="689"/>
      <c r="F203" s="689"/>
      <c r="G203" s="689"/>
      <c r="H203" s="689"/>
      <c r="I203" s="689"/>
      <c r="J203" s="689"/>
      <c r="K203" s="689"/>
      <c r="L203" s="689"/>
      <c r="M203" s="689"/>
      <c r="N203" s="689"/>
      <c r="O203" s="689"/>
      <c r="P203" s="690"/>
    </row>
    <row r="204" spans="1:16" ht="24.75" customHeight="1" x14ac:dyDescent="0.25">
      <c r="A204" s="46" t="s">
        <v>83</v>
      </c>
      <c r="B204" s="682"/>
      <c r="C204" s="683"/>
      <c r="D204" s="683"/>
      <c r="E204" s="683"/>
      <c r="F204" s="683"/>
      <c r="G204" s="683"/>
      <c r="H204" s="683"/>
      <c r="I204" s="683"/>
      <c r="J204" s="683"/>
      <c r="K204" s="683"/>
      <c r="L204" s="683"/>
      <c r="M204" s="683"/>
      <c r="N204" s="683"/>
      <c r="O204" s="683"/>
      <c r="P204" s="684"/>
    </row>
    <row r="205" spans="1:16" ht="24.75" customHeight="1" x14ac:dyDescent="0.25">
      <c r="A205" s="46" t="s">
        <v>84</v>
      </c>
      <c r="B205" s="682"/>
      <c r="C205" s="683"/>
      <c r="D205" s="683"/>
      <c r="E205" s="683"/>
      <c r="F205" s="683"/>
      <c r="G205" s="683"/>
      <c r="H205" s="683"/>
      <c r="I205" s="683"/>
      <c r="J205" s="683"/>
      <c r="K205" s="683"/>
      <c r="L205" s="683"/>
      <c r="M205" s="683"/>
      <c r="N205" s="683"/>
      <c r="O205" s="683"/>
      <c r="P205" s="684"/>
    </row>
    <row r="206" spans="1:16" ht="24.75" customHeight="1" x14ac:dyDescent="0.25">
      <c r="A206" s="46" t="s">
        <v>85</v>
      </c>
      <c r="B206" s="682"/>
      <c r="C206" s="683"/>
      <c r="D206" s="683"/>
      <c r="E206" s="683"/>
      <c r="F206" s="683"/>
      <c r="G206" s="683"/>
      <c r="H206" s="683"/>
      <c r="I206" s="683"/>
      <c r="J206" s="683"/>
      <c r="K206" s="683"/>
      <c r="L206" s="683"/>
      <c r="M206" s="683"/>
      <c r="N206" s="683"/>
      <c r="O206" s="683"/>
      <c r="P206" s="684"/>
    </row>
    <row r="207" spans="1:16" ht="24.75" customHeight="1" x14ac:dyDescent="0.25">
      <c r="A207" s="46" t="s">
        <v>86</v>
      </c>
      <c r="B207" s="682"/>
      <c r="C207" s="683"/>
      <c r="D207" s="683"/>
      <c r="E207" s="683"/>
      <c r="F207" s="683"/>
      <c r="G207" s="683"/>
      <c r="H207" s="683"/>
      <c r="I207" s="683"/>
      <c r="J207" s="683"/>
      <c r="K207" s="683"/>
      <c r="L207" s="683"/>
      <c r="M207" s="683"/>
      <c r="N207" s="683"/>
      <c r="O207" s="683"/>
      <c r="P207" s="684"/>
    </row>
    <row r="208" spans="1:16" ht="24.75" customHeight="1" x14ac:dyDescent="0.25">
      <c r="A208" s="46" t="s">
        <v>87</v>
      </c>
      <c r="B208" s="682"/>
      <c r="C208" s="683"/>
      <c r="D208" s="683"/>
      <c r="E208" s="683"/>
      <c r="F208" s="683"/>
      <c r="G208" s="683"/>
      <c r="H208" s="683"/>
      <c r="I208" s="683"/>
      <c r="J208" s="683"/>
      <c r="K208" s="683"/>
      <c r="L208" s="683"/>
      <c r="M208" s="683"/>
      <c r="N208" s="683"/>
      <c r="O208" s="683"/>
      <c r="P208" s="684"/>
    </row>
    <row r="209" spans="1:16" ht="24.75" customHeight="1" x14ac:dyDescent="0.25">
      <c r="A209" s="46" t="s">
        <v>88</v>
      </c>
      <c r="B209" s="682"/>
      <c r="C209" s="683"/>
      <c r="D209" s="683"/>
      <c r="E209" s="683"/>
      <c r="F209" s="683"/>
      <c r="G209" s="683"/>
      <c r="H209" s="683"/>
      <c r="I209" s="683"/>
      <c r="J209" s="683"/>
      <c r="K209" s="683"/>
      <c r="L209" s="683"/>
      <c r="M209" s="683"/>
      <c r="N209" s="683"/>
      <c r="O209" s="683"/>
      <c r="P209" s="684"/>
    </row>
    <row r="210" spans="1:16" ht="24.75" customHeight="1" x14ac:dyDescent="0.25">
      <c r="A210" s="46" t="s">
        <v>89</v>
      </c>
      <c r="B210" s="682"/>
      <c r="C210" s="683"/>
      <c r="D210" s="683"/>
      <c r="E210" s="683"/>
      <c r="F210" s="683"/>
      <c r="G210" s="683"/>
      <c r="H210" s="683"/>
      <c r="I210" s="683"/>
      <c r="J210" s="683"/>
      <c r="K210" s="683"/>
      <c r="L210" s="683"/>
      <c r="M210" s="683"/>
      <c r="N210" s="683"/>
      <c r="O210" s="683"/>
      <c r="P210" s="684"/>
    </row>
    <row r="211" spans="1:16" ht="24.75" customHeight="1" x14ac:dyDescent="0.25">
      <c r="A211" s="46" t="s">
        <v>90</v>
      </c>
      <c r="B211" s="682"/>
      <c r="C211" s="683"/>
      <c r="D211" s="683"/>
      <c r="E211" s="683"/>
      <c r="F211" s="683"/>
      <c r="G211" s="683"/>
      <c r="H211" s="683"/>
      <c r="I211" s="683"/>
      <c r="J211" s="683"/>
      <c r="K211" s="683"/>
      <c r="L211" s="683"/>
      <c r="M211" s="683"/>
      <c r="N211" s="683"/>
      <c r="O211" s="683"/>
      <c r="P211" s="684"/>
    </row>
    <row r="212" spans="1:16" ht="24.75" customHeight="1" x14ac:dyDescent="0.25">
      <c r="A212" s="46" t="s">
        <v>91</v>
      </c>
      <c r="B212" s="682"/>
      <c r="C212" s="683"/>
      <c r="D212" s="683"/>
      <c r="E212" s="683"/>
      <c r="F212" s="683"/>
      <c r="G212" s="683"/>
      <c r="H212" s="683"/>
      <c r="I212" s="683"/>
      <c r="J212" s="683"/>
      <c r="K212" s="683"/>
      <c r="L212" s="683"/>
      <c r="M212" s="683"/>
      <c r="N212" s="683"/>
      <c r="O212" s="683"/>
      <c r="P212" s="684"/>
    </row>
    <row r="213" spans="1:16" ht="24.75" customHeight="1" thickBot="1" x14ac:dyDescent="0.3">
      <c r="A213" s="47" t="s">
        <v>92</v>
      </c>
      <c r="B213" s="685"/>
      <c r="C213" s="686"/>
      <c r="D213" s="686"/>
      <c r="E213" s="686"/>
      <c r="F213" s="686"/>
      <c r="G213" s="686"/>
      <c r="H213" s="686"/>
      <c r="I213" s="686"/>
      <c r="J213" s="686"/>
      <c r="K213" s="686"/>
      <c r="L213" s="686"/>
      <c r="M213" s="686"/>
      <c r="N213" s="686"/>
      <c r="O213" s="686"/>
      <c r="P213" s="687"/>
    </row>
    <row r="217" spans="1:16" ht="21" customHeight="1" x14ac:dyDescent="0.25">
      <c r="A217" s="9" t="s">
        <v>9</v>
      </c>
      <c r="B217" s="1117" t="s">
        <v>1956</v>
      </c>
      <c r="C217" s="792"/>
      <c r="D217" s="792"/>
      <c r="E217" s="792"/>
      <c r="F217" s="792"/>
      <c r="G217" s="792"/>
      <c r="H217" s="792"/>
      <c r="I217" s="792"/>
      <c r="J217" s="792"/>
      <c r="K217" s="793"/>
      <c r="L217" s="794" t="s">
        <v>11</v>
      </c>
      <c r="M217" s="794"/>
      <c r="N217" s="794"/>
      <c r="O217" s="794"/>
      <c r="P217" s="10">
        <v>0.3</v>
      </c>
    </row>
    <row r="219" spans="1:16" ht="15.75" customHeight="1" x14ac:dyDescent="0.25">
      <c r="A219" s="512" t="s">
        <v>94</v>
      </c>
      <c r="B219" s="758" t="s">
        <v>1959</v>
      </c>
      <c r="C219" s="773"/>
      <c r="D219" s="773"/>
      <c r="E219" s="773"/>
      <c r="F219" s="773"/>
      <c r="G219" s="773"/>
      <c r="H219" s="773"/>
      <c r="I219" s="773"/>
      <c r="J219" s="773"/>
      <c r="K219" s="773"/>
      <c r="L219" s="774" t="s">
        <v>14</v>
      </c>
      <c r="M219" s="774"/>
      <c r="N219" s="774"/>
      <c r="O219" s="774"/>
      <c r="P219" s="12">
        <v>0.5</v>
      </c>
    </row>
    <row r="220" spans="1:16" ht="15.75" x14ac:dyDescent="0.25">
      <c r="B220" s="24"/>
      <c r="C220" s="18"/>
      <c r="D220" s="18"/>
      <c r="E220" s="18"/>
      <c r="F220" s="18"/>
      <c r="G220" s="18"/>
      <c r="H220" s="18"/>
      <c r="I220" s="18"/>
      <c r="J220" s="18"/>
      <c r="K220" s="18"/>
      <c r="L220" s="18"/>
      <c r="M220" s="18"/>
      <c r="N220" s="18"/>
      <c r="O220" s="18"/>
      <c r="P220" s="19"/>
    </row>
    <row r="221" spans="1:16" ht="15.75" x14ac:dyDescent="0.25">
      <c r="A221" s="13" t="s">
        <v>15</v>
      </c>
      <c r="B221" s="755"/>
      <c r="C221" s="756"/>
      <c r="D221" s="756"/>
      <c r="E221" s="756"/>
      <c r="F221" s="757"/>
      <c r="G221" s="14" t="s">
        <v>17</v>
      </c>
      <c r="H221" s="755"/>
      <c r="I221" s="756"/>
      <c r="J221" s="756"/>
      <c r="K221" s="756"/>
      <c r="L221" s="756"/>
      <c r="M221" s="756"/>
      <c r="N221" s="756"/>
      <c r="O221" s="756"/>
      <c r="P221" s="757"/>
    </row>
    <row r="222" spans="1:16" ht="15.75" x14ac:dyDescent="0.25">
      <c r="A222" s="13" t="s">
        <v>15</v>
      </c>
      <c r="B222" s="755"/>
      <c r="C222" s="756"/>
      <c r="D222" s="756"/>
      <c r="E222" s="756"/>
      <c r="F222" s="757"/>
      <c r="G222" s="14" t="s">
        <v>17</v>
      </c>
      <c r="H222" s="755"/>
      <c r="I222" s="756"/>
      <c r="J222" s="756"/>
      <c r="K222" s="756"/>
      <c r="L222" s="756"/>
      <c r="M222" s="756"/>
      <c r="N222" s="756"/>
      <c r="O222" s="756"/>
      <c r="P222" s="757"/>
    </row>
    <row r="223" spans="1:16" ht="15.75" x14ac:dyDescent="0.25">
      <c r="A223" s="20" t="s">
        <v>22</v>
      </c>
      <c r="B223" s="21"/>
      <c r="C223" s="21"/>
      <c r="D223" s="21"/>
      <c r="E223" s="21"/>
      <c r="F223" s="21"/>
      <c r="G223" s="21"/>
      <c r="H223" s="21"/>
      <c r="I223" s="21"/>
      <c r="J223" s="21"/>
      <c r="K223" s="21"/>
      <c r="L223" s="21"/>
      <c r="M223" s="21"/>
      <c r="N223" s="21"/>
      <c r="O223" s="21"/>
    </row>
    <row r="224" spans="1:16" ht="15.75" x14ac:dyDescent="0.25">
      <c r="A224" s="20"/>
      <c r="B224" s="21"/>
      <c r="C224" s="21"/>
      <c r="D224" s="21"/>
      <c r="E224" s="21"/>
      <c r="F224" s="21"/>
      <c r="G224" s="21"/>
      <c r="H224" s="21"/>
      <c r="I224" s="21"/>
      <c r="J224" s="21"/>
      <c r="K224" s="21"/>
      <c r="L224" s="21"/>
      <c r="M224" s="21"/>
      <c r="N224" s="21"/>
      <c r="O224" s="21"/>
    </row>
    <row r="225" spans="1:16" ht="15.75" x14ac:dyDescent="0.25">
      <c r="A225" s="1123" t="s">
        <v>23</v>
      </c>
      <c r="B225" s="881"/>
      <c r="C225" s="881"/>
      <c r="D225" s="881"/>
      <c r="E225" s="428"/>
      <c r="F225" s="768" t="s">
        <v>24</v>
      </c>
      <c r="G225" s="768"/>
      <c r="H225" s="768"/>
      <c r="I225" s="768"/>
      <c r="J225" s="768" t="s">
        <v>25</v>
      </c>
      <c r="K225" s="769" t="s">
        <v>26</v>
      </c>
      <c r="L225" s="761"/>
      <c r="M225" s="768" t="s">
        <v>27</v>
      </c>
      <c r="N225" s="768"/>
      <c r="O225" s="768"/>
      <c r="P225" s="772" t="s">
        <v>25</v>
      </c>
    </row>
    <row r="226" spans="1:16" ht="15.75" x14ac:dyDescent="0.25">
      <c r="A226" s="1123"/>
      <c r="B226" s="881"/>
      <c r="C226" s="881"/>
      <c r="D226" s="881"/>
      <c r="E226" s="428"/>
      <c r="F226" s="768"/>
      <c r="G226" s="768"/>
      <c r="H226" s="768"/>
      <c r="I226" s="768"/>
      <c r="J226" s="768"/>
      <c r="K226" s="770"/>
      <c r="L226" s="764"/>
      <c r="M226" s="768"/>
      <c r="N226" s="768"/>
      <c r="O226" s="768"/>
      <c r="P226" s="772"/>
    </row>
    <row r="227" spans="1:16" ht="15.75" customHeight="1" x14ac:dyDescent="0.25">
      <c r="A227" s="1123"/>
      <c r="B227" s="881"/>
      <c r="C227" s="881"/>
      <c r="D227" s="881"/>
      <c r="E227" s="428"/>
      <c r="F227" s="745" t="s">
        <v>1941</v>
      </c>
      <c r="G227" s="745"/>
      <c r="H227" s="745"/>
      <c r="I227" s="745"/>
      <c r="J227" s="421">
        <v>25</v>
      </c>
      <c r="K227" s="770"/>
      <c r="L227" s="764"/>
      <c r="M227" s="745" t="s">
        <v>1942</v>
      </c>
      <c r="N227" s="745"/>
      <c r="O227" s="745"/>
      <c r="P227" s="55">
        <v>25</v>
      </c>
    </row>
    <row r="228" spans="1:16" ht="15.75" x14ac:dyDescent="0.25">
      <c r="A228" s="1123"/>
      <c r="B228" s="881"/>
      <c r="C228" s="881"/>
      <c r="D228" s="881"/>
      <c r="E228" s="428"/>
      <c r="F228" s="745" t="s">
        <v>1943</v>
      </c>
      <c r="G228" s="745"/>
      <c r="H228" s="745"/>
      <c r="I228" s="745"/>
      <c r="J228" s="421">
        <v>25</v>
      </c>
      <c r="K228" s="770"/>
      <c r="L228" s="764"/>
      <c r="M228" s="745" t="s">
        <v>1944</v>
      </c>
      <c r="N228" s="745"/>
      <c r="O228" s="745"/>
      <c r="P228" s="55">
        <v>25</v>
      </c>
    </row>
    <row r="229" spans="1:16" ht="15.75" x14ac:dyDescent="0.25">
      <c r="A229" s="1123"/>
      <c r="B229" s="881"/>
      <c r="C229" s="881"/>
      <c r="D229" s="881"/>
      <c r="E229" s="428"/>
      <c r="F229" s="745" t="s">
        <v>1945</v>
      </c>
      <c r="G229" s="745"/>
      <c r="H229" s="745"/>
      <c r="I229" s="745"/>
      <c r="J229" s="421">
        <v>25</v>
      </c>
      <c r="K229" s="770"/>
      <c r="L229" s="764"/>
      <c r="M229" s="745" t="s">
        <v>1946</v>
      </c>
      <c r="N229" s="745"/>
      <c r="O229" s="745"/>
      <c r="P229" s="55">
        <v>25</v>
      </c>
    </row>
    <row r="230" spans="1:16" ht="15.75" x14ac:dyDescent="0.25">
      <c r="A230" s="1123"/>
      <c r="B230" s="881"/>
      <c r="C230" s="881"/>
      <c r="D230" s="881"/>
      <c r="E230" s="428"/>
      <c r="F230" s="745" t="s">
        <v>1947</v>
      </c>
      <c r="G230" s="745"/>
      <c r="H230" s="745"/>
      <c r="I230" s="745"/>
      <c r="J230" s="421">
        <v>15</v>
      </c>
      <c r="K230" s="770"/>
      <c r="L230" s="764"/>
      <c r="M230" s="745" t="s">
        <v>1948</v>
      </c>
      <c r="N230" s="745"/>
      <c r="O230" s="745"/>
      <c r="P230" s="55">
        <v>25</v>
      </c>
    </row>
    <row r="231" spans="1:16" ht="15.75" x14ac:dyDescent="0.25">
      <c r="A231" s="1123"/>
      <c r="B231" s="881"/>
      <c r="C231" s="881"/>
      <c r="D231" s="881"/>
      <c r="E231" s="428"/>
      <c r="F231" s="745"/>
      <c r="G231" s="745"/>
      <c r="H231" s="745"/>
      <c r="I231" s="745"/>
      <c r="J231" s="430"/>
      <c r="K231" s="770"/>
      <c r="L231" s="764"/>
      <c r="M231" s="745" t="s">
        <v>1949</v>
      </c>
      <c r="N231" s="745"/>
      <c r="O231" s="745"/>
      <c r="P231" s="55">
        <v>25</v>
      </c>
    </row>
    <row r="232" spans="1:16" ht="15.75" x14ac:dyDescent="0.25">
      <c r="A232" s="1123"/>
      <c r="B232" s="881"/>
      <c r="C232" s="881"/>
      <c r="D232" s="881"/>
      <c r="E232" s="428"/>
      <c r="F232" s="745"/>
      <c r="G232" s="745"/>
      <c r="H232" s="745"/>
      <c r="I232" s="745"/>
      <c r="J232" s="430"/>
      <c r="K232" s="770"/>
      <c r="L232" s="764"/>
      <c r="M232" s="745" t="s">
        <v>1950</v>
      </c>
      <c r="N232" s="745"/>
      <c r="O232" s="745"/>
      <c r="P232" s="55">
        <v>25</v>
      </c>
    </row>
    <row r="233" spans="1:16" ht="15.75" x14ac:dyDescent="0.25">
      <c r="A233" s="1123"/>
      <c r="B233" s="881"/>
      <c r="C233" s="881"/>
      <c r="D233" s="881"/>
      <c r="E233" s="428"/>
      <c r="F233" s="745"/>
      <c r="G233" s="745"/>
      <c r="H233" s="745"/>
      <c r="I233" s="745"/>
      <c r="J233" s="430"/>
      <c r="K233" s="770"/>
      <c r="L233" s="764"/>
      <c r="M233" s="745" t="s">
        <v>1950</v>
      </c>
      <c r="N233" s="745"/>
      <c r="O233" s="745"/>
      <c r="P233" s="55">
        <v>25</v>
      </c>
    </row>
    <row r="234" spans="1:16" ht="15.75" x14ac:dyDescent="0.25">
      <c r="A234" s="1123"/>
      <c r="B234" s="881"/>
      <c r="C234" s="881"/>
      <c r="D234" s="881"/>
      <c r="E234" s="428"/>
      <c r="F234" s="745"/>
      <c r="G234" s="745"/>
      <c r="H234" s="745"/>
      <c r="I234" s="745"/>
      <c r="J234" s="430"/>
      <c r="K234" s="771"/>
      <c r="L234" s="767"/>
      <c r="M234" s="745"/>
      <c r="N234" s="745"/>
      <c r="O234" s="745"/>
      <c r="P234" s="22"/>
    </row>
    <row r="235" spans="1:16" ht="15.75" x14ac:dyDescent="0.25">
      <c r="A235" s="23"/>
      <c r="B235" s="24"/>
      <c r="C235" s="18"/>
      <c r="D235" s="18"/>
      <c r="E235" s="18"/>
      <c r="F235" s="18"/>
      <c r="G235" s="18"/>
      <c r="H235" s="18"/>
      <c r="I235" s="18"/>
      <c r="J235" s="18"/>
      <c r="K235" s="18"/>
      <c r="L235" s="18"/>
      <c r="M235" s="18"/>
      <c r="N235" s="18"/>
      <c r="O235" s="18"/>
    </row>
    <row r="236" spans="1:16" ht="31.5" customHeight="1" x14ac:dyDescent="0.25">
      <c r="A236" s="25" t="s">
        <v>32</v>
      </c>
      <c r="B236" s="424" t="s">
        <v>33</v>
      </c>
      <c r="C236" s="424" t="s">
        <v>34</v>
      </c>
      <c r="D236" s="424" t="s">
        <v>35</v>
      </c>
      <c r="E236" s="424" t="s">
        <v>36</v>
      </c>
      <c r="F236" s="424" t="s">
        <v>37</v>
      </c>
      <c r="G236" s="746" t="s">
        <v>38</v>
      </c>
      <c r="H236" s="746"/>
      <c r="I236" s="733" t="s">
        <v>39</v>
      </c>
      <c r="J236" s="741"/>
      <c r="K236" s="424" t="s">
        <v>40</v>
      </c>
      <c r="L236" s="746" t="s">
        <v>41</v>
      </c>
      <c r="M236" s="746"/>
      <c r="N236" s="850" t="s">
        <v>42</v>
      </c>
      <c r="O236" s="851"/>
      <c r="P236" s="852"/>
    </row>
    <row r="237" spans="1:16" ht="89.25" customHeight="1" x14ac:dyDescent="0.25">
      <c r="A237" s="143" t="s">
        <v>219</v>
      </c>
      <c r="B237" s="144"/>
      <c r="C237" s="431" t="s">
        <v>1958</v>
      </c>
      <c r="D237" s="425" t="s">
        <v>705</v>
      </c>
      <c r="E237" s="425"/>
      <c r="F237" s="425" t="s">
        <v>423</v>
      </c>
      <c r="G237" s="891" t="s">
        <v>1952</v>
      </c>
      <c r="H237" s="891"/>
      <c r="I237" s="1374" t="s">
        <v>949</v>
      </c>
      <c r="J237" s="1375"/>
      <c r="K237" s="429">
        <v>500</v>
      </c>
      <c r="L237" s="878" t="s">
        <v>586</v>
      </c>
      <c r="M237" s="878"/>
      <c r="N237" s="1376" t="s">
        <v>1937</v>
      </c>
      <c r="O237" s="1376"/>
      <c r="P237" s="1377"/>
    </row>
    <row r="238" spans="1:16" ht="33.75" customHeight="1" x14ac:dyDescent="0.25">
      <c r="A238" s="733" t="s">
        <v>51</v>
      </c>
      <c r="B238" s="741"/>
      <c r="C238" s="1105"/>
      <c r="D238" s="1107"/>
      <c r="E238" s="1107"/>
      <c r="F238" s="1107"/>
      <c r="G238" s="1107"/>
      <c r="H238" s="1107"/>
      <c r="I238" s="1107"/>
      <c r="J238" s="1107"/>
      <c r="K238" s="1107"/>
      <c r="L238" s="1107"/>
      <c r="M238" s="1107"/>
      <c r="N238" s="1107"/>
      <c r="O238" s="1107"/>
      <c r="P238" s="1108"/>
    </row>
    <row r="239" spans="1:16" ht="15.75" x14ac:dyDescent="0.25">
      <c r="A239" s="718" t="s">
        <v>53</v>
      </c>
      <c r="B239" s="719"/>
      <c r="C239" s="719"/>
      <c r="D239" s="719"/>
      <c r="E239" s="719"/>
      <c r="F239" s="719"/>
      <c r="G239" s="720"/>
      <c r="H239" s="721" t="s">
        <v>54</v>
      </c>
      <c r="I239" s="719"/>
      <c r="J239" s="719"/>
      <c r="K239" s="719"/>
      <c r="L239" s="719"/>
      <c r="M239" s="719"/>
      <c r="N239" s="719"/>
      <c r="O239" s="719"/>
      <c r="P239" s="722"/>
    </row>
    <row r="240" spans="1:16" x14ac:dyDescent="0.25">
      <c r="A240" s="723"/>
      <c r="B240" s="724"/>
      <c r="C240" s="724"/>
      <c r="D240" s="724"/>
      <c r="E240" s="724"/>
      <c r="F240" s="724"/>
      <c r="G240" s="724"/>
      <c r="H240" s="1378" t="s">
        <v>1937</v>
      </c>
      <c r="I240" s="1379"/>
      <c r="J240" s="1379"/>
      <c r="K240" s="1379"/>
      <c r="L240" s="1379"/>
      <c r="M240" s="1379"/>
      <c r="N240" s="1379"/>
      <c r="O240" s="1379"/>
      <c r="P240" s="1380"/>
    </row>
    <row r="241" spans="1:16" x14ac:dyDescent="0.25">
      <c r="A241" s="725"/>
      <c r="B241" s="726"/>
      <c r="C241" s="726"/>
      <c r="D241" s="726"/>
      <c r="E241" s="726"/>
      <c r="F241" s="726"/>
      <c r="G241" s="726"/>
      <c r="H241" s="1381"/>
      <c r="I241" s="1382"/>
      <c r="J241" s="1382"/>
      <c r="K241" s="1382"/>
      <c r="L241" s="1382"/>
      <c r="M241" s="1382"/>
      <c r="N241" s="1382"/>
      <c r="O241" s="1382"/>
      <c r="P241" s="1383"/>
    </row>
    <row r="242" spans="1:16" ht="22.5" customHeight="1" x14ac:dyDescent="0.25">
      <c r="A242" s="23"/>
      <c r="B242" s="24"/>
      <c r="C242" s="24"/>
      <c r="D242" s="24"/>
      <c r="E242" s="24"/>
      <c r="F242" s="24"/>
      <c r="G242" s="24"/>
      <c r="H242" s="24"/>
      <c r="I242" s="24"/>
      <c r="J242" s="24"/>
      <c r="K242" s="24"/>
      <c r="L242" s="24"/>
      <c r="M242" s="24"/>
      <c r="N242" s="24"/>
      <c r="O242" s="24"/>
      <c r="P242" s="31"/>
    </row>
    <row r="243" spans="1:16" ht="15.75" x14ac:dyDescent="0.25">
      <c r="A243" s="32"/>
      <c r="B243" s="24"/>
      <c r="C243" s="19"/>
      <c r="D243" s="733" t="s">
        <v>57</v>
      </c>
      <c r="E243" s="734"/>
      <c r="F243" s="734"/>
      <c r="G243" s="734"/>
      <c r="H243" s="734"/>
      <c r="I243" s="734"/>
      <c r="J243" s="734"/>
      <c r="K243" s="734"/>
      <c r="L243" s="734"/>
      <c r="M243" s="734"/>
      <c r="N243" s="734"/>
      <c r="O243" s="734"/>
      <c r="P243" s="735"/>
    </row>
    <row r="244" spans="1:16" ht="15.75" x14ac:dyDescent="0.25">
      <c r="A244" s="23"/>
      <c r="B244" s="24"/>
      <c r="C244" s="24"/>
      <c r="D244" s="424" t="s">
        <v>58</v>
      </c>
      <c r="E244" s="424"/>
      <c r="F244" s="424" t="s">
        <v>59</v>
      </c>
      <c r="G244" s="424" t="s">
        <v>60</v>
      </c>
      <c r="H244" s="424" t="s">
        <v>61</v>
      </c>
      <c r="I244" s="424" t="s">
        <v>62</v>
      </c>
      <c r="J244" s="424" t="s">
        <v>63</v>
      </c>
      <c r="K244" s="424" t="s">
        <v>64</v>
      </c>
      <c r="L244" s="424" t="s">
        <v>65</v>
      </c>
      <c r="M244" s="424" t="s">
        <v>66</v>
      </c>
      <c r="N244" s="424" t="s">
        <v>67</v>
      </c>
      <c r="O244" s="424" t="s">
        <v>68</v>
      </c>
      <c r="P244" s="65" t="s">
        <v>69</v>
      </c>
    </row>
    <row r="245" spans="1:16" ht="15.75" x14ac:dyDescent="0.25">
      <c r="A245" s="56" t="s">
        <v>70</v>
      </c>
      <c r="B245" s="52"/>
      <c r="C245" s="52"/>
      <c r="D245" s="52"/>
      <c r="E245" s="52"/>
      <c r="F245" s="52"/>
      <c r="G245" s="52"/>
      <c r="H245" s="52">
        <v>15</v>
      </c>
      <c r="I245" s="52"/>
      <c r="J245" s="52"/>
      <c r="K245" s="52"/>
      <c r="L245" s="52">
        <v>55</v>
      </c>
      <c r="M245" s="52"/>
      <c r="N245" s="52"/>
      <c r="O245" s="52"/>
      <c r="P245" s="63">
        <v>100</v>
      </c>
    </row>
    <row r="246" spans="1:16" ht="15.75" x14ac:dyDescent="0.25">
      <c r="A246" s="56" t="s">
        <v>71</v>
      </c>
      <c r="B246" s="52"/>
      <c r="C246" s="52"/>
      <c r="D246" s="53"/>
      <c r="E246" s="53"/>
      <c r="F246" s="53"/>
      <c r="G246" s="53"/>
      <c r="H246" s="53"/>
      <c r="I246" s="53"/>
      <c r="J246" s="53"/>
      <c r="K246" s="53"/>
      <c r="L246" s="53"/>
      <c r="M246" s="53"/>
      <c r="N246" s="53"/>
      <c r="O246" s="53"/>
      <c r="P246" s="64"/>
    </row>
    <row r="247" spans="1:16" ht="15.75" x14ac:dyDescent="0.25">
      <c r="A247" s="23"/>
      <c r="B247" s="24"/>
      <c r="C247" s="24"/>
      <c r="D247" s="24"/>
      <c r="E247" s="24"/>
      <c r="F247" s="24"/>
      <c r="G247" s="24"/>
      <c r="H247" s="24"/>
      <c r="I247" s="24"/>
      <c r="J247" s="24"/>
      <c r="K247" s="24"/>
      <c r="L247" s="24"/>
      <c r="M247" s="24"/>
      <c r="N247" s="24"/>
      <c r="O247" s="24"/>
      <c r="P247" s="31"/>
    </row>
    <row r="248" spans="1:16" ht="15.75" x14ac:dyDescent="0.25">
      <c r="A248" s="35" t="s">
        <v>72</v>
      </c>
      <c r="B248" s="35" t="s">
        <v>33</v>
      </c>
      <c r="C248" s="36"/>
      <c r="D248" s="37" t="s">
        <v>58</v>
      </c>
      <c r="E248" s="37"/>
      <c r="F248" s="37" t="s">
        <v>59</v>
      </c>
      <c r="G248" s="37" t="s">
        <v>60</v>
      </c>
      <c r="H248" s="37" t="s">
        <v>61</v>
      </c>
      <c r="I248" s="37" t="s">
        <v>62</v>
      </c>
      <c r="J248" s="37" t="s">
        <v>63</v>
      </c>
      <c r="K248" s="37" t="s">
        <v>64</v>
      </c>
      <c r="L248" s="37" t="s">
        <v>65</v>
      </c>
      <c r="M248" s="37" t="s">
        <v>66</v>
      </c>
      <c r="N248" s="422" t="s">
        <v>67</v>
      </c>
      <c r="O248" s="641" t="s">
        <v>68</v>
      </c>
      <c r="P248" s="423" t="s">
        <v>69</v>
      </c>
    </row>
    <row r="249" spans="1:16" ht="14.1" customHeight="1" x14ac:dyDescent="0.25">
      <c r="A249" s="1372" t="s">
        <v>1057</v>
      </c>
      <c r="B249" s="807">
        <v>10</v>
      </c>
      <c r="C249" s="38" t="s">
        <v>70</v>
      </c>
      <c r="D249" s="38"/>
      <c r="E249" s="38"/>
      <c r="F249" s="38">
        <v>20</v>
      </c>
      <c r="G249" s="38">
        <v>40</v>
      </c>
      <c r="H249" s="38"/>
      <c r="I249" s="38">
        <v>70</v>
      </c>
      <c r="J249" s="38"/>
      <c r="K249" s="38">
        <v>100</v>
      </c>
      <c r="L249" s="38"/>
      <c r="M249" s="38"/>
      <c r="N249" s="426"/>
      <c r="O249" s="642"/>
      <c r="P249" s="381"/>
    </row>
    <row r="250" spans="1:16" ht="14.1" customHeight="1" x14ac:dyDescent="0.25">
      <c r="A250" s="1373"/>
      <c r="B250" s="807"/>
      <c r="C250" s="40" t="s">
        <v>71</v>
      </c>
      <c r="D250" s="40"/>
      <c r="E250" s="40"/>
      <c r="F250" s="41"/>
      <c r="G250" s="41"/>
      <c r="H250" s="41"/>
      <c r="I250" s="41"/>
      <c r="J250" s="41"/>
      <c r="K250" s="41"/>
      <c r="L250" s="41"/>
      <c r="M250" s="41"/>
      <c r="N250" s="427"/>
      <c r="O250" s="643"/>
      <c r="P250" s="379"/>
    </row>
    <row r="251" spans="1:16" ht="14.1" customHeight="1" x14ac:dyDescent="0.25">
      <c r="A251" s="1372" t="s">
        <v>1058</v>
      </c>
      <c r="B251" s="807">
        <v>2</v>
      </c>
      <c r="C251" s="38" t="s">
        <v>70</v>
      </c>
      <c r="D251" s="38"/>
      <c r="E251" s="38"/>
      <c r="F251" s="38">
        <v>20</v>
      </c>
      <c r="G251" s="38"/>
      <c r="H251" s="38">
        <v>40</v>
      </c>
      <c r="I251" s="38"/>
      <c r="J251" s="38">
        <v>60</v>
      </c>
      <c r="K251" s="38"/>
      <c r="L251" s="38">
        <v>100</v>
      </c>
      <c r="M251" s="38"/>
      <c r="N251" s="426"/>
      <c r="O251" s="642"/>
      <c r="P251" s="381"/>
    </row>
    <row r="252" spans="1:16" ht="14.1" customHeight="1" x14ac:dyDescent="0.25">
      <c r="A252" s="1373"/>
      <c r="B252" s="807"/>
      <c r="C252" s="40" t="s">
        <v>71</v>
      </c>
      <c r="D252" s="40"/>
      <c r="E252" s="40"/>
      <c r="F252" s="41"/>
      <c r="G252" s="41"/>
      <c r="H252" s="41"/>
      <c r="I252" s="41"/>
      <c r="J252" s="41"/>
      <c r="K252" s="41"/>
      <c r="L252" s="41"/>
      <c r="M252" s="41"/>
      <c r="N252" s="427"/>
      <c r="O252" s="643"/>
      <c r="P252" s="379"/>
    </row>
    <row r="253" spans="1:16" ht="14.1" customHeight="1" x14ac:dyDescent="0.25">
      <c r="A253" s="1372" t="s">
        <v>1421</v>
      </c>
      <c r="B253" s="807">
        <v>15</v>
      </c>
      <c r="C253" s="38" t="s">
        <v>70</v>
      </c>
      <c r="D253" s="38"/>
      <c r="E253" s="38"/>
      <c r="F253" s="38">
        <v>20</v>
      </c>
      <c r="G253" s="38">
        <v>50</v>
      </c>
      <c r="H253" s="38">
        <v>80</v>
      </c>
      <c r="I253" s="38">
        <v>100</v>
      </c>
      <c r="J253" s="38"/>
      <c r="K253" s="38"/>
      <c r="L253" s="38"/>
      <c r="M253" s="38"/>
      <c r="N253" s="426"/>
      <c r="O253" s="642"/>
      <c r="P253" s="381"/>
    </row>
    <row r="254" spans="1:16" ht="14.1" customHeight="1" x14ac:dyDescent="0.25">
      <c r="A254" s="1373"/>
      <c r="B254" s="807"/>
      <c r="C254" s="40" t="s">
        <v>71</v>
      </c>
      <c r="D254" s="40"/>
      <c r="E254" s="40"/>
      <c r="F254" s="335"/>
      <c r="G254" s="335"/>
      <c r="H254" s="335"/>
      <c r="I254" s="41"/>
      <c r="J254" s="41"/>
      <c r="K254" s="41"/>
      <c r="L254" s="41"/>
      <c r="M254" s="41"/>
      <c r="N254" s="427"/>
      <c r="O254" s="643"/>
      <c r="P254" s="379"/>
    </row>
    <row r="255" spans="1:16" ht="14.1" customHeight="1" x14ac:dyDescent="0.25">
      <c r="A255" s="1372" t="s">
        <v>1954</v>
      </c>
      <c r="B255" s="807">
        <v>18</v>
      </c>
      <c r="C255" s="38" t="s">
        <v>70</v>
      </c>
      <c r="D255" s="38"/>
      <c r="E255" s="38"/>
      <c r="F255" s="38"/>
      <c r="G255" s="38"/>
      <c r="H255" s="38"/>
      <c r="I255" s="38"/>
      <c r="J255" s="38">
        <v>25</v>
      </c>
      <c r="K255" s="38">
        <v>50</v>
      </c>
      <c r="L255" s="38">
        <v>100</v>
      </c>
      <c r="M255" s="38"/>
      <c r="N255" s="426"/>
      <c r="O255" s="642"/>
      <c r="P255" s="381"/>
    </row>
    <row r="256" spans="1:16" ht="14.1" customHeight="1" x14ac:dyDescent="0.25">
      <c r="A256" s="1373"/>
      <c r="B256" s="807"/>
      <c r="C256" s="40" t="s">
        <v>71</v>
      </c>
      <c r="D256" s="40"/>
      <c r="E256" s="40"/>
      <c r="F256" s="41"/>
      <c r="G256" s="41"/>
      <c r="H256" s="41"/>
      <c r="I256" s="41"/>
      <c r="J256" s="41"/>
      <c r="K256" s="41"/>
      <c r="L256" s="41"/>
      <c r="M256" s="41"/>
      <c r="N256" s="427"/>
      <c r="O256" s="643"/>
      <c r="P256" s="379"/>
    </row>
    <row r="257" spans="1:16" ht="14.1" customHeight="1" x14ac:dyDescent="0.25">
      <c r="A257" s="1372" t="s">
        <v>1061</v>
      </c>
      <c r="B257" s="807">
        <v>20</v>
      </c>
      <c r="C257" s="38" t="s">
        <v>70</v>
      </c>
      <c r="D257" s="38"/>
      <c r="E257" s="38"/>
      <c r="F257" s="38"/>
      <c r="G257" s="38">
        <v>20</v>
      </c>
      <c r="H257" s="38"/>
      <c r="I257" s="38">
        <v>40</v>
      </c>
      <c r="J257" s="38"/>
      <c r="K257" s="38">
        <v>60</v>
      </c>
      <c r="L257" s="38"/>
      <c r="M257" s="38">
        <v>100</v>
      </c>
      <c r="N257" s="426"/>
      <c r="O257" s="642"/>
      <c r="P257" s="381"/>
    </row>
    <row r="258" spans="1:16" ht="14.1" customHeight="1" x14ac:dyDescent="0.25">
      <c r="A258" s="1373"/>
      <c r="B258" s="807"/>
      <c r="C258" s="40" t="s">
        <v>71</v>
      </c>
      <c r="D258" s="40"/>
      <c r="E258" s="40"/>
      <c r="F258" s="41"/>
      <c r="G258" s="41"/>
      <c r="H258" s="41"/>
      <c r="I258" s="41"/>
      <c r="J258" s="41"/>
      <c r="K258" s="41"/>
      <c r="L258" s="41"/>
      <c r="M258" s="41"/>
      <c r="N258" s="427"/>
      <c r="O258" s="643"/>
      <c r="P258" s="379"/>
    </row>
    <row r="259" spans="1:16" ht="14.1" customHeight="1" x14ac:dyDescent="0.25">
      <c r="A259" s="1372" t="s">
        <v>1033</v>
      </c>
      <c r="B259" s="807">
        <v>10</v>
      </c>
      <c r="C259" s="38" t="s">
        <v>70</v>
      </c>
      <c r="D259" s="38"/>
      <c r="E259" s="38"/>
      <c r="F259" s="38"/>
      <c r="G259" s="38">
        <v>20</v>
      </c>
      <c r="H259" s="38"/>
      <c r="I259" s="38">
        <v>40</v>
      </c>
      <c r="J259" s="38"/>
      <c r="K259" s="38">
        <v>60</v>
      </c>
      <c r="L259" s="38"/>
      <c r="M259" s="38"/>
      <c r="N259" s="38">
        <v>100</v>
      </c>
      <c r="O259" s="642"/>
      <c r="P259" s="381"/>
    </row>
    <row r="260" spans="1:16" ht="14.1" customHeight="1" x14ac:dyDescent="0.25">
      <c r="A260" s="1373"/>
      <c r="B260" s="807"/>
      <c r="C260" s="40" t="s">
        <v>71</v>
      </c>
      <c r="D260" s="40"/>
      <c r="E260" s="40"/>
      <c r="F260" s="41"/>
      <c r="G260" s="41"/>
      <c r="H260" s="41"/>
      <c r="I260" s="41"/>
      <c r="J260" s="41"/>
      <c r="K260" s="41"/>
      <c r="L260" s="41"/>
      <c r="M260" s="41"/>
      <c r="N260" s="427"/>
      <c r="O260" s="643"/>
      <c r="P260" s="379"/>
    </row>
    <row r="261" spans="1:16" ht="14.1" customHeight="1" x14ac:dyDescent="0.25">
      <c r="A261" s="1372" t="s">
        <v>1062</v>
      </c>
      <c r="B261" s="807">
        <v>10</v>
      </c>
      <c r="C261" s="38" t="s">
        <v>70</v>
      </c>
      <c r="D261" s="38"/>
      <c r="E261" s="38"/>
      <c r="F261" s="38"/>
      <c r="G261" s="38">
        <v>10</v>
      </c>
      <c r="H261" s="38"/>
      <c r="I261" s="38"/>
      <c r="J261" s="38">
        <v>40</v>
      </c>
      <c r="K261" s="38"/>
      <c r="L261" s="38">
        <v>60</v>
      </c>
      <c r="M261" s="38"/>
      <c r="N261" s="426"/>
      <c r="O261" s="38">
        <v>100</v>
      </c>
      <c r="P261" s="381"/>
    </row>
    <row r="262" spans="1:16" ht="14.1" customHeight="1" x14ac:dyDescent="0.25">
      <c r="A262" s="1373"/>
      <c r="B262" s="807"/>
      <c r="C262" s="40" t="s">
        <v>71</v>
      </c>
      <c r="D262" s="40"/>
      <c r="E262" s="40"/>
      <c r="F262" s="41"/>
      <c r="G262" s="41"/>
      <c r="H262" s="41"/>
      <c r="I262" s="41"/>
      <c r="J262" s="41"/>
      <c r="K262" s="41"/>
      <c r="L262" s="41"/>
      <c r="M262" s="41"/>
      <c r="N262" s="427"/>
      <c r="O262" s="41"/>
      <c r="P262" s="379"/>
    </row>
    <row r="263" spans="1:16" ht="14.1" customHeight="1" x14ac:dyDescent="0.25">
      <c r="A263" s="1372" t="s">
        <v>1063</v>
      </c>
      <c r="B263" s="807">
        <v>5</v>
      </c>
      <c r="C263" s="38" t="s">
        <v>70</v>
      </c>
      <c r="D263" s="38"/>
      <c r="E263" s="38"/>
      <c r="F263" s="38"/>
      <c r="G263" s="38"/>
      <c r="H263" s="38"/>
      <c r="I263" s="38">
        <v>20</v>
      </c>
      <c r="J263" s="38"/>
      <c r="K263" s="38">
        <v>40</v>
      </c>
      <c r="L263" s="38"/>
      <c r="M263" s="38">
        <v>70</v>
      </c>
      <c r="N263" s="426"/>
      <c r="O263" s="38">
        <v>100</v>
      </c>
      <c r="P263" s="381"/>
    </row>
    <row r="264" spans="1:16" ht="14.1" customHeight="1" x14ac:dyDescent="0.25">
      <c r="A264" s="1373"/>
      <c r="B264" s="807"/>
      <c r="C264" s="40" t="s">
        <v>71</v>
      </c>
      <c r="D264" s="40"/>
      <c r="E264" s="40"/>
      <c r="F264" s="41"/>
      <c r="G264" s="41"/>
      <c r="H264" s="41"/>
      <c r="I264" s="41"/>
      <c r="J264" s="41"/>
      <c r="K264" s="41"/>
      <c r="L264" s="41"/>
      <c r="M264" s="41"/>
      <c r="N264" s="427"/>
      <c r="O264" s="643"/>
      <c r="P264" s="379"/>
    </row>
    <row r="265" spans="1:16" ht="14.1" customHeight="1" x14ac:dyDescent="0.25">
      <c r="A265" s="1372" t="s">
        <v>1064</v>
      </c>
      <c r="B265" s="807">
        <v>5</v>
      </c>
      <c r="C265" s="38" t="s">
        <v>70</v>
      </c>
      <c r="D265" s="38"/>
      <c r="E265" s="38"/>
      <c r="F265" s="38"/>
      <c r="G265" s="38"/>
      <c r="H265" s="38"/>
      <c r="I265" s="38"/>
      <c r="J265" s="38"/>
      <c r="K265" s="38"/>
      <c r="L265" s="38"/>
      <c r="M265" s="38"/>
      <c r="N265" s="426"/>
      <c r="O265" s="642"/>
      <c r="P265" s="381">
        <v>100</v>
      </c>
    </row>
    <row r="266" spans="1:16" ht="14.1" customHeight="1" x14ac:dyDescent="0.25">
      <c r="A266" s="1373"/>
      <c r="B266" s="807"/>
      <c r="C266" s="40" t="s">
        <v>71</v>
      </c>
      <c r="D266" s="40"/>
      <c r="E266" s="40"/>
      <c r="F266" s="41"/>
      <c r="G266" s="41"/>
      <c r="H266" s="41"/>
      <c r="I266" s="41"/>
      <c r="J266" s="41"/>
      <c r="K266" s="41"/>
      <c r="L266" s="41"/>
      <c r="M266" s="41"/>
      <c r="N266" s="427"/>
      <c r="O266" s="643"/>
      <c r="P266" s="379"/>
    </row>
    <row r="267" spans="1:16" ht="14.1" customHeight="1" x14ac:dyDescent="0.25">
      <c r="A267" s="1372" t="s">
        <v>1422</v>
      </c>
      <c r="B267" s="807">
        <v>5</v>
      </c>
      <c r="C267" s="38" t="s">
        <v>70</v>
      </c>
      <c r="D267" s="38"/>
      <c r="E267" s="38"/>
      <c r="F267" s="38"/>
      <c r="G267" s="38"/>
      <c r="H267" s="38"/>
      <c r="I267" s="38"/>
      <c r="J267" s="38"/>
      <c r="K267" s="38"/>
      <c r="L267" s="38"/>
      <c r="M267" s="38"/>
      <c r="N267" s="426"/>
      <c r="O267" s="642"/>
      <c r="P267" s="381">
        <v>5</v>
      </c>
    </row>
    <row r="268" spans="1:16" ht="14.1" customHeight="1" x14ac:dyDescent="0.25">
      <c r="A268" s="1373"/>
      <c r="B268" s="807"/>
      <c r="C268" s="40" t="s">
        <v>71</v>
      </c>
      <c r="D268" s="40"/>
      <c r="E268" s="40"/>
      <c r="F268" s="41"/>
      <c r="G268" s="41"/>
      <c r="H268" s="41"/>
      <c r="I268" s="41"/>
      <c r="J268" s="41"/>
      <c r="K268" s="41"/>
      <c r="L268" s="41"/>
      <c r="M268" s="41"/>
      <c r="N268" s="427"/>
      <c r="O268" s="644"/>
      <c r="P268" s="379"/>
    </row>
    <row r="269" spans="1:16" ht="15.75" thickBot="1" x14ac:dyDescent="0.3">
      <c r="A269" s="44"/>
      <c r="B269" s="21"/>
      <c r="C269" s="21"/>
      <c r="D269" s="21"/>
      <c r="E269" s="21"/>
      <c r="F269" s="21"/>
      <c r="G269" s="21"/>
      <c r="H269" s="21"/>
      <c r="I269" s="21"/>
      <c r="J269" s="21"/>
      <c r="K269" s="21"/>
      <c r="L269" s="21"/>
      <c r="M269" s="21"/>
      <c r="N269" s="21"/>
      <c r="O269" s="21"/>
      <c r="P269" s="45"/>
    </row>
    <row r="270" spans="1:16" ht="15.75" x14ac:dyDescent="0.25">
      <c r="A270" s="688" t="s">
        <v>82</v>
      </c>
      <c r="B270" s="689"/>
      <c r="C270" s="689"/>
      <c r="D270" s="689"/>
      <c r="E270" s="689"/>
      <c r="F270" s="689"/>
      <c r="G270" s="689"/>
      <c r="H270" s="689"/>
      <c r="I270" s="689"/>
      <c r="J270" s="689"/>
      <c r="K270" s="689"/>
      <c r="L270" s="689"/>
      <c r="M270" s="689"/>
      <c r="N270" s="689"/>
      <c r="O270" s="689"/>
      <c r="P270" s="690"/>
    </row>
    <row r="271" spans="1:16" ht="24.75" customHeight="1" x14ac:dyDescent="0.25">
      <c r="A271" s="46" t="s">
        <v>83</v>
      </c>
      <c r="B271" s="682"/>
      <c r="C271" s="683"/>
      <c r="D271" s="683"/>
      <c r="E271" s="683"/>
      <c r="F271" s="683"/>
      <c r="G271" s="683"/>
      <c r="H271" s="683"/>
      <c r="I271" s="683"/>
      <c r="J271" s="683"/>
      <c r="K271" s="683"/>
      <c r="L271" s="683"/>
      <c r="M271" s="683"/>
      <c r="N271" s="683"/>
      <c r="O271" s="683"/>
      <c r="P271" s="684"/>
    </row>
    <row r="272" spans="1:16" ht="24.75" customHeight="1" x14ac:dyDescent="0.25">
      <c r="A272" s="46" t="s">
        <v>84</v>
      </c>
      <c r="B272" s="682"/>
      <c r="C272" s="683"/>
      <c r="D272" s="683"/>
      <c r="E272" s="683"/>
      <c r="F272" s="683"/>
      <c r="G272" s="683"/>
      <c r="H272" s="683"/>
      <c r="I272" s="683"/>
      <c r="J272" s="683"/>
      <c r="K272" s="683"/>
      <c r="L272" s="683"/>
      <c r="M272" s="683"/>
      <c r="N272" s="683"/>
      <c r="O272" s="683"/>
      <c r="P272" s="684"/>
    </row>
    <row r="273" spans="1:16" ht="24.75" customHeight="1" x14ac:dyDescent="0.25">
      <c r="A273" s="46" t="s">
        <v>85</v>
      </c>
      <c r="B273" s="682"/>
      <c r="C273" s="683"/>
      <c r="D273" s="683"/>
      <c r="E273" s="683"/>
      <c r="F273" s="683"/>
      <c r="G273" s="683"/>
      <c r="H273" s="683"/>
      <c r="I273" s="683"/>
      <c r="J273" s="683"/>
      <c r="K273" s="683"/>
      <c r="L273" s="683"/>
      <c r="M273" s="683"/>
      <c r="N273" s="683"/>
      <c r="O273" s="683"/>
      <c r="P273" s="684"/>
    </row>
    <row r="274" spans="1:16" ht="24.75" customHeight="1" x14ac:dyDescent="0.25">
      <c r="A274" s="46" t="s">
        <v>86</v>
      </c>
      <c r="B274" s="682"/>
      <c r="C274" s="683"/>
      <c r="D274" s="683"/>
      <c r="E274" s="683"/>
      <c r="F274" s="683"/>
      <c r="G274" s="683"/>
      <c r="H274" s="683"/>
      <c r="I274" s="683"/>
      <c r="J274" s="683"/>
      <c r="K274" s="683"/>
      <c r="L274" s="683"/>
      <c r="M274" s="683"/>
      <c r="N274" s="683"/>
      <c r="O274" s="683"/>
      <c r="P274" s="684"/>
    </row>
    <row r="275" spans="1:16" ht="24.75" customHeight="1" x14ac:dyDescent="0.25">
      <c r="A275" s="46" t="s">
        <v>87</v>
      </c>
      <c r="B275" s="682"/>
      <c r="C275" s="683"/>
      <c r="D275" s="683"/>
      <c r="E275" s="683"/>
      <c r="F275" s="683"/>
      <c r="G275" s="683"/>
      <c r="H275" s="683"/>
      <c r="I275" s="683"/>
      <c r="J275" s="683"/>
      <c r="K275" s="683"/>
      <c r="L275" s="683"/>
      <c r="M275" s="683"/>
      <c r="N275" s="683"/>
      <c r="O275" s="683"/>
      <c r="P275" s="684"/>
    </row>
    <row r="276" spans="1:16" ht="24.75" customHeight="1" x14ac:dyDescent="0.25">
      <c r="A276" s="46" t="s">
        <v>88</v>
      </c>
      <c r="B276" s="682"/>
      <c r="C276" s="683"/>
      <c r="D276" s="683"/>
      <c r="E276" s="683"/>
      <c r="F276" s="683"/>
      <c r="G276" s="683"/>
      <c r="H276" s="683"/>
      <c r="I276" s="683"/>
      <c r="J276" s="683"/>
      <c r="K276" s="683"/>
      <c r="L276" s="683"/>
      <c r="M276" s="683"/>
      <c r="N276" s="683"/>
      <c r="O276" s="683"/>
      <c r="P276" s="684"/>
    </row>
    <row r="277" spans="1:16" ht="24.75" customHeight="1" x14ac:dyDescent="0.25">
      <c r="A277" s="46" t="s">
        <v>89</v>
      </c>
      <c r="B277" s="682"/>
      <c r="C277" s="683"/>
      <c r="D277" s="683"/>
      <c r="E277" s="683"/>
      <c r="F277" s="683"/>
      <c r="G277" s="683"/>
      <c r="H277" s="683"/>
      <c r="I277" s="683"/>
      <c r="J277" s="683"/>
      <c r="K277" s="683"/>
      <c r="L277" s="683"/>
      <c r="M277" s="683"/>
      <c r="N277" s="683"/>
      <c r="O277" s="683"/>
      <c r="P277" s="684"/>
    </row>
    <row r="278" spans="1:16" ht="24.75" customHeight="1" x14ac:dyDescent="0.25">
      <c r="A278" s="46" t="s">
        <v>90</v>
      </c>
      <c r="B278" s="682"/>
      <c r="C278" s="683"/>
      <c r="D278" s="683"/>
      <c r="E278" s="683"/>
      <c r="F278" s="683"/>
      <c r="G278" s="683"/>
      <c r="H278" s="683"/>
      <c r="I278" s="683"/>
      <c r="J278" s="683"/>
      <c r="K278" s="683"/>
      <c r="L278" s="683"/>
      <c r="M278" s="683"/>
      <c r="N278" s="683"/>
      <c r="O278" s="683"/>
      <c r="P278" s="684"/>
    </row>
    <row r="279" spans="1:16" ht="24.75" customHeight="1" x14ac:dyDescent="0.25">
      <c r="A279" s="46" t="s">
        <v>91</v>
      </c>
      <c r="B279" s="682"/>
      <c r="C279" s="683"/>
      <c r="D279" s="683"/>
      <c r="E279" s="683"/>
      <c r="F279" s="683"/>
      <c r="G279" s="683"/>
      <c r="H279" s="683"/>
      <c r="I279" s="683"/>
      <c r="J279" s="683"/>
      <c r="K279" s="683"/>
      <c r="L279" s="683"/>
      <c r="M279" s="683"/>
      <c r="N279" s="683"/>
      <c r="O279" s="683"/>
      <c r="P279" s="684"/>
    </row>
    <row r="280" spans="1:16" ht="24.75" customHeight="1" thickBot="1" x14ac:dyDescent="0.3">
      <c r="A280" s="47" t="s">
        <v>92</v>
      </c>
      <c r="B280" s="685"/>
      <c r="C280" s="686"/>
      <c r="D280" s="686"/>
      <c r="E280" s="686"/>
      <c r="F280" s="686"/>
      <c r="G280" s="686"/>
      <c r="H280" s="686"/>
      <c r="I280" s="686"/>
      <c r="J280" s="686"/>
      <c r="K280" s="686"/>
      <c r="L280" s="686"/>
      <c r="M280" s="686"/>
      <c r="N280" s="686"/>
      <c r="O280" s="686"/>
      <c r="P280" s="687"/>
    </row>
    <row r="283" spans="1:16" ht="21" customHeight="1" x14ac:dyDescent="0.25">
      <c r="A283" s="9" t="s">
        <v>9</v>
      </c>
      <c r="B283" s="1117" t="s">
        <v>1960</v>
      </c>
      <c r="C283" s="792"/>
      <c r="D283" s="792"/>
      <c r="E283" s="792"/>
      <c r="F283" s="792"/>
      <c r="G283" s="792"/>
      <c r="H283" s="792"/>
      <c r="I283" s="792"/>
      <c r="J283" s="792"/>
      <c r="K283" s="793"/>
      <c r="L283" s="794" t="s">
        <v>11</v>
      </c>
      <c r="M283" s="794"/>
      <c r="N283" s="794"/>
      <c r="O283" s="794"/>
      <c r="P283" s="10">
        <v>0.4</v>
      </c>
    </row>
    <row r="285" spans="1:16" ht="15.75" customHeight="1" x14ac:dyDescent="0.25">
      <c r="A285" s="512" t="s">
        <v>12</v>
      </c>
      <c r="B285" s="758" t="s">
        <v>1961</v>
      </c>
      <c r="C285" s="773"/>
      <c r="D285" s="773"/>
      <c r="E285" s="773"/>
      <c r="F285" s="773"/>
      <c r="G285" s="773"/>
      <c r="H285" s="773"/>
      <c r="I285" s="773"/>
      <c r="J285" s="773"/>
      <c r="K285" s="773"/>
      <c r="L285" s="774" t="s">
        <v>14</v>
      </c>
      <c r="M285" s="774"/>
      <c r="N285" s="774"/>
      <c r="O285" s="774"/>
      <c r="P285" s="12">
        <v>1</v>
      </c>
    </row>
    <row r="286" spans="1:16" ht="15.75" x14ac:dyDescent="0.25">
      <c r="B286" s="24"/>
      <c r="C286" s="18"/>
      <c r="D286" s="18"/>
      <c r="E286" s="18"/>
      <c r="F286" s="18"/>
      <c r="G286" s="18"/>
      <c r="H286" s="18"/>
      <c r="I286" s="18"/>
      <c r="J286" s="18"/>
      <c r="K286" s="18"/>
      <c r="L286" s="18"/>
      <c r="M286" s="18"/>
      <c r="N286" s="18"/>
      <c r="O286" s="18"/>
      <c r="P286" s="19"/>
    </row>
    <row r="287" spans="1:16" ht="15.75" x14ac:dyDescent="0.25">
      <c r="A287" s="13" t="s">
        <v>15</v>
      </c>
      <c r="B287" s="755"/>
      <c r="C287" s="756"/>
      <c r="D287" s="756"/>
      <c r="E287" s="756"/>
      <c r="F287" s="757"/>
      <c r="G287" s="14" t="s">
        <v>17</v>
      </c>
      <c r="H287" s="755"/>
      <c r="I287" s="756"/>
      <c r="J287" s="756"/>
      <c r="K287" s="756"/>
      <c r="L287" s="756"/>
      <c r="M287" s="756"/>
      <c r="N287" s="756"/>
      <c r="O287" s="756"/>
      <c r="P287" s="757"/>
    </row>
    <row r="288" spans="1:16" ht="15.75" x14ac:dyDescent="0.25">
      <c r="A288" s="13" t="s">
        <v>15</v>
      </c>
      <c r="B288" s="755"/>
      <c r="C288" s="756"/>
      <c r="D288" s="756"/>
      <c r="E288" s="756"/>
      <c r="F288" s="757"/>
      <c r="G288" s="14" t="s">
        <v>17</v>
      </c>
      <c r="H288" s="755"/>
      <c r="I288" s="756"/>
      <c r="J288" s="756"/>
      <c r="K288" s="756"/>
      <c r="L288" s="756"/>
      <c r="M288" s="756"/>
      <c r="N288" s="756"/>
      <c r="O288" s="756"/>
      <c r="P288" s="757"/>
    </row>
    <row r="289" spans="1:16" ht="15.75" x14ac:dyDescent="0.25">
      <c r="A289" s="20" t="s">
        <v>22</v>
      </c>
      <c r="B289" s="21"/>
      <c r="C289" s="21"/>
      <c r="D289" s="21"/>
      <c r="E289" s="21"/>
      <c r="F289" s="21"/>
      <c r="G289" s="21"/>
      <c r="H289" s="21"/>
      <c r="I289" s="21"/>
      <c r="J289" s="21"/>
      <c r="K289" s="21"/>
      <c r="L289" s="21"/>
      <c r="M289" s="21"/>
      <c r="N289" s="21"/>
      <c r="O289" s="21"/>
    </row>
    <row r="290" spans="1:16" ht="15.75" x14ac:dyDescent="0.25">
      <c r="A290" s="20"/>
      <c r="B290" s="21"/>
      <c r="C290" s="21"/>
      <c r="D290" s="21"/>
      <c r="E290" s="21"/>
      <c r="F290" s="21"/>
      <c r="G290" s="21"/>
      <c r="H290" s="21"/>
      <c r="I290" s="21"/>
      <c r="J290" s="21"/>
      <c r="K290" s="21"/>
      <c r="L290" s="21"/>
      <c r="M290" s="21"/>
      <c r="N290" s="21"/>
      <c r="O290" s="21"/>
    </row>
    <row r="291" spans="1:16" ht="15.75" x14ac:dyDescent="0.25">
      <c r="A291" s="1123" t="s">
        <v>23</v>
      </c>
      <c r="B291" s="881"/>
      <c r="C291" s="881"/>
      <c r="D291" s="881"/>
      <c r="E291" s="428"/>
      <c r="F291" s="768" t="s">
        <v>24</v>
      </c>
      <c r="G291" s="768"/>
      <c r="H291" s="768"/>
      <c r="I291" s="768"/>
      <c r="J291" s="768" t="s">
        <v>25</v>
      </c>
      <c r="K291" s="769" t="s">
        <v>26</v>
      </c>
      <c r="L291" s="761"/>
      <c r="M291" s="768" t="s">
        <v>27</v>
      </c>
      <c r="N291" s="768"/>
      <c r="O291" s="768"/>
      <c r="P291" s="772" t="s">
        <v>25</v>
      </c>
    </row>
    <row r="292" spans="1:16" ht="15.75" x14ac:dyDescent="0.25">
      <c r="A292" s="1123"/>
      <c r="B292" s="881"/>
      <c r="C292" s="881"/>
      <c r="D292" s="881"/>
      <c r="E292" s="428"/>
      <c r="F292" s="768"/>
      <c r="G292" s="768"/>
      <c r="H292" s="768"/>
      <c r="I292" s="768"/>
      <c r="J292" s="768"/>
      <c r="K292" s="770"/>
      <c r="L292" s="764"/>
      <c r="M292" s="768"/>
      <c r="N292" s="768"/>
      <c r="O292" s="768"/>
      <c r="P292" s="772"/>
    </row>
    <row r="293" spans="1:16" ht="15.75" customHeight="1" x14ac:dyDescent="0.25">
      <c r="A293" s="1123"/>
      <c r="B293" s="881"/>
      <c r="C293" s="881"/>
      <c r="D293" s="881"/>
      <c r="E293" s="428"/>
      <c r="F293" s="745" t="s">
        <v>1962</v>
      </c>
      <c r="G293" s="745"/>
      <c r="H293" s="745"/>
      <c r="I293" s="745"/>
      <c r="J293" s="421">
        <v>90</v>
      </c>
      <c r="K293" s="770"/>
      <c r="L293" s="764"/>
      <c r="M293" s="745" t="s">
        <v>1942</v>
      </c>
      <c r="N293" s="745"/>
      <c r="O293" s="745"/>
      <c r="P293" s="55">
        <v>100</v>
      </c>
    </row>
    <row r="294" spans="1:16" ht="15.75" customHeight="1" x14ac:dyDescent="0.25">
      <c r="A294" s="1123"/>
      <c r="B294" s="881"/>
      <c r="C294" s="881"/>
      <c r="D294" s="881"/>
      <c r="E294" s="428"/>
      <c r="F294" s="745" t="s">
        <v>1947</v>
      </c>
      <c r="G294" s="745"/>
      <c r="H294" s="745"/>
      <c r="I294" s="745"/>
      <c r="J294" s="421">
        <v>40</v>
      </c>
      <c r="K294" s="770"/>
      <c r="L294" s="764"/>
      <c r="M294" s="745" t="s">
        <v>1944</v>
      </c>
      <c r="N294" s="745"/>
      <c r="O294" s="745"/>
      <c r="P294" s="55">
        <v>100</v>
      </c>
    </row>
    <row r="295" spans="1:16" ht="15.75" x14ac:dyDescent="0.25">
      <c r="A295" s="1123"/>
      <c r="B295" s="881"/>
      <c r="C295" s="881"/>
      <c r="D295" s="881"/>
      <c r="E295" s="428"/>
      <c r="F295" s="745"/>
      <c r="G295" s="745"/>
      <c r="H295" s="745"/>
      <c r="I295" s="745"/>
      <c r="J295" s="421"/>
      <c r="K295" s="770"/>
      <c r="L295" s="764"/>
      <c r="M295" s="745" t="s">
        <v>1963</v>
      </c>
      <c r="N295" s="745"/>
      <c r="O295" s="745"/>
      <c r="P295" s="55">
        <v>100</v>
      </c>
    </row>
    <row r="296" spans="1:16" ht="15.75" customHeight="1" x14ac:dyDescent="0.25">
      <c r="A296" s="1123"/>
      <c r="B296" s="881"/>
      <c r="C296" s="881"/>
      <c r="D296" s="881"/>
      <c r="E296" s="428"/>
      <c r="F296" s="745"/>
      <c r="G296" s="745"/>
      <c r="H296" s="745"/>
      <c r="I296" s="745"/>
      <c r="J296" s="421"/>
      <c r="K296" s="770"/>
      <c r="L296" s="764"/>
      <c r="M296" s="745" t="s">
        <v>1963</v>
      </c>
      <c r="N296" s="745"/>
      <c r="O296" s="745"/>
      <c r="P296" s="55">
        <v>100</v>
      </c>
    </row>
    <row r="297" spans="1:16" ht="15.75" x14ac:dyDescent="0.25">
      <c r="A297" s="1123"/>
      <c r="B297" s="881"/>
      <c r="C297" s="881"/>
      <c r="D297" s="881"/>
      <c r="E297" s="428"/>
      <c r="F297" s="745"/>
      <c r="G297" s="745"/>
      <c r="H297" s="745"/>
      <c r="I297" s="745"/>
      <c r="J297" s="430"/>
      <c r="K297" s="770"/>
      <c r="L297" s="764"/>
      <c r="M297" s="745" t="s">
        <v>1946</v>
      </c>
      <c r="N297" s="745"/>
      <c r="O297" s="745"/>
      <c r="P297" s="55">
        <v>100</v>
      </c>
    </row>
    <row r="298" spans="1:16" ht="15.75" x14ac:dyDescent="0.25">
      <c r="A298" s="1123"/>
      <c r="B298" s="881"/>
      <c r="C298" s="881"/>
      <c r="D298" s="881"/>
      <c r="E298" s="428"/>
      <c r="F298" s="745"/>
      <c r="G298" s="745"/>
      <c r="H298" s="745"/>
      <c r="I298" s="745"/>
      <c r="J298" s="430"/>
      <c r="K298" s="770"/>
      <c r="L298" s="764"/>
      <c r="M298" s="745" t="s">
        <v>1949</v>
      </c>
      <c r="N298" s="745"/>
      <c r="O298" s="745"/>
      <c r="P298" s="55">
        <v>100</v>
      </c>
    </row>
    <row r="299" spans="1:16" ht="15.75" x14ac:dyDescent="0.25">
      <c r="A299" s="1123"/>
      <c r="B299" s="881"/>
      <c r="C299" s="881"/>
      <c r="D299" s="881"/>
      <c r="E299" s="428"/>
      <c r="F299" s="745"/>
      <c r="G299" s="745"/>
      <c r="H299" s="745"/>
      <c r="I299" s="745"/>
      <c r="J299" s="430"/>
      <c r="K299" s="770"/>
      <c r="L299" s="764"/>
      <c r="M299" s="853" t="s">
        <v>1950</v>
      </c>
      <c r="N299" s="871"/>
      <c r="O299" s="872"/>
      <c r="P299" s="55">
        <v>100</v>
      </c>
    </row>
    <row r="300" spans="1:16" ht="15.75" x14ac:dyDescent="0.25">
      <c r="A300" s="1123"/>
      <c r="B300" s="881"/>
      <c r="C300" s="881"/>
      <c r="D300" s="881"/>
      <c r="E300" s="428"/>
      <c r="F300" s="745"/>
      <c r="G300" s="745"/>
      <c r="H300" s="745"/>
      <c r="I300" s="745"/>
      <c r="J300" s="430"/>
      <c r="K300" s="771"/>
      <c r="L300" s="767"/>
      <c r="M300" s="853"/>
      <c r="N300" s="871"/>
      <c r="O300" s="872"/>
      <c r="P300" s="55"/>
    </row>
    <row r="301" spans="1:16" ht="15.75" x14ac:dyDescent="0.25">
      <c r="A301" s="23"/>
      <c r="B301" s="24"/>
      <c r="C301" s="18"/>
      <c r="D301" s="18"/>
      <c r="E301" s="18"/>
      <c r="F301" s="18"/>
      <c r="G301" s="18"/>
      <c r="H301" s="18"/>
      <c r="I301" s="18"/>
      <c r="J301" s="18"/>
      <c r="K301" s="18"/>
      <c r="L301" s="18"/>
      <c r="M301" s="18"/>
      <c r="N301" s="18"/>
      <c r="O301" s="18"/>
    </row>
    <row r="302" spans="1:16" ht="31.5" customHeight="1" x14ac:dyDescent="0.25">
      <c r="A302" s="25" t="s">
        <v>32</v>
      </c>
      <c r="B302" s="424" t="s">
        <v>33</v>
      </c>
      <c r="C302" s="424" t="s">
        <v>34</v>
      </c>
      <c r="D302" s="424" t="s">
        <v>35</v>
      </c>
      <c r="E302" s="424" t="s">
        <v>36</v>
      </c>
      <c r="F302" s="424" t="s">
        <v>37</v>
      </c>
      <c r="G302" s="746" t="s">
        <v>38</v>
      </c>
      <c r="H302" s="746"/>
      <c r="I302" s="733" t="s">
        <v>39</v>
      </c>
      <c r="J302" s="741"/>
      <c r="K302" s="424" t="s">
        <v>40</v>
      </c>
      <c r="L302" s="746" t="s">
        <v>41</v>
      </c>
      <c r="M302" s="746"/>
      <c r="N302" s="850" t="s">
        <v>42</v>
      </c>
      <c r="O302" s="851"/>
      <c r="P302" s="852"/>
    </row>
    <row r="303" spans="1:16" ht="89.25" customHeight="1" x14ac:dyDescent="0.25">
      <c r="A303" s="143" t="s">
        <v>219</v>
      </c>
      <c r="B303" s="144"/>
      <c r="C303" s="439" t="s">
        <v>1964</v>
      </c>
      <c r="D303" s="425" t="s">
        <v>104</v>
      </c>
      <c r="E303" s="425"/>
      <c r="F303" s="425" t="s">
        <v>423</v>
      </c>
      <c r="G303" s="879" t="s">
        <v>1965</v>
      </c>
      <c r="H303" s="879"/>
      <c r="I303" s="1374" t="s">
        <v>1966</v>
      </c>
      <c r="J303" s="1375"/>
      <c r="K303" s="29">
        <v>1</v>
      </c>
      <c r="L303" s="878"/>
      <c r="M303" s="878"/>
      <c r="N303" s="1376" t="s">
        <v>1937</v>
      </c>
      <c r="O303" s="1376"/>
      <c r="P303" s="1377"/>
    </row>
    <row r="304" spans="1:16" ht="33.75" customHeight="1" x14ac:dyDescent="0.25">
      <c r="A304" s="733" t="s">
        <v>51</v>
      </c>
      <c r="B304" s="741"/>
      <c r="C304" s="1105"/>
      <c r="D304" s="1107"/>
      <c r="E304" s="1107"/>
      <c r="F304" s="1107"/>
      <c r="G304" s="1107"/>
      <c r="H304" s="1107"/>
      <c r="I304" s="1107"/>
      <c r="J304" s="1107"/>
      <c r="K304" s="1107"/>
      <c r="L304" s="1107"/>
      <c r="M304" s="1107"/>
      <c r="N304" s="1107"/>
      <c r="O304" s="1107"/>
      <c r="P304" s="1108"/>
    </row>
    <row r="305" spans="1:16" ht="15.75" x14ac:dyDescent="0.25">
      <c r="A305" s="718" t="s">
        <v>53</v>
      </c>
      <c r="B305" s="719"/>
      <c r="C305" s="719"/>
      <c r="D305" s="719"/>
      <c r="E305" s="719"/>
      <c r="F305" s="719"/>
      <c r="G305" s="720"/>
      <c r="H305" s="721" t="s">
        <v>54</v>
      </c>
      <c r="I305" s="719"/>
      <c r="J305" s="719"/>
      <c r="K305" s="719"/>
      <c r="L305" s="719"/>
      <c r="M305" s="719"/>
      <c r="N305" s="719"/>
      <c r="O305" s="719"/>
      <c r="P305" s="722"/>
    </row>
    <row r="306" spans="1:16" x14ac:dyDescent="0.25">
      <c r="A306" s="723"/>
      <c r="B306" s="724"/>
      <c r="C306" s="724"/>
      <c r="D306" s="724"/>
      <c r="E306" s="724"/>
      <c r="F306" s="724"/>
      <c r="G306" s="724"/>
      <c r="H306" s="1378" t="s">
        <v>1937</v>
      </c>
      <c r="I306" s="1379"/>
      <c r="J306" s="1379"/>
      <c r="K306" s="1379"/>
      <c r="L306" s="1379"/>
      <c r="M306" s="1379"/>
      <c r="N306" s="1379"/>
      <c r="O306" s="1379"/>
      <c r="P306" s="1380"/>
    </row>
    <row r="307" spans="1:16" x14ac:dyDescent="0.25">
      <c r="A307" s="725"/>
      <c r="B307" s="726"/>
      <c r="C307" s="726"/>
      <c r="D307" s="726"/>
      <c r="E307" s="726"/>
      <c r="F307" s="726"/>
      <c r="G307" s="726"/>
      <c r="H307" s="1381"/>
      <c r="I307" s="1382"/>
      <c r="J307" s="1382"/>
      <c r="K307" s="1382"/>
      <c r="L307" s="1382"/>
      <c r="M307" s="1382"/>
      <c r="N307" s="1382"/>
      <c r="O307" s="1382"/>
      <c r="P307" s="1383"/>
    </row>
    <row r="308" spans="1:16" ht="22.5" customHeight="1" x14ac:dyDescent="0.25">
      <c r="A308" s="23"/>
      <c r="B308" s="24"/>
      <c r="C308" s="24"/>
      <c r="D308" s="24"/>
      <c r="E308" s="24"/>
      <c r="F308" s="24"/>
      <c r="G308" s="24"/>
      <c r="H308" s="24"/>
      <c r="I308" s="24"/>
      <c r="J308" s="24"/>
      <c r="K308" s="24"/>
      <c r="L308" s="24"/>
      <c r="M308" s="24"/>
      <c r="N308" s="24"/>
      <c r="O308" s="24"/>
      <c r="P308" s="31"/>
    </row>
    <row r="309" spans="1:16" ht="15.75" x14ac:dyDescent="0.25">
      <c r="A309" s="32"/>
      <c r="B309" s="24"/>
      <c r="C309" s="19"/>
      <c r="D309" s="733" t="s">
        <v>57</v>
      </c>
      <c r="E309" s="734"/>
      <c r="F309" s="734"/>
      <c r="G309" s="734"/>
      <c r="H309" s="734"/>
      <c r="I309" s="734"/>
      <c r="J309" s="734"/>
      <c r="K309" s="734"/>
      <c r="L309" s="734"/>
      <c r="M309" s="734"/>
      <c r="N309" s="734"/>
      <c r="O309" s="734"/>
      <c r="P309" s="735"/>
    </row>
    <row r="310" spans="1:16" ht="15.75" x14ac:dyDescent="0.25">
      <c r="A310" s="23"/>
      <c r="B310" s="24"/>
      <c r="C310" s="24"/>
      <c r="D310" s="424" t="s">
        <v>58</v>
      </c>
      <c r="E310" s="424"/>
      <c r="F310" s="424" t="s">
        <v>59</v>
      </c>
      <c r="G310" s="424" t="s">
        <v>60</v>
      </c>
      <c r="H310" s="424" t="s">
        <v>61</v>
      </c>
      <c r="I310" s="424" t="s">
        <v>62</v>
      </c>
      <c r="J310" s="424" t="s">
        <v>63</v>
      </c>
      <c r="K310" s="424" t="s">
        <v>64</v>
      </c>
      <c r="L310" s="424" t="s">
        <v>65</v>
      </c>
      <c r="M310" s="424" t="s">
        <v>66</v>
      </c>
      <c r="N310" s="424" t="s">
        <v>67</v>
      </c>
      <c r="O310" s="424" t="s">
        <v>68</v>
      </c>
      <c r="P310" s="65" t="s">
        <v>69</v>
      </c>
    </row>
    <row r="311" spans="1:16" ht="15.75" x14ac:dyDescent="0.25">
      <c r="A311" s="56" t="s">
        <v>70</v>
      </c>
      <c r="B311" s="52"/>
      <c r="C311" s="52"/>
      <c r="D311" s="52"/>
      <c r="E311" s="52"/>
      <c r="F311" s="52"/>
      <c r="G311" s="52"/>
      <c r="H311" s="52"/>
      <c r="I311" s="52"/>
      <c r="J311" s="52">
        <v>20</v>
      </c>
      <c r="K311" s="52"/>
      <c r="L311" s="52"/>
      <c r="M311" s="52"/>
      <c r="N311" s="52"/>
      <c r="O311" s="52">
        <v>90</v>
      </c>
      <c r="P311" s="63"/>
    </row>
    <row r="312" spans="1:16" ht="15.75" x14ac:dyDescent="0.25">
      <c r="A312" s="56" t="s">
        <v>71</v>
      </c>
      <c r="B312" s="52"/>
      <c r="C312" s="52"/>
      <c r="D312" s="53"/>
      <c r="E312" s="53"/>
      <c r="F312" s="53"/>
      <c r="G312" s="53"/>
      <c r="H312" s="53"/>
      <c r="I312" s="53"/>
      <c r="J312" s="53"/>
      <c r="K312" s="53"/>
      <c r="L312" s="53"/>
      <c r="M312" s="53"/>
      <c r="N312" s="53"/>
      <c r="O312" s="53"/>
      <c r="P312" s="64"/>
    </row>
    <row r="313" spans="1:16" ht="15.75" x14ac:dyDescent="0.25">
      <c r="A313" s="23"/>
      <c r="B313" s="24"/>
      <c r="C313" s="24"/>
      <c r="D313" s="24"/>
      <c r="E313" s="24"/>
      <c r="F313" s="24"/>
      <c r="G313" s="24"/>
      <c r="H313" s="24"/>
      <c r="I313" s="24"/>
      <c r="J313" s="24"/>
      <c r="K313" s="24"/>
      <c r="L313" s="24"/>
      <c r="M313" s="24"/>
      <c r="N313" s="24"/>
      <c r="O313" s="24"/>
      <c r="P313" s="31"/>
    </row>
    <row r="314" spans="1:16" ht="15.75" x14ac:dyDescent="0.25">
      <c r="A314" s="35" t="s">
        <v>72</v>
      </c>
      <c r="B314" s="35" t="s">
        <v>33</v>
      </c>
      <c r="C314" s="36"/>
      <c r="D314" s="37" t="s">
        <v>58</v>
      </c>
      <c r="E314" s="37"/>
      <c r="F314" s="37" t="s">
        <v>59</v>
      </c>
      <c r="G314" s="37" t="s">
        <v>60</v>
      </c>
      <c r="H314" s="37" t="s">
        <v>61</v>
      </c>
      <c r="I314" s="37" t="s">
        <v>62</v>
      </c>
      <c r="J314" s="37" t="s">
        <v>63</v>
      </c>
      <c r="K314" s="37" t="s">
        <v>64</v>
      </c>
      <c r="L314" s="37" t="s">
        <v>65</v>
      </c>
      <c r="M314" s="37" t="s">
        <v>66</v>
      </c>
      <c r="N314" s="422" t="s">
        <v>67</v>
      </c>
      <c r="O314" s="641" t="s">
        <v>68</v>
      </c>
      <c r="P314" s="423" t="s">
        <v>69</v>
      </c>
    </row>
    <row r="315" spans="1:16" ht="14.1" customHeight="1" x14ac:dyDescent="0.25">
      <c r="A315" s="1372" t="s">
        <v>1967</v>
      </c>
      <c r="B315" s="807">
        <v>20</v>
      </c>
      <c r="C315" s="38" t="s">
        <v>70</v>
      </c>
      <c r="D315" s="38">
        <v>5</v>
      </c>
      <c r="E315" s="38"/>
      <c r="F315" s="38">
        <v>20</v>
      </c>
      <c r="G315" s="38">
        <v>60</v>
      </c>
      <c r="H315" s="38">
        <v>80</v>
      </c>
      <c r="I315" s="38">
        <v>100</v>
      </c>
      <c r="J315" s="38"/>
      <c r="K315" s="38"/>
      <c r="L315" s="38"/>
      <c r="M315" s="38"/>
      <c r="N315" s="426"/>
      <c r="O315" s="642"/>
      <c r="P315" s="381"/>
    </row>
    <row r="316" spans="1:16" ht="14.1" customHeight="1" x14ac:dyDescent="0.25">
      <c r="A316" s="1373"/>
      <c r="B316" s="807"/>
      <c r="C316" s="40" t="s">
        <v>71</v>
      </c>
      <c r="D316" s="40"/>
      <c r="E316" s="40"/>
      <c r="F316" s="41"/>
      <c r="G316" s="41"/>
      <c r="H316" s="41"/>
      <c r="I316" s="41"/>
      <c r="J316" s="41"/>
      <c r="K316" s="41"/>
      <c r="L316" s="41"/>
      <c r="M316" s="41"/>
      <c r="N316" s="427"/>
      <c r="O316" s="643"/>
      <c r="P316" s="379"/>
    </row>
    <row r="317" spans="1:16" ht="14.1" customHeight="1" x14ac:dyDescent="0.25">
      <c r="A317" s="1372" t="s">
        <v>1968</v>
      </c>
      <c r="B317" s="807">
        <v>20</v>
      </c>
      <c r="C317" s="38" t="s">
        <v>70</v>
      </c>
      <c r="D317" s="38"/>
      <c r="E317" s="38"/>
      <c r="F317" s="38"/>
      <c r="G317" s="38"/>
      <c r="H317" s="38"/>
      <c r="I317" s="38">
        <v>20</v>
      </c>
      <c r="J317" s="38"/>
      <c r="K317" s="38"/>
      <c r="L317" s="38"/>
      <c r="M317" s="38"/>
      <c r="N317" s="426">
        <v>90</v>
      </c>
      <c r="O317" s="642"/>
      <c r="P317" s="381"/>
    </row>
    <row r="318" spans="1:16" ht="14.1" customHeight="1" x14ac:dyDescent="0.25">
      <c r="A318" s="1373"/>
      <c r="B318" s="807"/>
      <c r="C318" s="40" t="s">
        <v>71</v>
      </c>
      <c r="D318" s="40"/>
      <c r="E318" s="40"/>
      <c r="F318" s="41"/>
      <c r="G318" s="41"/>
      <c r="H318" s="41"/>
      <c r="I318" s="41"/>
      <c r="J318" s="41"/>
      <c r="K318" s="41"/>
      <c r="L318" s="41"/>
      <c r="M318" s="41"/>
      <c r="N318" s="427"/>
      <c r="O318" s="643"/>
      <c r="P318" s="379"/>
    </row>
    <row r="319" spans="1:16" ht="14.1" customHeight="1" x14ac:dyDescent="0.25">
      <c r="A319" s="1372" t="s">
        <v>1969</v>
      </c>
      <c r="B319" s="807">
        <v>20</v>
      </c>
      <c r="C319" s="38" t="s">
        <v>70</v>
      </c>
      <c r="D319" s="38"/>
      <c r="E319" s="38"/>
      <c r="F319" s="38"/>
      <c r="G319" s="38"/>
      <c r="H319" s="38"/>
      <c r="I319" s="38"/>
      <c r="J319" s="38"/>
      <c r="K319" s="38">
        <v>5</v>
      </c>
      <c r="L319" s="38"/>
      <c r="M319" s="38"/>
      <c r="N319" s="426">
        <v>90</v>
      </c>
      <c r="O319" s="642"/>
      <c r="P319" s="381"/>
    </row>
    <row r="320" spans="1:16" ht="14.1" customHeight="1" x14ac:dyDescent="0.25">
      <c r="A320" s="1373"/>
      <c r="B320" s="807"/>
      <c r="C320" s="40" t="s">
        <v>71</v>
      </c>
      <c r="D320" s="40"/>
      <c r="E320" s="40"/>
      <c r="F320" s="335"/>
      <c r="G320" s="335"/>
      <c r="H320" s="335"/>
      <c r="I320" s="41"/>
      <c r="J320" s="41"/>
      <c r="K320" s="41"/>
      <c r="L320" s="41"/>
      <c r="M320" s="41"/>
      <c r="N320" s="427"/>
      <c r="O320" s="643"/>
      <c r="P320" s="379"/>
    </row>
    <row r="321" spans="1:16" ht="14.1" customHeight="1" x14ac:dyDescent="0.25">
      <c r="A321" s="1372" t="s">
        <v>1970</v>
      </c>
      <c r="B321" s="807">
        <v>20</v>
      </c>
      <c r="C321" s="38" t="s">
        <v>70</v>
      </c>
      <c r="D321" s="38"/>
      <c r="E321" s="38"/>
      <c r="F321" s="38"/>
      <c r="G321" s="38"/>
      <c r="H321" s="38"/>
      <c r="I321" s="38"/>
      <c r="J321" s="38"/>
      <c r="K321" s="38"/>
      <c r="L321" s="38"/>
      <c r="M321" s="38">
        <v>5</v>
      </c>
      <c r="N321" s="426">
        <v>90</v>
      </c>
      <c r="O321" s="642"/>
      <c r="P321" s="381"/>
    </row>
    <row r="322" spans="1:16" ht="14.1" customHeight="1" x14ac:dyDescent="0.25">
      <c r="A322" s="1373"/>
      <c r="B322" s="807"/>
      <c r="C322" s="40" t="s">
        <v>71</v>
      </c>
      <c r="D322" s="40"/>
      <c r="E322" s="40"/>
      <c r="F322" s="41"/>
      <c r="G322" s="41"/>
      <c r="H322" s="41"/>
      <c r="I322" s="41"/>
      <c r="J322" s="41"/>
      <c r="K322" s="41"/>
      <c r="L322" s="41"/>
      <c r="M322" s="41"/>
      <c r="N322" s="427"/>
      <c r="O322" s="643"/>
      <c r="P322" s="379"/>
    </row>
    <row r="323" spans="1:16" ht="14.1" customHeight="1" x14ac:dyDescent="0.25">
      <c r="A323" s="1372" t="s">
        <v>1971</v>
      </c>
      <c r="B323" s="807">
        <v>20</v>
      </c>
      <c r="C323" s="38" t="s">
        <v>70</v>
      </c>
      <c r="D323" s="38"/>
      <c r="E323" s="38"/>
      <c r="F323" s="38"/>
      <c r="G323" s="38"/>
      <c r="H323" s="38"/>
      <c r="I323" s="38"/>
      <c r="J323" s="38"/>
      <c r="K323" s="38">
        <v>20</v>
      </c>
      <c r="L323" s="38">
        <v>40</v>
      </c>
      <c r="M323" s="38">
        <v>60</v>
      </c>
      <c r="N323" s="426">
        <v>80</v>
      </c>
      <c r="O323" s="642"/>
      <c r="P323" s="381"/>
    </row>
    <row r="324" spans="1:16" ht="14.1" customHeight="1" x14ac:dyDescent="0.25">
      <c r="A324" s="1373"/>
      <c r="B324" s="807"/>
      <c r="C324" s="40" t="s">
        <v>71</v>
      </c>
      <c r="D324" s="40"/>
      <c r="E324" s="40"/>
      <c r="F324" s="41"/>
      <c r="G324" s="41"/>
      <c r="H324" s="41"/>
      <c r="I324" s="41"/>
      <c r="J324" s="41"/>
      <c r="K324" s="41"/>
      <c r="L324" s="41"/>
      <c r="M324" s="41"/>
      <c r="N324" s="427"/>
      <c r="O324" s="643"/>
      <c r="P324" s="379"/>
    </row>
    <row r="325" spans="1:16" ht="15.75" thickBot="1" x14ac:dyDescent="0.3">
      <c r="A325" s="44"/>
      <c r="B325" s="21"/>
      <c r="C325" s="21"/>
      <c r="D325" s="21"/>
      <c r="E325" s="21"/>
      <c r="F325" s="21"/>
      <c r="G325" s="21"/>
      <c r="H325" s="21"/>
      <c r="I325" s="21"/>
      <c r="J325" s="21"/>
      <c r="K325" s="21"/>
      <c r="L325" s="21"/>
      <c r="M325" s="21"/>
      <c r="N325" s="21"/>
      <c r="O325" s="21"/>
      <c r="P325" s="45"/>
    </row>
    <row r="326" spans="1:16" ht="15.75" x14ac:dyDescent="0.25">
      <c r="A326" s="688" t="s">
        <v>82</v>
      </c>
      <c r="B326" s="689"/>
      <c r="C326" s="689"/>
      <c r="D326" s="689"/>
      <c r="E326" s="689"/>
      <c r="F326" s="689"/>
      <c r="G326" s="689"/>
      <c r="H326" s="689"/>
      <c r="I326" s="689"/>
      <c r="J326" s="689"/>
      <c r="K326" s="689"/>
      <c r="L326" s="689"/>
      <c r="M326" s="689"/>
      <c r="N326" s="689"/>
      <c r="O326" s="689"/>
      <c r="P326" s="690"/>
    </row>
    <row r="327" spans="1:16" ht="24.75" customHeight="1" x14ac:dyDescent="0.25">
      <c r="A327" s="46" t="s">
        <v>83</v>
      </c>
      <c r="B327" s="682"/>
      <c r="C327" s="683"/>
      <c r="D327" s="683"/>
      <c r="E327" s="683"/>
      <c r="F327" s="683"/>
      <c r="G327" s="683"/>
      <c r="H327" s="683"/>
      <c r="I327" s="683"/>
      <c r="J327" s="683"/>
      <c r="K327" s="683"/>
      <c r="L327" s="683"/>
      <c r="M327" s="683"/>
      <c r="N327" s="683"/>
      <c r="O327" s="683"/>
      <c r="P327" s="684"/>
    </row>
    <row r="328" spans="1:16" ht="24.75" customHeight="1" x14ac:dyDescent="0.25">
      <c r="A328" s="46" t="s">
        <v>84</v>
      </c>
      <c r="B328" s="682"/>
      <c r="C328" s="683"/>
      <c r="D328" s="683"/>
      <c r="E328" s="683"/>
      <c r="F328" s="683"/>
      <c r="G328" s="683"/>
      <c r="H328" s="683"/>
      <c r="I328" s="683"/>
      <c r="J328" s="683"/>
      <c r="K328" s="683"/>
      <c r="L328" s="683"/>
      <c r="M328" s="683"/>
      <c r="N328" s="683"/>
      <c r="O328" s="683"/>
      <c r="P328" s="684"/>
    </row>
    <row r="329" spans="1:16" ht="24.75" customHeight="1" x14ac:dyDescent="0.25">
      <c r="A329" s="46" t="s">
        <v>85</v>
      </c>
      <c r="B329" s="682"/>
      <c r="C329" s="683"/>
      <c r="D329" s="683"/>
      <c r="E329" s="683"/>
      <c r="F329" s="683"/>
      <c r="G329" s="683"/>
      <c r="H329" s="683"/>
      <c r="I329" s="683"/>
      <c r="J329" s="683"/>
      <c r="K329" s="683"/>
      <c r="L329" s="683"/>
      <c r="M329" s="683"/>
      <c r="N329" s="683"/>
      <c r="O329" s="683"/>
      <c r="P329" s="684"/>
    </row>
    <row r="330" spans="1:16" ht="24.75" customHeight="1" x14ac:dyDescent="0.25">
      <c r="A330" s="46" t="s">
        <v>86</v>
      </c>
      <c r="B330" s="682"/>
      <c r="C330" s="683"/>
      <c r="D330" s="683"/>
      <c r="E330" s="683"/>
      <c r="F330" s="683"/>
      <c r="G330" s="683"/>
      <c r="H330" s="683"/>
      <c r="I330" s="683"/>
      <c r="J330" s="683"/>
      <c r="K330" s="683"/>
      <c r="L330" s="683"/>
      <c r="M330" s="683"/>
      <c r="N330" s="683"/>
      <c r="O330" s="683"/>
      <c r="P330" s="684"/>
    </row>
    <row r="331" spans="1:16" ht="24.75" customHeight="1" x14ac:dyDescent="0.25">
      <c r="A331" s="46" t="s">
        <v>87</v>
      </c>
      <c r="B331" s="682"/>
      <c r="C331" s="683"/>
      <c r="D331" s="683"/>
      <c r="E331" s="683"/>
      <c r="F331" s="683"/>
      <c r="G331" s="683"/>
      <c r="H331" s="683"/>
      <c r="I331" s="683"/>
      <c r="J331" s="683"/>
      <c r="K331" s="683"/>
      <c r="L331" s="683"/>
      <c r="M331" s="683"/>
      <c r="N331" s="683"/>
      <c r="O331" s="683"/>
      <c r="P331" s="684"/>
    </row>
    <row r="332" spans="1:16" ht="24.75" customHeight="1" x14ac:dyDescent="0.25">
      <c r="A332" s="46" t="s">
        <v>88</v>
      </c>
      <c r="B332" s="682"/>
      <c r="C332" s="683"/>
      <c r="D332" s="683"/>
      <c r="E332" s="683"/>
      <c r="F332" s="683"/>
      <c r="G332" s="683"/>
      <c r="H332" s="683"/>
      <c r="I332" s="683"/>
      <c r="J332" s="683"/>
      <c r="K332" s="683"/>
      <c r="L332" s="683"/>
      <c r="M332" s="683"/>
      <c r="N332" s="683"/>
      <c r="O332" s="683"/>
      <c r="P332" s="684"/>
    </row>
    <row r="333" spans="1:16" ht="24.75" customHeight="1" x14ac:dyDescent="0.25">
      <c r="A333" s="46" t="s">
        <v>89</v>
      </c>
      <c r="B333" s="682"/>
      <c r="C333" s="683"/>
      <c r="D333" s="683"/>
      <c r="E333" s="683"/>
      <c r="F333" s="683"/>
      <c r="G333" s="683"/>
      <c r="H333" s="683"/>
      <c r="I333" s="683"/>
      <c r="J333" s="683"/>
      <c r="K333" s="683"/>
      <c r="L333" s="683"/>
      <c r="M333" s="683"/>
      <c r="N333" s="683"/>
      <c r="O333" s="683"/>
      <c r="P333" s="684"/>
    </row>
    <row r="334" spans="1:16" ht="24.75" customHeight="1" x14ac:dyDescent="0.25">
      <c r="A334" s="46" t="s">
        <v>90</v>
      </c>
      <c r="B334" s="682"/>
      <c r="C334" s="683"/>
      <c r="D334" s="683"/>
      <c r="E334" s="683"/>
      <c r="F334" s="683"/>
      <c r="G334" s="683"/>
      <c r="H334" s="683"/>
      <c r="I334" s="683"/>
      <c r="J334" s="683"/>
      <c r="K334" s="683"/>
      <c r="L334" s="683"/>
      <c r="M334" s="683"/>
      <c r="N334" s="683"/>
      <c r="O334" s="683"/>
      <c r="P334" s="684"/>
    </row>
    <row r="335" spans="1:16" ht="24.75" customHeight="1" x14ac:dyDescent="0.25">
      <c r="A335" s="46" t="s">
        <v>91</v>
      </c>
      <c r="B335" s="682"/>
      <c r="C335" s="683"/>
      <c r="D335" s="683"/>
      <c r="E335" s="683"/>
      <c r="F335" s="683"/>
      <c r="G335" s="683"/>
      <c r="H335" s="683"/>
      <c r="I335" s="683"/>
      <c r="J335" s="683"/>
      <c r="K335" s="683"/>
      <c r="L335" s="683"/>
      <c r="M335" s="683"/>
      <c r="N335" s="683"/>
      <c r="O335" s="683"/>
      <c r="P335" s="684"/>
    </row>
    <row r="336" spans="1:16" ht="24.75" customHeight="1" thickBot="1" x14ac:dyDescent="0.3">
      <c r="A336" s="47" t="s">
        <v>92</v>
      </c>
      <c r="B336" s="685"/>
      <c r="C336" s="686"/>
      <c r="D336" s="686"/>
      <c r="E336" s="686"/>
      <c r="F336" s="686"/>
      <c r="G336" s="686"/>
      <c r="H336" s="686"/>
      <c r="I336" s="686"/>
      <c r="J336" s="686"/>
      <c r="K336" s="686"/>
      <c r="L336" s="686"/>
      <c r="M336" s="686"/>
      <c r="N336" s="686"/>
      <c r="O336" s="686"/>
      <c r="P336" s="687"/>
    </row>
  </sheetData>
  <mergeCells count="380">
    <mergeCell ref="B336:P336"/>
    <mergeCell ref="B330:P330"/>
    <mergeCell ref="B331:P331"/>
    <mergeCell ref="B332:P332"/>
    <mergeCell ref="B333:P333"/>
    <mergeCell ref="B334:P334"/>
    <mergeCell ref="B335:P335"/>
    <mergeCell ref="A323:A324"/>
    <mergeCell ref="B323:B324"/>
    <mergeCell ref="A326:P326"/>
    <mergeCell ref="B327:P327"/>
    <mergeCell ref="B328:P328"/>
    <mergeCell ref="B329:P329"/>
    <mergeCell ref="A317:A318"/>
    <mergeCell ref="B317:B318"/>
    <mergeCell ref="A319:A320"/>
    <mergeCell ref="B319:B320"/>
    <mergeCell ref="A321:A322"/>
    <mergeCell ref="B321:B322"/>
    <mergeCell ref="A305:G305"/>
    <mergeCell ref="H305:P305"/>
    <mergeCell ref="A306:G307"/>
    <mergeCell ref="H306:P307"/>
    <mergeCell ref="D309:P309"/>
    <mergeCell ref="A315:A316"/>
    <mergeCell ref="B315:B316"/>
    <mergeCell ref="G303:H303"/>
    <mergeCell ref="I303:J303"/>
    <mergeCell ref="L303:M303"/>
    <mergeCell ref="N303:P303"/>
    <mergeCell ref="A304:B304"/>
    <mergeCell ref="C304:P304"/>
    <mergeCell ref="F300:I300"/>
    <mergeCell ref="M300:O300"/>
    <mergeCell ref="G302:H302"/>
    <mergeCell ref="I302:J302"/>
    <mergeCell ref="L302:M302"/>
    <mergeCell ref="N302:P302"/>
    <mergeCell ref="B288:F288"/>
    <mergeCell ref="H288:P288"/>
    <mergeCell ref="A291:D300"/>
    <mergeCell ref="F291:I292"/>
    <mergeCell ref="J291:J292"/>
    <mergeCell ref="K291:L300"/>
    <mergeCell ref="M291:O292"/>
    <mergeCell ref="P291:P292"/>
    <mergeCell ref="F293:I293"/>
    <mergeCell ref="M293:O293"/>
    <mergeCell ref="F297:I297"/>
    <mergeCell ref="M297:O297"/>
    <mergeCell ref="F298:I298"/>
    <mergeCell ref="M298:O298"/>
    <mergeCell ref="F299:I299"/>
    <mergeCell ref="M299:O299"/>
    <mergeCell ref="F294:I294"/>
    <mergeCell ref="M294:O294"/>
    <mergeCell ref="F295:I295"/>
    <mergeCell ref="M295:O295"/>
    <mergeCell ref="F296:I296"/>
    <mergeCell ref="M296:O296"/>
    <mergeCell ref="B280:P280"/>
    <mergeCell ref="B283:K283"/>
    <mergeCell ref="L283:O283"/>
    <mergeCell ref="B285:K285"/>
    <mergeCell ref="L285:O285"/>
    <mergeCell ref="B287:F287"/>
    <mergeCell ref="H287:P287"/>
    <mergeCell ref="B274:P274"/>
    <mergeCell ref="B275:P275"/>
    <mergeCell ref="B276:P276"/>
    <mergeCell ref="B277:P277"/>
    <mergeCell ref="B278:P278"/>
    <mergeCell ref="B279:P279"/>
    <mergeCell ref="A267:A268"/>
    <mergeCell ref="B267:B268"/>
    <mergeCell ref="A270:P270"/>
    <mergeCell ref="B271:P271"/>
    <mergeCell ref="B272:P272"/>
    <mergeCell ref="B273:P273"/>
    <mergeCell ref="A261:A262"/>
    <mergeCell ref="B261:B262"/>
    <mergeCell ref="A263:A264"/>
    <mergeCell ref="B263:B264"/>
    <mergeCell ref="A265:A266"/>
    <mergeCell ref="B265:B266"/>
    <mergeCell ref="A255:A256"/>
    <mergeCell ref="B255:B256"/>
    <mergeCell ref="A257:A258"/>
    <mergeCell ref="B257:B258"/>
    <mergeCell ref="A259:A260"/>
    <mergeCell ref="B259:B260"/>
    <mergeCell ref="D243:P243"/>
    <mergeCell ref="A249:A250"/>
    <mergeCell ref="B249:B250"/>
    <mergeCell ref="A251:A252"/>
    <mergeCell ref="B251:B252"/>
    <mergeCell ref="A253:A254"/>
    <mergeCell ref="B253:B254"/>
    <mergeCell ref="A238:B238"/>
    <mergeCell ref="C238:P238"/>
    <mergeCell ref="A239:G239"/>
    <mergeCell ref="H239:P239"/>
    <mergeCell ref="A240:G241"/>
    <mergeCell ref="H240:P241"/>
    <mergeCell ref="G236:H236"/>
    <mergeCell ref="I236:J236"/>
    <mergeCell ref="L236:M236"/>
    <mergeCell ref="N236:P236"/>
    <mergeCell ref="G237:H237"/>
    <mergeCell ref="I237:J237"/>
    <mergeCell ref="L237:M237"/>
    <mergeCell ref="N237:P237"/>
    <mergeCell ref="A225:D234"/>
    <mergeCell ref="F225:I226"/>
    <mergeCell ref="J225:J226"/>
    <mergeCell ref="K225:L234"/>
    <mergeCell ref="M225:O226"/>
    <mergeCell ref="P225:P226"/>
    <mergeCell ref="F227:I227"/>
    <mergeCell ref="M227:O227"/>
    <mergeCell ref="F228:I228"/>
    <mergeCell ref="M228:O228"/>
    <mergeCell ref="F232:I232"/>
    <mergeCell ref="M232:O232"/>
    <mergeCell ref="F233:I233"/>
    <mergeCell ref="M233:O233"/>
    <mergeCell ref="F234:I234"/>
    <mergeCell ref="M234:O234"/>
    <mergeCell ref="F229:I229"/>
    <mergeCell ref="M229:O229"/>
    <mergeCell ref="F230:I230"/>
    <mergeCell ref="M230:O230"/>
    <mergeCell ref="F231:I231"/>
    <mergeCell ref="M231:O231"/>
    <mergeCell ref="B219:K219"/>
    <mergeCell ref="L219:O219"/>
    <mergeCell ref="B221:F221"/>
    <mergeCell ref="H221:P221"/>
    <mergeCell ref="B222:F222"/>
    <mergeCell ref="H222:P222"/>
    <mergeCell ref="B209:P209"/>
    <mergeCell ref="B210:P210"/>
    <mergeCell ref="B211:P211"/>
    <mergeCell ref="B212:P212"/>
    <mergeCell ref="B213:P213"/>
    <mergeCell ref="B217:K217"/>
    <mergeCell ref="L217:O217"/>
    <mergeCell ref="A203:P203"/>
    <mergeCell ref="B204:P204"/>
    <mergeCell ref="B205:P205"/>
    <mergeCell ref="B206:P206"/>
    <mergeCell ref="B207:P207"/>
    <mergeCell ref="B208:P208"/>
    <mergeCell ref="A196:A197"/>
    <mergeCell ref="B196:B197"/>
    <mergeCell ref="A198:A199"/>
    <mergeCell ref="B198:B199"/>
    <mergeCell ref="A200:A201"/>
    <mergeCell ref="B200:B201"/>
    <mergeCell ref="A190:A191"/>
    <mergeCell ref="B190:B191"/>
    <mergeCell ref="A192:A193"/>
    <mergeCell ref="B192:B193"/>
    <mergeCell ref="A194:A195"/>
    <mergeCell ref="B194:B195"/>
    <mergeCell ref="A184:A185"/>
    <mergeCell ref="B184:B185"/>
    <mergeCell ref="A186:A187"/>
    <mergeCell ref="B186:B187"/>
    <mergeCell ref="A188:A189"/>
    <mergeCell ref="B188:B189"/>
    <mergeCell ref="A172:G172"/>
    <mergeCell ref="H172:P172"/>
    <mergeCell ref="A173:G174"/>
    <mergeCell ref="H173:P174"/>
    <mergeCell ref="D176:P176"/>
    <mergeCell ref="A182:A183"/>
    <mergeCell ref="B182:B183"/>
    <mergeCell ref="G170:H170"/>
    <mergeCell ref="I170:J170"/>
    <mergeCell ref="L170:M170"/>
    <mergeCell ref="N170:P170"/>
    <mergeCell ref="A171:B171"/>
    <mergeCell ref="C171:P171"/>
    <mergeCell ref="G169:H169"/>
    <mergeCell ref="I169:J169"/>
    <mergeCell ref="L169:M169"/>
    <mergeCell ref="N169:P169"/>
    <mergeCell ref="F164:I164"/>
    <mergeCell ref="M164:O164"/>
    <mergeCell ref="F165:I165"/>
    <mergeCell ref="M165:O165"/>
    <mergeCell ref="F166:I166"/>
    <mergeCell ref="M166:O166"/>
    <mergeCell ref="M160:O160"/>
    <mergeCell ref="F161:I161"/>
    <mergeCell ref="M161:O161"/>
    <mergeCell ref="F162:I162"/>
    <mergeCell ref="M162:O162"/>
    <mergeCell ref="F163:I163"/>
    <mergeCell ref="M163:O163"/>
    <mergeCell ref="B152:F152"/>
    <mergeCell ref="H152:P152"/>
    <mergeCell ref="B154:P154"/>
    <mergeCell ref="A158:E167"/>
    <mergeCell ref="F158:I159"/>
    <mergeCell ref="J158:J159"/>
    <mergeCell ref="K158:L167"/>
    <mergeCell ref="M158:O159"/>
    <mergeCell ref="P158:P159"/>
    <mergeCell ref="F160:I160"/>
    <mergeCell ref="F167:I167"/>
    <mergeCell ref="M167:O167"/>
    <mergeCell ref="B144:P144"/>
    <mergeCell ref="B147:K147"/>
    <mergeCell ref="L147:O147"/>
    <mergeCell ref="B149:K149"/>
    <mergeCell ref="L149:O149"/>
    <mergeCell ref="B151:F151"/>
    <mergeCell ref="H151:P151"/>
    <mergeCell ref="B138:P138"/>
    <mergeCell ref="B139:P139"/>
    <mergeCell ref="B140:P140"/>
    <mergeCell ref="B141:P141"/>
    <mergeCell ref="B142:P142"/>
    <mergeCell ref="B143:P143"/>
    <mergeCell ref="A131:A132"/>
    <mergeCell ref="B131:B132"/>
    <mergeCell ref="A134:P134"/>
    <mergeCell ref="B135:P135"/>
    <mergeCell ref="B136:P136"/>
    <mergeCell ref="B137:P137"/>
    <mergeCell ref="A125:A126"/>
    <mergeCell ref="B125:B126"/>
    <mergeCell ref="A127:A128"/>
    <mergeCell ref="B127:B128"/>
    <mergeCell ref="A129:A130"/>
    <mergeCell ref="B129:B130"/>
    <mergeCell ref="A119:A120"/>
    <mergeCell ref="B119:B120"/>
    <mergeCell ref="A121:A122"/>
    <mergeCell ref="B121:B122"/>
    <mergeCell ref="A123:A124"/>
    <mergeCell ref="B123:B124"/>
    <mergeCell ref="D107:P107"/>
    <mergeCell ref="A113:A114"/>
    <mergeCell ref="B113:B114"/>
    <mergeCell ref="A115:A116"/>
    <mergeCell ref="B115:B116"/>
    <mergeCell ref="A117:A118"/>
    <mergeCell ref="B117:B118"/>
    <mergeCell ref="A102:B102"/>
    <mergeCell ref="C102:P102"/>
    <mergeCell ref="A103:G103"/>
    <mergeCell ref="H103:P103"/>
    <mergeCell ref="A104:G105"/>
    <mergeCell ref="H104:P105"/>
    <mergeCell ref="G100:H100"/>
    <mergeCell ref="I100:J100"/>
    <mergeCell ref="L100:M100"/>
    <mergeCell ref="N100:P100"/>
    <mergeCell ref="G101:H101"/>
    <mergeCell ref="I101:J101"/>
    <mergeCell ref="L101:M101"/>
    <mergeCell ref="N101:P101"/>
    <mergeCell ref="A89:D98"/>
    <mergeCell ref="F89:I90"/>
    <mergeCell ref="J89:J90"/>
    <mergeCell ref="K89:L98"/>
    <mergeCell ref="M89:O90"/>
    <mergeCell ref="P89:P90"/>
    <mergeCell ref="F91:I91"/>
    <mergeCell ref="M91:O91"/>
    <mergeCell ref="F92:I92"/>
    <mergeCell ref="M92:O92"/>
    <mergeCell ref="F96:I96"/>
    <mergeCell ref="M96:O96"/>
    <mergeCell ref="F97:I97"/>
    <mergeCell ref="M97:O97"/>
    <mergeCell ref="F98:I98"/>
    <mergeCell ref="M98:O98"/>
    <mergeCell ref="F93:I93"/>
    <mergeCell ref="M93:O93"/>
    <mergeCell ref="F94:I94"/>
    <mergeCell ref="M94:O94"/>
    <mergeCell ref="F95:I95"/>
    <mergeCell ref="M95:O95"/>
    <mergeCell ref="B83:K83"/>
    <mergeCell ref="L83:O83"/>
    <mergeCell ref="B85:F85"/>
    <mergeCell ref="H85:P85"/>
    <mergeCell ref="B86:F86"/>
    <mergeCell ref="H86:P86"/>
    <mergeCell ref="B73:P73"/>
    <mergeCell ref="B74:P74"/>
    <mergeCell ref="B75:P75"/>
    <mergeCell ref="B76:P76"/>
    <mergeCell ref="B77:P77"/>
    <mergeCell ref="B81:K81"/>
    <mergeCell ref="L81:O81"/>
    <mergeCell ref="A67:P67"/>
    <mergeCell ref="B68:P68"/>
    <mergeCell ref="B69:P69"/>
    <mergeCell ref="B70:P70"/>
    <mergeCell ref="B71:P71"/>
    <mergeCell ref="B72:P72"/>
    <mergeCell ref="A60:A61"/>
    <mergeCell ref="B60:B61"/>
    <mergeCell ref="A62:A63"/>
    <mergeCell ref="B62:B63"/>
    <mergeCell ref="A64:A65"/>
    <mergeCell ref="B64:B65"/>
    <mergeCell ref="A54:A55"/>
    <mergeCell ref="B54:B55"/>
    <mergeCell ref="A56:A57"/>
    <mergeCell ref="B56:B57"/>
    <mergeCell ref="A58:A59"/>
    <mergeCell ref="B58:B59"/>
    <mergeCell ref="A48:A49"/>
    <mergeCell ref="B48:B49"/>
    <mergeCell ref="A50:A51"/>
    <mergeCell ref="B50:B51"/>
    <mergeCell ref="A52:A53"/>
    <mergeCell ref="B52:B53"/>
    <mergeCell ref="A36:G36"/>
    <mergeCell ref="H36:P36"/>
    <mergeCell ref="A37:G38"/>
    <mergeCell ref="H37:P38"/>
    <mergeCell ref="D40:P40"/>
    <mergeCell ref="A46:A47"/>
    <mergeCell ref="B46:B47"/>
    <mergeCell ref="G34:H34"/>
    <mergeCell ref="I34:J34"/>
    <mergeCell ref="L34:M34"/>
    <mergeCell ref="N34:P34"/>
    <mergeCell ref="A35:B35"/>
    <mergeCell ref="C35:P35"/>
    <mergeCell ref="G33:H33"/>
    <mergeCell ref="I33:J33"/>
    <mergeCell ref="L33:M33"/>
    <mergeCell ref="N33:P33"/>
    <mergeCell ref="F27:I27"/>
    <mergeCell ref="M27:O27"/>
    <mergeCell ref="F28:I28"/>
    <mergeCell ref="M28:O28"/>
    <mergeCell ref="F29:I29"/>
    <mergeCell ref="M29:O29"/>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B8:P8"/>
    <mergeCell ref="B9:P9"/>
    <mergeCell ref="B11:K11"/>
    <mergeCell ref="L11:O11"/>
    <mergeCell ref="B13:K13"/>
    <mergeCell ref="L13:O13"/>
    <mergeCell ref="C2:N2"/>
    <mergeCell ref="C3:N3"/>
    <mergeCell ref="C4:N4"/>
    <mergeCell ref="O4:P4"/>
    <mergeCell ref="C5:N5"/>
    <mergeCell ref="C6:N6"/>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419"/>
  <sheetViews>
    <sheetView zoomScale="70" zoomScaleNormal="70" workbookViewId="0">
      <selection activeCell="C190" sqref="C190"/>
    </sheetView>
  </sheetViews>
  <sheetFormatPr baseColWidth="10" defaultColWidth="11.42578125" defaultRowHeight="15" x14ac:dyDescent="0.25"/>
  <cols>
    <col min="1" max="1" width="48.7109375" customWidth="1"/>
    <col min="2" max="2" width="11.42578125" customWidth="1"/>
    <col min="3" max="3" width="16.570312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1564</v>
      </c>
      <c r="C8" s="924"/>
      <c r="D8" s="924"/>
      <c r="E8" s="924"/>
      <c r="F8" s="924"/>
      <c r="G8" s="924"/>
      <c r="H8" s="924"/>
      <c r="I8" s="924"/>
      <c r="J8" s="924"/>
      <c r="K8" s="924"/>
      <c r="L8" s="924"/>
      <c r="M8" s="924"/>
      <c r="N8" s="924"/>
      <c r="O8" s="924"/>
      <c r="P8" s="925"/>
    </row>
    <row r="9" spans="1:16" ht="15.75" customHeight="1" x14ac:dyDescent="0.25">
      <c r="A9" s="4" t="s">
        <v>7</v>
      </c>
      <c r="B9" s="923" t="s">
        <v>1708</v>
      </c>
      <c r="C9" s="924"/>
      <c r="D9" s="924"/>
      <c r="E9" s="924"/>
      <c r="F9" s="924"/>
      <c r="G9" s="924"/>
      <c r="H9" s="924"/>
      <c r="I9" s="924"/>
      <c r="J9" s="924"/>
      <c r="K9" s="924"/>
      <c r="L9" s="924"/>
      <c r="M9" s="924"/>
      <c r="N9" s="924"/>
      <c r="O9" s="924"/>
      <c r="P9" s="925"/>
    </row>
    <row r="10" spans="1:16" ht="11.25" customHeight="1" x14ac:dyDescent="0.25">
      <c r="A10" s="5"/>
      <c r="B10" s="6"/>
      <c r="C10" s="7"/>
      <c r="D10" s="7"/>
      <c r="E10" s="7"/>
      <c r="F10" s="7"/>
      <c r="G10" s="7"/>
      <c r="H10" s="7"/>
      <c r="I10" s="7"/>
      <c r="J10" s="7"/>
      <c r="K10" s="7"/>
      <c r="L10" s="7"/>
      <c r="M10" s="8"/>
      <c r="N10" s="8"/>
      <c r="O10" s="8"/>
      <c r="P10" s="5"/>
    </row>
    <row r="11" spans="1:16" ht="30" customHeight="1" x14ac:dyDescent="0.25">
      <c r="A11" s="9" t="s">
        <v>9</v>
      </c>
      <c r="B11" s="1394" t="s">
        <v>1709</v>
      </c>
      <c r="C11" s="1395"/>
      <c r="D11" s="1395"/>
      <c r="E11" s="1395"/>
      <c r="F11" s="1395"/>
      <c r="G11" s="1395"/>
      <c r="H11" s="1395"/>
      <c r="I11" s="1395"/>
      <c r="J11" s="1395"/>
      <c r="K11" s="1396"/>
      <c r="L11" s="794" t="s">
        <v>11</v>
      </c>
      <c r="M11" s="794"/>
      <c r="N11" s="794"/>
      <c r="O11" s="794"/>
      <c r="P11" s="10">
        <v>0.4</v>
      </c>
    </row>
    <row r="13" spans="1:16" ht="32.25" customHeight="1" x14ac:dyDescent="0.25">
      <c r="A13" s="11" t="s">
        <v>12</v>
      </c>
      <c r="B13" s="774" t="s">
        <v>1710</v>
      </c>
      <c r="C13" s="1390"/>
      <c r="D13" s="1390"/>
      <c r="E13" s="1390"/>
      <c r="F13" s="1390"/>
      <c r="G13" s="1390"/>
      <c r="H13" s="1390"/>
      <c r="I13" s="1390"/>
      <c r="J13" s="1390"/>
      <c r="K13" s="1390"/>
      <c r="L13" s="774" t="s">
        <v>14</v>
      </c>
      <c r="M13" s="774"/>
      <c r="N13" s="774"/>
      <c r="O13" s="774"/>
      <c r="P13" s="12">
        <v>0.4</v>
      </c>
    </row>
    <row r="14" spans="1:16" ht="9"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419"/>
      <c r="C17" s="419"/>
      <c r="D17" s="17"/>
      <c r="E17" s="17"/>
      <c r="F17" s="17"/>
      <c r="G17" s="17"/>
      <c r="H17" s="17"/>
      <c r="I17" s="17"/>
      <c r="J17" s="17"/>
      <c r="K17" s="17"/>
      <c r="L17" s="18"/>
      <c r="M17" s="18"/>
      <c r="N17" s="18"/>
      <c r="O17" s="18"/>
      <c r="P17" s="19"/>
    </row>
    <row r="18" spans="1:16" ht="25.5" customHeight="1" x14ac:dyDescent="0.25">
      <c r="A18" s="11" t="s">
        <v>20</v>
      </c>
      <c r="B18" s="758"/>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1407" t="s">
        <v>1711</v>
      </c>
      <c r="G24" s="1407"/>
      <c r="H24" s="1407"/>
      <c r="I24" s="1407"/>
      <c r="J24" s="533">
        <v>20</v>
      </c>
      <c r="K24" s="770"/>
      <c r="L24" s="764"/>
      <c r="M24" s="745"/>
      <c r="N24" s="745"/>
      <c r="O24" s="745"/>
      <c r="P24" s="534"/>
    </row>
    <row r="25" spans="1:16" ht="15" customHeight="1" x14ac:dyDescent="0.25">
      <c r="A25" s="762"/>
      <c r="B25" s="763"/>
      <c r="C25" s="763"/>
      <c r="D25" s="763"/>
      <c r="E25" s="764"/>
      <c r="F25" s="1407" t="s">
        <v>1712</v>
      </c>
      <c r="G25" s="1407"/>
      <c r="H25" s="1407"/>
      <c r="I25" s="1407"/>
      <c r="J25" s="533">
        <v>20</v>
      </c>
      <c r="K25" s="770"/>
      <c r="L25" s="764"/>
      <c r="M25" s="745"/>
      <c r="N25" s="745"/>
      <c r="O25" s="745"/>
      <c r="P25" s="534"/>
    </row>
    <row r="26" spans="1:16" ht="15" customHeight="1" x14ac:dyDescent="0.25">
      <c r="A26" s="762"/>
      <c r="B26" s="763"/>
      <c r="C26" s="763"/>
      <c r="D26" s="763"/>
      <c r="E26" s="764"/>
      <c r="F26" s="1407" t="s">
        <v>1713</v>
      </c>
      <c r="G26" s="1407"/>
      <c r="H26" s="1407"/>
      <c r="I26" s="1407"/>
      <c r="J26" s="533">
        <v>20</v>
      </c>
      <c r="K26" s="770"/>
      <c r="L26" s="764"/>
      <c r="M26" s="745"/>
      <c r="N26" s="745"/>
      <c r="O26" s="745"/>
      <c r="P26" s="534"/>
    </row>
    <row r="27" spans="1:16" ht="15" customHeight="1" x14ac:dyDescent="0.25">
      <c r="A27" s="762"/>
      <c r="B27" s="763"/>
      <c r="C27" s="763"/>
      <c r="D27" s="763"/>
      <c r="E27" s="764"/>
      <c r="F27" s="1407" t="s">
        <v>1714</v>
      </c>
      <c r="G27" s="1407"/>
      <c r="H27" s="1407"/>
      <c r="I27" s="1407"/>
      <c r="J27" s="533">
        <v>20</v>
      </c>
      <c r="K27" s="770"/>
      <c r="L27" s="764"/>
      <c r="M27" s="745"/>
      <c r="N27" s="745"/>
      <c r="O27" s="745"/>
      <c r="P27" s="534"/>
    </row>
    <row r="28" spans="1:16" ht="15" customHeight="1" x14ac:dyDescent="0.25">
      <c r="A28" s="762"/>
      <c r="B28" s="763"/>
      <c r="C28" s="763"/>
      <c r="D28" s="763"/>
      <c r="E28" s="764"/>
      <c r="F28" s="1407" t="s">
        <v>1715</v>
      </c>
      <c r="G28" s="1407"/>
      <c r="H28" s="1407"/>
      <c r="I28" s="1407"/>
      <c r="J28" s="533">
        <v>20</v>
      </c>
      <c r="K28" s="770"/>
      <c r="L28" s="764"/>
      <c r="M28" s="745"/>
      <c r="N28" s="745"/>
      <c r="O28" s="745"/>
      <c r="P28" s="534"/>
    </row>
    <row r="29" spans="1:16" ht="15" customHeight="1" x14ac:dyDescent="0.25">
      <c r="A29" s="762"/>
      <c r="B29" s="763"/>
      <c r="C29" s="763"/>
      <c r="D29" s="763"/>
      <c r="E29" s="764"/>
      <c r="F29" s="1407" t="s">
        <v>1716</v>
      </c>
      <c r="G29" s="1407"/>
      <c r="H29" s="1407"/>
      <c r="I29" s="1407"/>
      <c r="J29" s="533">
        <v>20</v>
      </c>
      <c r="K29" s="770"/>
      <c r="L29" s="764"/>
      <c r="M29" s="745"/>
      <c r="N29" s="745"/>
      <c r="O29" s="745"/>
      <c r="P29" s="534"/>
    </row>
    <row r="30" spans="1:16" ht="15" customHeight="1" x14ac:dyDescent="0.25">
      <c r="A30" s="762"/>
      <c r="B30" s="763"/>
      <c r="C30" s="763"/>
      <c r="D30" s="763"/>
      <c r="E30" s="764"/>
      <c r="F30" s="1407" t="s">
        <v>1717</v>
      </c>
      <c r="G30" s="1407"/>
      <c r="H30" s="1407"/>
      <c r="I30" s="1407"/>
      <c r="J30" s="533">
        <v>20</v>
      </c>
      <c r="K30" s="770"/>
      <c r="L30" s="764"/>
      <c r="M30" s="745"/>
      <c r="N30" s="745"/>
      <c r="O30" s="745"/>
      <c r="P30" s="534"/>
    </row>
    <row r="31" spans="1:16" ht="15" customHeight="1" x14ac:dyDescent="0.25">
      <c r="A31" s="762"/>
      <c r="B31" s="763"/>
      <c r="C31" s="763"/>
      <c r="D31" s="763"/>
      <c r="E31" s="764"/>
      <c r="F31" s="1407" t="s">
        <v>1718</v>
      </c>
      <c r="G31" s="1407"/>
      <c r="H31" s="1407"/>
      <c r="I31" s="1407"/>
      <c r="J31" s="533">
        <v>20</v>
      </c>
      <c r="K31" s="770"/>
      <c r="L31" s="764"/>
      <c r="M31" s="745"/>
      <c r="N31" s="745"/>
      <c r="O31" s="745"/>
      <c r="P31" s="534"/>
    </row>
    <row r="32" spans="1:16" ht="15" customHeight="1" x14ac:dyDescent="0.25">
      <c r="A32" s="762"/>
      <c r="B32" s="763"/>
      <c r="C32" s="763"/>
      <c r="D32" s="763"/>
      <c r="E32" s="764"/>
      <c r="F32" s="1407" t="s">
        <v>1719</v>
      </c>
      <c r="G32" s="1407"/>
      <c r="H32" s="1407"/>
      <c r="I32" s="1407"/>
      <c r="J32" s="533">
        <v>20</v>
      </c>
      <c r="K32" s="770"/>
      <c r="L32" s="764"/>
      <c r="M32" s="745"/>
      <c r="N32" s="745"/>
      <c r="O32" s="745"/>
      <c r="P32" s="22"/>
    </row>
    <row r="33" spans="1:16" ht="15" customHeight="1" x14ac:dyDescent="0.25">
      <c r="A33" s="762"/>
      <c r="B33" s="763"/>
      <c r="C33" s="763"/>
      <c r="D33" s="763"/>
      <c r="E33" s="764"/>
      <c r="F33" s="1407" t="s">
        <v>1720</v>
      </c>
      <c r="G33" s="1407"/>
      <c r="H33" s="1407"/>
      <c r="I33" s="1407"/>
      <c r="J33" s="533">
        <v>20</v>
      </c>
      <c r="K33" s="770"/>
      <c r="L33" s="764"/>
      <c r="M33" s="745"/>
      <c r="N33" s="745"/>
      <c r="O33" s="745"/>
      <c r="P33" s="22"/>
    </row>
    <row r="34" spans="1:16" ht="15" customHeight="1" x14ac:dyDescent="0.25">
      <c r="A34" s="762"/>
      <c r="B34" s="763"/>
      <c r="C34" s="763"/>
      <c r="D34" s="763"/>
      <c r="E34" s="764"/>
      <c r="F34" s="1407" t="s">
        <v>1721</v>
      </c>
      <c r="G34" s="1407"/>
      <c r="H34" s="1407"/>
      <c r="I34" s="1407"/>
      <c r="J34" s="533">
        <v>20</v>
      </c>
      <c r="K34" s="770"/>
      <c r="L34" s="764"/>
      <c r="M34" s="745"/>
      <c r="N34" s="754"/>
      <c r="O34" s="754"/>
      <c r="P34" s="22"/>
    </row>
    <row r="35" spans="1:16" ht="15" customHeight="1" x14ac:dyDescent="0.25">
      <c r="A35" s="762"/>
      <c r="B35" s="763"/>
      <c r="C35" s="763"/>
      <c r="D35" s="763"/>
      <c r="E35" s="764"/>
      <c r="F35" s="1407" t="s">
        <v>1722</v>
      </c>
      <c r="G35" s="1407"/>
      <c r="H35" s="1407"/>
      <c r="I35" s="1407"/>
      <c r="J35" s="533">
        <v>20</v>
      </c>
      <c r="K35" s="770"/>
      <c r="L35" s="764"/>
      <c r="M35" s="745"/>
      <c r="N35" s="745"/>
      <c r="O35" s="745"/>
      <c r="P35" s="22"/>
    </row>
    <row r="36" spans="1:16" ht="15" customHeight="1" x14ac:dyDescent="0.25">
      <c r="A36" s="762"/>
      <c r="B36" s="763"/>
      <c r="C36" s="763"/>
      <c r="D36" s="763"/>
      <c r="E36" s="764"/>
      <c r="F36" s="1407" t="s">
        <v>1723</v>
      </c>
      <c r="G36" s="1407"/>
      <c r="H36" s="1407"/>
      <c r="I36" s="1407"/>
      <c r="J36" s="533">
        <v>20</v>
      </c>
      <c r="K36" s="770"/>
      <c r="L36" s="764"/>
      <c r="M36" s="745"/>
      <c r="N36" s="745"/>
      <c r="O36" s="745"/>
      <c r="P36" s="22"/>
    </row>
    <row r="37" spans="1:16" ht="15" customHeight="1" x14ac:dyDescent="0.25">
      <c r="A37" s="762"/>
      <c r="B37" s="763"/>
      <c r="C37" s="763"/>
      <c r="D37" s="763"/>
      <c r="E37" s="764"/>
      <c r="F37" s="1407" t="s">
        <v>1724</v>
      </c>
      <c r="G37" s="1407"/>
      <c r="H37" s="1407"/>
      <c r="I37" s="1407"/>
      <c r="J37" s="533">
        <v>20</v>
      </c>
      <c r="K37" s="770"/>
      <c r="L37" s="764"/>
      <c r="M37" s="745"/>
      <c r="N37" s="745"/>
      <c r="O37" s="745"/>
      <c r="P37" s="22"/>
    </row>
    <row r="38" spans="1:16" ht="15" customHeight="1" x14ac:dyDescent="0.25">
      <c r="A38" s="762"/>
      <c r="B38" s="763"/>
      <c r="C38" s="763"/>
      <c r="D38" s="763"/>
      <c r="E38" s="764"/>
      <c r="F38" s="1407" t="s">
        <v>1725</v>
      </c>
      <c r="G38" s="1407"/>
      <c r="H38" s="1407"/>
      <c r="I38" s="1407"/>
      <c r="J38" s="533">
        <v>20</v>
      </c>
      <c r="K38" s="770"/>
      <c r="L38" s="764"/>
      <c r="M38" s="745"/>
      <c r="N38" s="745"/>
      <c r="O38" s="745"/>
      <c r="P38" s="22"/>
    </row>
    <row r="39" spans="1:16" ht="15" customHeight="1" x14ac:dyDescent="0.25">
      <c r="A39" s="762"/>
      <c r="B39" s="763"/>
      <c r="C39" s="763"/>
      <c r="D39" s="763"/>
      <c r="E39" s="764"/>
      <c r="F39" s="1407" t="s">
        <v>1726</v>
      </c>
      <c r="G39" s="1407"/>
      <c r="H39" s="1407"/>
      <c r="I39" s="1407"/>
      <c r="J39" s="533">
        <v>20</v>
      </c>
      <c r="K39" s="770"/>
      <c r="L39" s="764"/>
      <c r="M39" s="745"/>
      <c r="N39" s="745"/>
      <c r="O39" s="745"/>
      <c r="P39" s="22"/>
    </row>
    <row r="40" spans="1:16" ht="15" customHeight="1" x14ac:dyDescent="0.25">
      <c r="A40" s="762"/>
      <c r="B40" s="763"/>
      <c r="C40" s="763"/>
      <c r="D40" s="763"/>
      <c r="E40" s="764"/>
      <c r="F40" s="1407" t="s">
        <v>1727</v>
      </c>
      <c r="G40" s="1407"/>
      <c r="H40" s="1407"/>
      <c r="I40" s="1407"/>
      <c r="J40" s="533">
        <v>20</v>
      </c>
      <c r="K40" s="770"/>
      <c r="L40" s="764"/>
      <c r="M40" s="745"/>
      <c r="N40" s="745"/>
      <c r="O40" s="745"/>
      <c r="P40" s="22"/>
    </row>
    <row r="41" spans="1:16" ht="15" customHeight="1" x14ac:dyDescent="0.25">
      <c r="A41" s="762"/>
      <c r="B41" s="763"/>
      <c r="C41" s="763"/>
      <c r="D41" s="763"/>
      <c r="E41" s="764"/>
      <c r="F41" s="1407" t="s">
        <v>1728</v>
      </c>
      <c r="G41" s="1407"/>
      <c r="H41" s="1407"/>
      <c r="I41" s="1407"/>
      <c r="J41" s="533">
        <v>20</v>
      </c>
      <c r="K41" s="770"/>
      <c r="L41" s="764"/>
      <c r="M41" s="745"/>
      <c r="N41" s="745"/>
      <c r="O41" s="745"/>
      <c r="P41" s="22"/>
    </row>
    <row r="42" spans="1:16" ht="15" customHeight="1" x14ac:dyDescent="0.25">
      <c r="A42" s="762"/>
      <c r="B42" s="763"/>
      <c r="C42" s="763"/>
      <c r="D42" s="763"/>
      <c r="E42" s="764"/>
      <c r="F42" s="1407" t="s">
        <v>1729</v>
      </c>
      <c r="G42" s="1407"/>
      <c r="H42" s="1407"/>
      <c r="I42" s="1407"/>
      <c r="J42" s="533">
        <v>20</v>
      </c>
      <c r="K42" s="770"/>
      <c r="L42" s="764"/>
      <c r="M42" s="745"/>
      <c r="N42" s="745"/>
      <c r="O42" s="745"/>
      <c r="P42" s="22"/>
    </row>
    <row r="43" spans="1:16" ht="15" customHeight="1" x14ac:dyDescent="0.25">
      <c r="A43" s="762"/>
      <c r="B43" s="763"/>
      <c r="C43" s="763"/>
      <c r="D43" s="763"/>
      <c r="E43" s="764"/>
      <c r="F43" s="745" t="s">
        <v>1730</v>
      </c>
      <c r="G43" s="745"/>
      <c r="H43" s="745"/>
      <c r="I43" s="745"/>
      <c r="J43" s="533">
        <v>20</v>
      </c>
      <c r="K43" s="770"/>
      <c r="L43" s="764"/>
      <c r="M43" s="745"/>
      <c r="N43" s="745"/>
      <c r="O43" s="745"/>
      <c r="P43" s="22"/>
    </row>
    <row r="44" spans="1:16" ht="15" customHeight="1" x14ac:dyDescent="0.25">
      <c r="A44" s="762"/>
      <c r="B44" s="763"/>
      <c r="C44" s="763"/>
      <c r="D44" s="763"/>
      <c r="E44" s="764"/>
      <c r="F44" s="745"/>
      <c r="G44" s="745"/>
      <c r="H44" s="745"/>
      <c r="I44" s="745"/>
      <c r="J44" s="410"/>
      <c r="K44" s="770"/>
      <c r="L44" s="764"/>
      <c r="M44" s="745"/>
      <c r="N44" s="745"/>
      <c r="O44" s="745"/>
      <c r="P44" s="22"/>
    </row>
    <row r="45" spans="1:16" ht="15.75" x14ac:dyDescent="0.25">
      <c r="A45" s="23"/>
      <c r="B45" s="24"/>
      <c r="C45" s="18"/>
      <c r="D45" s="18"/>
      <c r="E45" s="18"/>
      <c r="F45" s="18"/>
      <c r="G45" s="18"/>
      <c r="H45" s="18"/>
      <c r="I45" s="18"/>
      <c r="J45" s="18"/>
      <c r="K45" s="18"/>
      <c r="L45" s="18"/>
      <c r="M45" s="18"/>
      <c r="N45" s="18"/>
      <c r="O45" s="18"/>
    </row>
    <row r="46" spans="1:16" s="26" customFormat="1" ht="52.5" customHeight="1" x14ac:dyDescent="0.25">
      <c r="A46" s="25" t="s">
        <v>32</v>
      </c>
      <c r="B46" s="401" t="s">
        <v>33</v>
      </c>
      <c r="C46" s="401" t="s">
        <v>34</v>
      </c>
      <c r="D46" s="401" t="s">
        <v>35</v>
      </c>
      <c r="E46" s="401" t="s">
        <v>36</v>
      </c>
      <c r="F46" s="401" t="s">
        <v>37</v>
      </c>
      <c r="G46" s="746" t="s">
        <v>38</v>
      </c>
      <c r="H46" s="746"/>
      <c r="I46" s="733" t="s">
        <v>39</v>
      </c>
      <c r="J46" s="741"/>
      <c r="K46" s="401" t="s">
        <v>40</v>
      </c>
      <c r="L46" s="746" t="s">
        <v>41</v>
      </c>
      <c r="M46" s="746"/>
      <c r="N46" s="747" t="s">
        <v>42</v>
      </c>
      <c r="O46" s="748"/>
      <c r="P46" s="749"/>
    </row>
    <row r="47" spans="1:16" ht="67.5" customHeight="1" x14ac:dyDescent="0.25">
      <c r="A47" s="143" t="s">
        <v>175</v>
      </c>
      <c r="B47" s="144">
        <v>1</v>
      </c>
      <c r="C47" s="408" t="s">
        <v>1731</v>
      </c>
      <c r="D47" s="406" t="s">
        <v>705</v>
      </c>
      <c r="E47" s="406" t="s">
        <v>46</v>
      </c>
      <c r="F47" s="406" t="s">
        <v>423</v>
      </c>
      <c r="G47" s="891" t="s">
        <v>1732</v>
      </c>
      <c r="H47" s="891"/>
      <c r="I47" s="876" t="s">
        <v>1574</v>
      </c>
      <c r="J47" s="877"/>
      <c r="K47" s="409">
        <v>5</v>
      </c>
      <c r="L47" s="878" t="s">
        <v>450</v>
      </c>
      <c r="M47" s="878"/>
      <c r="N47" s="879" t="s">
        <v>1733</v>
      </c>
      <c r="O47" s="879"/>
      <c r="P47" s="880"/>
    </row>
    <row r="48" spans="1:16" ht="40.5" customHeight="1" x14ac:dyDescent="0.25">
      <c r="A48" s="740" t="s">
        <v>51</v>
      </c>
      <c r="B48" s="741"/>
      <c r="C48" s="816" t="s">
        <v>1734</v>
      </c>
      <c r="D48" s="817"/>
      <c r="E48" s="817"/>
      <c r="F48" s="817"/>
      <c r="G48" s="817"/>
      <c r="H48" s="817"/>
      <c r="I48" s="817"/>
      <c r="J48" s="817"/>
      <c r="K48" s="817"/>
      <c r="L48" s="817"/>
      <c r="M48" s="817"/>
      <c r="N48" s="817"/>
      <c r="O48" s="817"/>
      <c r="P48" s="818"/>
    </row>
    <row r="49" spans="1:16" ht="31.5" customHeight="1" x14ac:dyDescent="0.25">
      <c r="A49" s="718" t="s">
        <v>53</v>
      </c>
      <c r="B49" s="719"/>
      <c r="C49" s="719"/>
      <c r="D49" s="719"/>
      <c r="E49" s="719"/>
      <c r="F49" s="719"/>
      <c r="G49" s="720"/>
      <c r="H49" s="721" t="s">
        <v>54</v>
      </c>
      <c r="I49" s="719"/>
      <c r="J49" s="719"/>
      <c r="K49" s="719"/>
      <c r="L49" s="719"/>
      <c r="M49" s="719"/>
      <c r="N49" s="719"/>
      <c r="O49" s="719"/>
      <c r="P49" s="722"/>
    </row>
    <row r="50" spans="1:16" ht="15" customHeight="1" x14ac:dyDescent="0.25">
      <c r="A50" s="723" t="s">
        <v>1735</v>
      </c>
      <c r="B50" s="724"/>
      <c r="C50" s="724"/>
      <c r="D50" s="724"/>
      <c r="E50" s="724"/>
      <c r="F50" s="724"/>
      <c r="G50" s="724"/>
      <c r="H50" s="727" t="s">
        <v>1578</v>
      </c>
      <c r="I50" s="728"/>
      <c r="J50" s="728"/>
      <c r="K50" s="728"/>
      <c r="L50" s="728"/>
      <c r="M50" s="728"/>
      <c r="N50" s="728"/>
      <c r="O50" s="728"/>
      <c r="P50" s="729"/>
    </row>
    <row r="51" spans="1:16" ht="29.25" customHeight="1" x14ac:dyDescent="0.25">
      <c r="A51" s="725"/>
      <c r="B51" s="726"/>
      <c r="C51" s="726"/>
      <c r="D51" s="726"/>
      <c r="E51" s="726"/>
      <c r="F51" s="726"/>
      <c r="G51" s="726"/>
      <c r="H51" s="730"/>
      <c r="I51" s="731"/>
      <c r="J51" s="731"/>
      <c r="K51" s="731"/>
      <c r="L51" s="731"/>
      <c r="M51" s="731"/>
      <c r="N51" s="731"/>
      <c r="O51" s="731"/>
      <c r="P51" s="732"/>
    </row>
    <row r="52" spans="1:16" ht="21.75" customHeight="1" x14ac:dyDescent="0.25">
      <c r="A52" s="23"/>
      <c r="B52" s="24"/>
      <c r="C52" s="24"/>
      <c r="D52" s="24"/>
      <c r="E52" s="24"/>
      <c r="F52" s="24"/>
      <c r="G52" s="24"/>
      <c r="H52" s="24"/>
      <c r="I52" s="24"/>
      <c r="J52" s="24"/>
      <c r="K52" s="24"/>
      <c r="L52" s="24"/>
      <c r="M52" s="24"/>
      <c r="N52" s="24"/>
      <c r="O52" s="24"/>
      <c r="P52" s="31"/>
    </row>
    <row r="53" spans="1:16" ht="15.75" customHeight="1" x14ac:dyDescent="0.25">
      <c r="A53" s="32"/>
      <c r="B53" s="24"/>
      <c r="C53" s="19"/>
      <c r="D53" s="733" t="s">
        <v>57</v>
      </c>
      <c r="E53" s="734"/>
      <c r="F53" s="734"/>
      <c r="G53" s="734"/>
      <c r="H53" s="734"/>
      <c r="I53" s="734"/>
      <c r="J53" s="734"/>
      <c r="K53" s="734"/>
      <c r="L53" s="734"/>
      <c r="M53" s="734"/>
      <c r="N53" s="734"/>
      <c r="O53" s="734"/>
      <c r="P53" s="735"/>
    </row>
    <row r="54" spans="1:16" ht="15.75" x14ac:dyDescent="0.25">
      <c r="A54" s="23"/>
      <c r="B54" s="24"/>
      <c r="C54" s="24"/>
      <c r="D54" s="401" t="s">
        <v>58</v>
      </c>
      <c r="E54" s="401" t="s">
        <v>59</v>
      </c>
      <c r="F54" s="401" t="s">
        <v>60</v>
      </c>
      <c r="G54" s="401" t="s">
        <v>61</v>
      </c>
      <c r="H54" s="401" t="s">
        <v>62</v>
      </c>
      <c r="I54" s="401" t="s">
        <v>63</v>
      </c>
      <c r="J54" s="401" t="s">
        <v>64</v>
      </c>
      <c r="K54" s="401" t="s">
        <v>65</v>
      </c>
      <c r="L54" s="401" t="s">
        <v>66</v>
      </c>
      <c r="M54" s="401" t="s">
        <v>67</v>
      </c>
      <c r="N54" s="401" t="s">
        <v>68</v>
      </c>
      <c r="O54" s="733" t="s">
        <v>69</v>
      </c>
      <c r="P54" s="735"/>
    </row>
    <row r="55" spans="1:16" ht="15.75" x14ac:dyDescent="0.25">
      <c r="A55" s="709" t="s">
        <v>70</v>
      </c>
      <c r="B55" s="710"/>
      <c r="C55" s="711"/>
      <c r="D55" s="33"/>
      <c r="E55" s="33">
        <v>1</v>
      </c>
      <c r="F55" s="33">
        <v>2</v>
      </c>
      <c r="G55" s="33">
        <v>3</v>
      </c>
      <c r="H55" s="33">
        <v>4</v>
      </c>
      <c r="I55" s="33">
        <v>5</v>
      </c>
      <c r="J55" s="33"/>
      <c r="K55" s="33"/>
      <c r="L55" s="33"/>
      <c r="M55" s="33"/>
      <c r="N55" s="33"/>
      <c r="O55" s="712"/>
      <c r="P55" s="713"/>
    </row>
    <row r="56" spans="1:16" ht="15.75" x14ac:dyDescent="0.25">
      <c r="A56" s="709" t="s">
        <v>71</v>
      </c>
      <c r="B56" s="710"/>
      <c r="C56" s="711"/>
      <c r="D56" s="34"/>
      <c r="E56" s="34"/>
      <c r="F56" s="34"/>
      <c r="G56" s="34"/>
      <c r="H56" s="34"/>
      <c r="I56" s="34"/>
      <c r="J56" s="34"/>
      <c r="K56" s="34"/>
      <c r="L56" s="34"/>
      <c r="M56" s="34"/>
      <c r="N56" s="34"/>
      <c r="O56" s="714"/>
      <c r="P56" s="715"/>
    </row>
    <row r="57" spans="1:16" ht="15.75" x14ac:dyDescent="0.25">
      <c r="A57" s="23"/>
      <c r="B57" s="24"/>
      <c r="C57" s="24"/>
      <c r="D57" s="24"/>
      <c r="E57" s="24"/>
      <c r="F57" s="24"/>
      <c r="G57" s="24"/>
      <c r="H57" s="24"/>
      <c r="I57" s="24"/>
      <c r="J57" s="24"/>
      <c r="K57" s="24"/>
      <c r="L57" s="24"/>
      <c r="M57" s="24"/>
      <c r="N57" s="24"/>
      <c r="O57" s="24"/>
      <c r="P57" s="31"/>
    </row>
    <row r="58" spans="1:16" ht="15.75" x14ac:dyDescent="0.25">
      <c r="A58" s="35" t="s">
        <v>72</v>
      </c>
      <c r="B58" s="35" t="s">
        <v>33</v>
      </c>
      <c r="C58" s="36"/>
      <c r="D58" s="37" t="s">
        <v>58</v>
      </c>
      <c r="E58" s="37" t="s">
        <v>59</v>
      </c>
      <c r="F58" s="37" t="s">
        <v>60</v>
      </c>
      <c r="G58" s="37" t="s">
        <v>61</v>
      </c>
      <c r="H58" s="37" t="s">
        <v>62</v>
      </c>
      <c r="I58" s="37" t="s">
        <v>63</v>
      </c>
      <c r="J58" s="37" t="s">
        <v>64</v>
      </c>
      <c r="K58" s="37" t="s">
        <v>65</v>
      </c>
      <c r="L58" s="37" t="s">
        <v>66</v>
      </c>
      <c r="M58" s="37" t="s">
        <v>67</v>
      </c>
      <c r="N58" s="37" t="s">
        <v>68</v>
      </c>
      <c r="O58" s="716" t="s">
        <v>69</v>
      </c>
      <c r="P58" s="717"/>
    </row>
    <row r="59" spans="1:16" ht="14.1" customHeight="1" x14ac:dyDescent="0.25">
      <c r="A59" s="868" t="s">
        <v>1736</v>
      </c>
      <c r="B59" s="812">
        <v>0.2</v>
      </c>
      <c r="C59" s="38" t="s">
        <v>70</v>
      </c>
      <c r="D59" s="38"/>
      <c r="E59" s="38">
        <v>50</v>
      </c>
      <c r="F59" s="38">
        <v>100</v>
      </c>
      <c r="G59" s="38"/>
      <c r="H59" s="38"/>
      <c r="I59" s="38"/>
      <c r="J59" s="38"/>
      <c r="K59" s="38"/>
      <c r="L59" s="38"/>
      <c r="M59" s="38"/>
      <c r="N59" s="38"/>
      <c r="O59" s="808"/>
      <c r="P59" s="809"/>
    </row>
    <row r="60" spans="1:16" ht="15.75" x14ac:dyDescent="0.25">
      <c r="A60" s="869"/>
      <c r="B60" s="812"/>
      <c r="C60" s="40" t="s">
        <v>71</v>
      </c>
      <c r="D60" s="40"/>
      <c r="E60" s="40"/>
      <c r="F60" s="41"/>
      <c r="G60" s="41"/>
      <c r="H60" s="41"/>
      <c r="I60" s="41"/>
      <c r="J60" s="41"/>
      <c r="K60" s="41"/>
      <c r="L60" s="41"/>
      <c r="M60" s="41"/>
      <c r="N60" s="40"/>
      <c r="O60" s="814"/>
      <c r="P60" s="815"/>
    </row>
    <row r="61" spans="1:16" ht="14.1" customHeight="1" x14ac:dyDescent="0.25">
      <c r="A61" s="868" t="s">
        <v>1737</v>
      </c>
      <c r="B61" s="812">
        <v>0.3</v>
      </c>
      <c r="C61" s="38" t="s">
        <v>70</v>
      </c>
      <c r="D61" s="38"/>
      <c r="E61" s="38">
        <v>50</v>
      </c>
      <c r="F61" s="38">
        <v>100</v>
      </c>
      <c r="G61" s="38"/>
      <c r="H61" s="38"/>
      <c r="I61" s="38"/>
      <c r="J61" s="38"/>
      <c r="K61" s="38"/>
      <c r="L61" s="38"/>
      <c r="M61" s="38"/>
      <c r="N61" s="38"/>
      <c r="O61" s="808"/>
      <c r="P61" s="809"/>
    </row>
    <row r="62" spans="1:16" ht="14.1" customHeight="1" x14ac:dyDescent="0.25">
      <c r="A62" s="869"/>
      <c r="B62" s="812"/>
      <c r="C62" s="40" t="s">
        <v>71</v>
      </c>
      <c r="D62" s="40"/>
      <c r="E62" s="40"/>
      <c r="F62" s="41"/>
      <c r="G62" s="41"/>
      <c r="H62" s="41"/>
      <c r="I62" s="41"/>
      <c r="J62" s="41"/>
      <c r="K62" s="41"/>
      <c r="L62" s="41"/>
      <c r="M62" s="41"/>
      <c r="N62" s="40"/>
      <c r="O62" s="814"/>
      <c r="P62" s="815"/>
    </row>
    <row r="63" spans="1:16" ht="14.1" customHeight="1" x14ac:dyDescent="0.25">
      <c r="A63" s="868" t="s">
        <v>1738</v>
      </c>
      <c r="B63" s="812">
        <v>0.1</v>
      </c>
      <c r="C63" s="38" t="s">
        <v>70</v>
      </c>
      <c r="D63" s="38"/>
      <c r="E63" s="38">
        <v>50</v>
      </c>
      <c r="F63" s="38">
        <v>100</v>
      </c>
      <c r="G63" s="38"/>
      <c r="H63" s="38"/>
      <c r="I63" s="38"/>
      <c r="J63" s="38"/>
      <c r="K63" s="38"/>
      <c r="L63" s="38"/>
      <c r="M63" s="38"/>
      <c r="N63" s="38"/>
      <c r="O63" s="808"/>
      <c r="P63" s="809"/>
    </row>
    <row r="64" spans="1:16" ht="29.25" customHeight="1" x14ac:dyDescent="0.25">
      <c r="A64" s="869"/>
      <c r="B64" s="812"/>
      <c r="C64" s="40" t="s">
        <v>71</v>
      </c>
      <c r="D64" s="40"/>
      <c r="E64" s="40"/>
      <c r="F64" s="41"/>
      <c r="G64" s="41"/>
      <c r="H64" s="41"/>
      <c r="I64" s="41"/>
      <c r="J64" s="41"/>
      <c r="K64" s="41"/>
      <c r="L64" s="41"/>
      <c r="M64" s="41"/>
      <c r="N64" s="40"/>
      <c r="O64" s="814"/>
      <c r="P64" s="815"/>
    </row>
    <row r="65" spans="1:16" ht="14.1" customHeight="1" x14ac:dyDescent="0.25">
      <c r="A65" s="868" t="s">
        <v>1739</v>
      </c>
      <c r="B65" s="812">
        <v>0.4</v>
      </c>
      <c r="C65" s="38" t="s">
        <v>70</v>
      </c>
      <c r="D65" s="38"/>
      <c r="E65" s="38">
        <v>20</v>
      </c>
      <c r="F65" s="38">
        <v>40</v>
      </c>
      <c r="G65" s="38">
        <v>60</v>
      </c>
      <c r="H65" s="38">
        <v>80</v>
      </c>
      <c r="I65" s="38">
        <v>100</v>
      </c>
      <c r="J65" s="38"/>
      <c r="K65" s="38"/>
      <c r="L65" s="38"/>
      <c r="M65" s="38"/>
      <c r="N65" s="38"/>
      <c r="O65" s="808"/>
      <c r="P65" s="809"/>
    </row>
    <row r="66" spans="1:16" ht="14.1" customHeight="1" x14ac:dyDescent="0.25">
      <c r="A66" s="869"/>
      <c r="B66" s="812"/>
      <c r="C66" s="40" t="s">
        <v>71</v>
      </c>
      <c r="D66" s="40"/>
      <c r="E66" s="40"/>
      <c r="F66" s="41"/>
      <c r="G66" s="41"/>
      <c r="H66" s="41"/>
      <c r="I66" s="41"/>
      <c r="J66" s="41"/>
      <c r="K66" s="41"/>
      <c r="L66" s="41"/>
      <c r="M66" s="41"/>
      <c r="N66" s="40"/>
      <c r="O66" s="814"/>
      <c r="P66" s="815"/>
    </row>
    <row r="67" spans="1:16" ht="15.75" thickBot="1" x14ac:dyDescent="0.3">
      <c r="A67" s="44"/>
      <c r="B67" s="21"/>
      <c r="C67" s="21"/>
      <c r="D67" s="21"/>
      <c r="E67" s="21"/>
      <c r="F67" s="21"/>
      <c r="G67" s="21"/>
      <c r="H67" s="21"/>
      <c r="I67" s="21"/>
      <c r="J67" s="21"/>
      <c r="K67" s="21"/>
      <c r="L67" s="21"/>
      <c r="M67" s="21"/>
      <c r="N67" s="21"/>
      <c r="O67" s="21"/>
      <c r="P67" s="45"/>
    </row>
    <row r="68" spans="1:16" ht="21" customHeight="1" x14ac:dyDescent="0.25">
      <c r="A68" s="688" t="s">
        <v>82</v>
      </c>
      <c r="B68" s="689"/>
      <c r="C68" s="689"/>
      <c r="D68" s="689"/>
      <c r="E68" s="689"/>
      <c r="F68" s="689"/>
      <c r="G68" s="689"/>
      <c r="H68" s="689"/>
      <c r="I68" s="689"/>
      <c r="J68" s="689"/>
      <c r="K68" s="689"/>
      <c r="L68" s="689"/>
      <c r="M68" s="689"/>
      <c r="N68" s="689"/>
      <c r="O68" s="689"/>
      <c r="P68" s="690"/>
    </row>
    <row r="69" spans="1:16" ht="15.75" x14ac:dyDescent="0.25">
      <c r="A69" s="46" t="s">
        <v>83</v>
      </c>
      <c r="B69" s="682"/>
      <c r="C69" s="683"/>
      <c r="D69" s="683"/>
      <c r="E69" s="683"/>
      <c r="F69" s="683"/>
      <c r="G69" s="683"/>
      <c r="H69" s="683"/>
      <c r="I69" s="683"/>
      <c r="J69" s="683"/>
      <c r="K69" s="683"/>
      <c r="L69" s="683"/>
      <c r="M69" s="683"/>
      <c r="N69" s="683"/>
      <c r="O69" s="683"/>
      <c r="P69" s="684"/>
    </row>
    <row r="70" spans="1:16" ht="15.75" x14ac:dyDescent="0.25">
      <c r="A70" s="46" t="s">
        <v>84</v>
      </c>
      <c r="B70" s="682"/>
      <c r="C70" s="683"/>
      <c r="D70" s="683"/>
      <c r="E70" s="683"/>
      <c r="F70" s="683"/>
      <c r="G70" s="683"/>
      <c r="H70" s="683"/>
      <c r="I70" s="683"/>
      <c r="J70" s="683"/>
      <c r="K70" s="683"/>
      <c r="L70" s="683"/>
      <c r="M70" s="683"/>
      <c r="N70" s="683"/>
      <c r="O70" s="683"/>
      <c r="P70" s="684"/>
    </row>
    <row r="71" spans="1:16" ht="15.75" x14ac:dyDescent="0.25">
      <c r="A71" s="46" t="s">
        <v>85</v>
      </c>
      <c r="B71" s="682"/>
      <c r="C71" s="683"/>
      <c r="D71" s="683"/>
      <c r="E71" s="683"/>
      <c r="F71" s="683"/>
      <c r="G71" s="683"/>
      <c r="H71" s="683"/>
      <c r="I71" s="683"/>
      <c r="J71" s="683"/>
      <c r="K71" s="683"/>
      <c r="L71" s="683"/>
      <c r="M71" s="683"/>
      <c r="N71" s="683"/>
      <c r="O71" s="683"/>
      <c r="P71" s="684"/>
    </row>
    <row r="72" spans="1:16" ht="15.75" x14ac:dyDescent="0.25">
      <c r="A72" s="46" t="s">
        <v>86</v>
      </c>
      <c r="B72" s="682"/>
      <c r="C72" s="683"/>
      <c r="D72" s="683"/>
      <c r="E72" s="683"/>
      <c r="F72" s="683"/>
      <c r="G72" s="683"/>
      <c r="H72" s="683"/>
      <c r="I72" s="683"/>
      <c r="J72" s="683"/>
      <c r="K72" s="683"/>
      <c r="L72" s="683"/>
      <c r="M72" s="683"/>
      <c r="N72" s="683"/>
      <c r="O72" s="683"/>
      <c r="P72" s="684"/>
    </row>
    <row r="73" spans="1:16" ht="15.75" x14ac:dyDescent="0.25">
      <c r="A73" s="46" t="s">
        <v>87</v>
      </c>
      <c r="B73" s="682"/>
      <c r="C73" s="683"/>
      <c r="D73" s="683"/>
      <c r="E73" s="683"/>
      <c r="F73" s="683"/>
      <c r="G73" s="683"/>
      <c r="H73" s="683"/>
      <c r="I73" s="683"/>
      <c r="J73" s="683"/>
      <c r="K73" s="683"/>
      <c r="L73" s="683"/>
      <c r="M73" s="683"/>
      <c r="N73" s="683"/>
      <c r="O73" s="683"/>
      <c r="P73" s="684"/>
    </row>
    <row r="74" spans="1:16" ht="15.75" x14ac:dyDescent="0.25">
      <c r="A74" s="46" t="s">
        <v>88</v>
      </c>
      <c r="B74" s="682"/>
      <c r="C74" s="683"/>
      <c r="D74" s="683"/>
      <c r="E74" s="683"/>
      <c r="F74" s="683"/>
      <c r="G74" s="683"/>
      <c r="H74" s="683"/>
      <c r="I74" s="683"/>
      <c r="J74" s="683"/>
      <c r="K74" s="683"/>
      <c r="L74" s="683"/>
      <c r="M74" s="683"/>
      <c r="N74" s="683"/>
      <c r="O74" s="683"/>
      <c r="P74" s="684"/>
    </row>
    <row r="75" spans="1:16" ht="15.75" x14ac:dyDescent="0.25">
      <c r="A75" s="46" t="s">
        <v>89</v>
      </c>
      <c r="B75" s="682"/>
      <c r="C75" s="683"/>
      <c r="D75" s="683"/>
      <c r="E75" s="683"/>
      <c r="F75" s="683"/>
      <c r="G75" s="683"/>
      <c r="H75" s="683"/>
      <c r="I75" s="683"/>
      <c r="J75" s="683"/>
      <c r="K75" s="683"/>
      <c r="L75" s="683"/>
      <c r="M75" s="683"/>
      <c r="N75" s="683"/>
      <c r="O75" s="683"/>
      <c r="P75" s="684"/>
    </row>
    <row r="76" spans="1:16" ht="15.75" x14ac:dyDescent="0.25">
      <c r="A76" s="46" t="s">
        <v>90</v>
      </c>
      <c r="B76" s="682"/>
      <c r="C76" s="683"/>
      <c r="D76" s="683"/>
      <c r="E76" s="683"/>
      <c r="F76" s="683"/>
      <c r="G76" s="683"/>
      <c r="H76" s="683"/>
      <c r="I76" s="683"/>
      <c r="J76" s="683"/>
      <c r="K76" s="683"/>
      <c r="L76" s="683"/>
      <c r="M76" s="683"/>
      <c r="N76" s="683"/>
      <c r="O76" s="683"/>
      <c r="P76" s="684"/>
    </row>
    <row r="77" spans="1:16" ht="15.75" x14ac:dyDescent="0.25">
      <c r="A77" s="46" t="s">
        <v>91</v>
      </c>
      <c r="B77" s="682"/>
      <c r="C77" s="683"/>
      <c r="D77" s="683"/>
      <c r="E77" s="683"/>
      <c r="F77" s="683"/>
      <c r="G77" s="683"/>
      <c r="H77" s="683"/>
      <c r="I77" s="683"/>
      <c r="J77" s="683"/>
      <c r="K77" s="683"/>
      <c r="L77" s="683"/>
      <c r="M77" s="683"/>
      <c r="N77" s="683"/>
      <c r="O77" s="683"/>
      <c r="P77" s="684"/>
    </row>
    <row r="78" spans="1:16" ht="16.5" thickBot="1" x14ac:dyDescent="0.3">
      <c r="A78" s="47" t="s">
        <v>92</v>
      </c>
      <c r="B78" s="685"/>
      <c r="C78" s="686"/>
      <c r="D78" s="686"/>
      <c r="E78" s="686"/>
      <c r="F78" s="686"/>
      <c r="G78" s="686"/>
      <c r="H78" s="686"/>
      <c r="I78" s="686"/>
      <c r="J78" s="686"/>
      <c r="K78" s="686"/>
      <c r="L78" s="686"/>
      <c r="M78" s="686"/>
      <c r="N78" s="686"/>
      <c r="O78" s="686"/>
      <c r="P78" s="687"/>
    </row>
    <row r="81" spans="1:16" ht="34.5" customHeight="1" x14ac:dyDescent="0.25">
      <c r="A81" s="11" t="s">
        <v>94</v>
      </c>
      <c r="B81" s="774" t="s">
        <v>1740</v>
      </c>
      <c r="C81" s="1390"/>
      <c r="D81" s="1390"/>
      <c r="E81" s="1390"/>
      <c r="F81" s="1390"/>
      <c r="G81" s="1390"/>
      <c r="H81" s="1390"/>
      <c r="I81" s="1390"/>
      <c r="J81" s="1390"/>
      <c r="K81" s="1390"/>
      <c r="L81" s="774" t="s">
        <v>14</v>
      </c>
      <c r="M81" s="774"/>
      <c r="N81" s="774"/>
      <c r="O81" s="774"/>
      <c r="P81" s="12">
        <v>0.6</v>
      </c>
    </row>
    <row r="82" spans="1:16" ht="5.25" customHeight="1" x14ac:dyDescent="0.25"/>
    <row r="83" spans="1:16" ht="15.75" x14ac:dyDescent="0.25">
      <c r="A83" s="13" t="s">
        <v>15</v>
      </c>
      <c r="B83" s="755"/>
      <c r="C83" s="756"/>
      <c r="D83" s="756"/>
      <c r="E83" s="756"/>
      <c r="F83" s="757"/>
      <c r="G83" s="14" t="s">
        <v>17</v>
      </c>
      <c r="H83" s="790">
        <v>800000000</v>
      </c>
      <c r="I83" s="1391"/>
      <c r="J83" s="1391"/>
      <c r="K83" s="1391"/>
      <c r="L83" s="1391"/>
      <c r="M83" s="1391"/>
      <c r="N83" s="1391"/>
      <c r="O83" s="1391"/>
      <c r="P83" s="1392"/>
    </row>
    <row r="84" spans="1:16" ht="15.75" x14ac:dyDescent="0.25">
      <c r="A84" s="13" t="s">
        <v>15</v>
      </c>
      <c r="B84" s="755"/>
      <c r="C84" s="756"/>
      <c r="D84" s="756"/>
      <c r="E84" s="756"/>
      <c r="F84" s="757"/>
      <c r="G84" s="14" t="s">
        <v>17</v>
      </c>
      <c r="H84" s="755"/>
      <c r="I84" s="756"/>
      <c r="J84" s="756"/>
      <c r="K84" s="756"/>
      <c r="L84" s="756"/>
      <c r="M84" s="756"/>
      <c r="N84" s="756"/>
      <c r="O84" s="756"/>
      <c r="P84" s="757"/>
    </row>
    <row r="86" spans="1:16" ht="15" customHeight="1" x14ac:dyDescent="0.25">
      <c r="A86" s="881" t="s">
        <v>23</v>
      </c>
      <c r="B86" s="881"/>
      <c r="C86" s="881"/>
      <c r="D86" s="881"/>
      <c r="E86" s="400"/>
      <c r="F86" s="768" t="s">
        <v>24</v>
      </c>
      <c r="G86" s="768"/>
      <c r="H86" s="768"/>
      <c r="I86" s="768"/>
      <c r="J86" s="768" t="s">
        <v>25</v>
      </c>
      <c r="K86" s="769" t="s">
        <v>26</v>
      </c>
      <c r="L86" s="761"/>
      <c r="M86" s="768" t="s">
        <v>27</v>
      </c>
      <c r="N86" s="768"/>
      <c r="O86" s="768"/>
      <c r="P86" s="768" t="s">
        <v>25</v>
      </c>
    </row>
    <row r="87" spans="1:16" ht="15" customHeight="1" x14ac:dyDescent="0.25">
      <c r="A87" s="881"/>
      <c r="B87" s="881"/>
      <c r="C87" s="881"/>
      <c r="D87" s="881"/>
      <c r="E87" s="400"/>
      <c r="F87" s="768"/>
      <c r="G87" s="768"/>
      <c r="H87" s="768"/>
      <c r="I87" s="768"/>
      <c r="J87" s="768"/>
      <c r="K87" s="770"/>
      <c r="L87" s="764"/>
      <c r="M87" s="768"/>
      <c r="N87" s="768"/>
      <c r="O87" s="768"/>
      <c r="P87" s="768"/>
    </row>
    <row r="88" spans="1:16" ht="15" customHeight="1" x14ac:dyDescent="0.25">
      <c r="A88" s="881"/>
      <c r="B88" s="881"/>
      <c r="C88" s="881"/>
      <c r="D88" s="881"/>
      <c r="E88" s="400"/>
      <c r="F88" s="745" t="s">
        <v>1718</v>
      </c>
      <c r="G88" s="745"/>
      <c r="H88" s="745"/>
      <c r="I88" s="745"/>
      <c r="J88" s="395">
        <v>50</v>
      </c>
      <c r="K88" s="770"/>
      <c r="L88" s="764"/>
      <c r="M88" s="745" t="s">
        <v>1741</v>
      </c>
      <c r="N88" s="745"/>
      <c r="O88" s="745"/>
      <c r="P88" s="395">
        <v>60</v>
      </c>
    </row>
    <row r="89" spans="1:16" ht="15" customHeight="1" x14ac:dyDescent="0.25">
      <c r="A89" s="881"/>
      <c r="B89" s="881"/>
      <c r="C89" s="881"/>
      <c r="D89" s="881"/>
      <c r="E89" s="400"/>
      <c r="F89" s="745" t="s">
        <v>1729</v>
      </c>
      <c r="G89" s="745"/>
      <c r="H89" s="745"/>
      <c r="I89" s="745"/>
      <c r="J89" s="395">
        <v>40</v>
      </c>
      <c r="K89" s="770"/>
      <c r="L89" s="764"/>
      <c r="M89" s="745" t="s">
        <v>1742</v>
      </c>
      <c r="N89" s="745"/>
      <c r="O89" s="745"/>
      <c r="P89" s="395">
        <v>60</v>
      </c>
    </row>
    <row r="90" spans="1:16" ht="15" customHeight="1" x14ac:dyDescent="0.25">
      <c r="A90" s="881"/>
      <c r="B90" s="881"/>
      <c r="C90" s="881"/>
      <c r="D90" s="881"/>
      <c r="E90" s="400"/>
      <c r="F90" s="853" t="s">
        <v>1721</v>
      </c>
      <c r="G90" s="871"/>
      <c r="H90" s="871"/>
      <c r="I90" s="872"/>
      <c r="J90" s="395">
        <v>20</v>
      </c>
      <c r="K90" s="770"/>
      <c r="L90" s="764"/>
      <c r="M90" s="745" t="s">
        <v>1743</v>
      </c>
      <c r="N90" s="754"/>
      <c r="O90" s="754"/>
      <c r="P90" s="395">
        <v>70</v>
      </c>
    </row>
    <row r="91" spans="1:16" ht="15" customHeight="1" x14ac:dyDescent="0.25">
      <c r="A91" s="881"/>
      <c r="B91" s="881"/>
      <c r="C91" s="881"/>
      <c r="D91" s="881"/>
      <c r="E91" s="400"/>
      <c r="F91" s="745" t="s">
        <v>1723</v>
      </c>
      <c r="G91" s="745"/>
      <c r="H91" s="745"/>
      <c r="I91" s="745"/>
      <c r="J91" s="395">
        <v>20</v>
      </c>
      <c r="K91" s="770"/>
      <c r="L91" s="764"/>
      <c r="M91" s="745"/>
      <c r="N91" s="745"/>
      <c r="O91" s="745"/>
      <c r="P91" s="410"/>
    </row>
    <row r="92" spans="1:16" ht="15" customHeight="1" x14ac:dyDescent="0.25">
      <c r="A92" s="881"/>
      <c r="B92" s="881"/>
      <c r="C92" s="881"/>
      <c r="D92" s="881"/>
      <c r="E92" s="400"/>
      <c r="F92" s="1393" t="s">
        <v>1744</v>
      </c>
      <c r="G92" s="1121"/>
      <c r="H92" s="1121"/>
      <c r="I92" s="1122"/>
      <c r="J92" s="395">
        <v>60</v>
      </c>
      <c r="K92" s="770"/>
      <c r="L92" s="764"/>
      <c r="M92" s="745"/>
      <c r="N92" s="745"/>
      <c r="O92" s="745"/>
      <c r="P92" s="410"/>
    </row>
    <row r="93" spans="1:16" ht="15" customHeight="1" x14ac:dyDescent="0.25">
      <c r="A93" s="881"/>
      <c r="B93" s="881"/>
      <c r="C93" s="881"/>
      <c r="D93" s="881"/>
      <c r="E93" s="400"/>
      <c r="F93" s="745" t="s">
        <v>1745</v>
      </c>
      <c r="G93" s="745"/>
      <c r="H93" s="745"/>
      <c r="I93" s="745"/>
      <c r="J93" s="395">
        <v>80</v>
      </c>
      <c r="K93" s="770"/>
      <c r="L93" s="764"/>
      <c r="M93" s="745"/>
      <c r="N93" s="745"/>
      <c r="O93" s="745"/>
      <c r="P93" s="410"/>
    </row>
    <row r="94" spans="1:16" ht="15" customHeight="1" x14ac:dyDescent="0.25">
      <c r="A94" s="881"/>
      <c r="B94" s="881"/>
      <c r="C94" s="881"/>
      <c r="D94" s="881"/>
      <c r="E94" s="400"/>
      <c r="F94" s="745"/>
      <c r="G94" s="745"/>
      <c r="H94" s="745"/>
      <c r="I94" s="745"/>
      <c r="J94" s="410"/>
      <c r="K94" s="770"/>
      <c r="L94" s="764"/>
      <c r="M94" s="745"/>
      <c r="N94" s="745"/>
      <c r="O94" s="745"/>
      <c r="P94" s="410"/>
    </row>
    <row r="95" spans="1:16" ht="15" customHeight="1" x14ac:dyDescent="0.25">
      <c r="A95" s="881"/>
      <c r="B95" s="881"/>
      <c r="C95" s="881"/>
      <c r="D95" s="881"/>
      <c r="E95" s="400"/>
      <c r="F95" s="745"/>
      <c r="G95" s="745"/>
      <c r="H95" s="745"/>
      <c r="I95" s="745"/>
      <c r="J95" s="410"/>
      <c r="K95" s="771"/>
      <c r="L95" s="767"/>
      <c r="M95" s="745"/>
      <c r="N95" s="745"/>
      <c r="O95" s="745"/>
      <c r="P95" s="410"/>
    </row>
    <row r="96" spans="1:16" ht="15.75" x14ac:dyDescent="0.25">
      <c r="A96" s="19"/>
      <c r="B96" s="24"/>
      <c r="C96" s="18"/>
      <c r="D96" s="18"/>
      <c r="E96" s="18"/>
      <c r="F96" s="18"/>
      <c r="G96" s="18"/>
      <c r="H96" s="18"/>
      <c r="I96" s="18"/>
      <c r="J96" s="18"/>
      <c r="K96" s="18"/>
      <c r="L96" s="18"/>
      <c r="M96" s="18"/>
      <c r="N96" s="18"/>
      <c r="O96" s="18"/>
      <c r="P96" s="19"/>
    </row>
    <row r="97" spans="1:16" ht="15.75" x14ac:dyDescent="0.25">
      <c r="A97" s="19"/>
      <c r="B97" s="24"/>
      <c r="C97" s="18"/>
      <c r="D97" s="18"/>
      <c r="E97" s="18"/>
      <c r="F97" s="18"/>
      <c r="G97" s="18"/>
      <c r="H97" s="18"/>
      <c r="I97" s="18"/>
      <c r="J97" s="18"/>
      <c r="K97" s="18"/>
      <c r="L97" s="18"/>
      <c r="M97" s="18"/>
      <c r="N97" s="18"/>
      <c r="O97" s="18"/>
      <c r="P97" s="19"/>
    </row>
    <row r="98" spans="1:16" ht="60" customHeight="1" x14ac:dyDescent="0.25">
      <c r="A98" s="48" t="s">
        <v>32</v>
      </c>
      <c r="B98" s="401" t="s">
        <v>33</v>
      </c>
      <c r="C98" s="401" t="s">
        <v>34</v>
      </c>
      <c r="D98" s="401" t="s">
        <v>35</v>
      </c>
      <c r="E98" s="401" t="s">
        <v>36</v>
      </c>
      <c r="F98" s="401" t="s">
        <v>37</v>
      </c>
      <c r="G98" s="746" t="s">
        <v>38</v>
      </c>
      <c r="H98" s="746"/>
      <c r="I98" s="733" t="s">
        <v>39</v>
      </c>
      <c r="J98" s="741"/>
      <c r="K98" s="401" t="s">
        <v>40</v>
      </c>
      <c r="L98" s="746" t="s">
        <v>41</v>
      </c>
      <c r="M98" s="746"/>
      <c r="N98" s="850" t="s">
        <v>42</v>
      </c>
      <c r="O98" s="851"/>
      <c r="P98" s="852"/>
    </row>
    <row r="99" spans="1:16" ht="63" customHeight="1" x14ac:dyDescent="0.25">
      <c r="A99" s="49" t="s">
        <v>219</v>
      </c>
      <c r="B99" s="392">
        <v>1</v>
      </c>
      <c r="C99" s="535" t="s">
        <v>1746</v>
      </c>
      <c r="D99" s="420" t="s">
        <v>523</v>
      </c>
      <c r="E99" s="420" t="s">
        <v>47</v>
      </c>
      <c r="F99" s="402" t="s">
        <v>423</v>
      </c>
      <c r="G99" s="800" t="s">
        <v>1747</v>
      </c>
      <c r="H99" s="800"/>
      <c r="I99" s="801" t="s">
        <v>1748</v>
      </c>
      <c r="J99" s="802"/>
      <c r="K99" s="407">
        <v>3</v>
      </c>
      <c r="L99" s="846" t="s">
        <v>1749</v>
      </c>
      <c r="M99" s="846"/>
      <c r="N99" s="803" t="s">
        <v>1750</v>
      </c>
      <c r="O99" s="803"/>
      <c r="P99" s="803"/>
    </row>
    <row r="100" spans="1:16" ht="60.75" customHeight="1" x14ac:dyDescent="0.25">
      <c r="A100" s="733" t="s">
        <v>51</v>
      </c>
      <c r="B100" s="741"/>
      <c r="C100" s="1404" t="s">
        <v>1751</v>
      </c>
      <c r="D100" s="1405"/>
      <c r="E100" s="1405"/>
      <c r="F100" s="1405"/>
      <c r="G100" s="1405"/>
      <c r="H100" s="1405"/>
      <c r="I100" s="1405"/>
      <c r="J100" s="1405"/>
      <c r="K100" s="1405"/>
      <c r="L100" s="1405"/>
      <c r="M100" s="1405"/>
      <c r="N100" s="1405"/>
      <c r="O100" s="1405"/>
      <c r="P100" s="1406"/>
    </row>
    <row r="101" spans="1:16" ht="21.75" customHeight="1" x14ac:dyDescent="0.25">
      <c r="A101" s="721" t="s">
        <v>53</v>
      </c>
      <c r="B101" s="719"/>
      <c r="C101" s="719"/>
      <c r="D101" s="719"/>
      <c r="E101" s="719"/>
      <c r="F101" s="719"/>
      <c r="G101" s="720"/>
      <c r="H101" s="721" t="s">
        <v>54</v>
      </c>
      <c r="I101" s="719"/>
      <c r="J101" s="719"/>
      <c r="K101" s="719"/>
      <c r="L101" s="719"/>
      <c r="M101" s="719"/>
      <c r="N101" s="719"/>
      <c r="O101" s="719"/>
      <c r="P101" s="720"/>
    </row>
    <row r="102" spans="1:16" ht="15" customHeight="1" x14ac:dyDescent="0.25">
      <c r="A102" s="1398" t="s">
        <v>1752</v>
      </c>
      <c r="B102" s="1399"/>
      <c r="C102" s="1399"/>
      <c r="D102" s="1399"/>
      <c r="E102" s="1399"/>
      <c r="F102" s="1399"/>
      <c r="G102" s="1399"/>
      <c r="H102" s="839" t="s">
        <v>1753</v>
      </c>
      <c r="I102" s="840"/>
      <c r="J102" s="840"/>
      <c r="K102" s="840"/>
      <c r="L102" s="840"/>
      <c r="M102" s="840"/>
      <c r="N102" s="840"/>
      <c r="O102" s="840"/>
      <c r="P102" s="1402"/>
    </row>
    <row r="103" spans="1:16" ht="15" customHeight="1" x14ac:dyDescent="0.25">
      <c r="A103" s="1400"/>
      <c r="B103" s="1401"/>
      <c r="C103" s="1401"/>
      <c r="D103" s="1401"/>
      <c r="E103" s="1401"/>
      <c r="F103" s="1401"/>
      <c r="G103" s="1401"/>
      <c r="H103" s="842"/>
      <c r="I103" s="843"/>
      <c r="J103" s="843"/>
      <c r="K103" s="843"/>
      <c r="L103" s="843"/>
      <c r="M103" s="843"/>
      <c r="N103" s="843"/>
      <c r="O103" s="843"/>
      <c r="P103" s="1403"/>
    </row>
    <row r="104" spans="1:16" ht="15.75" x14ac:dyDescent="0.25">
      <c r="A104" s="5"/>
      <c r="B104" s="6"/>
      <c r="C104" s="24"/>
      <c r="D104" s="24"/>
      <c r="E104" s="24"/>
      <c r="F104" s="24"/>
      <c r="G104" s="24"/>
      <c r="H104" s="24"/>
      <c r="I104" s="24"/>
      <c r="J104" s="24"/>
      <c r="K104" s="24"/>
      <c r="L104" s="24"/>
      <c r="M104" s="24"/>
      <c r="N104" s="24"/>
      <c r="O104" s="24"/>
      <c r="P104" s="5"/>
    </row>
    <row r="105" spans="1:16" ht="15.75" customHeight="1" x14ac:dyDescent="0.25">
      <c r="A105" s="24"/>
      <c r="B105" s="24"/>
      <c r="C105" s="5"/>
      <c r="D105" s="733" t="s">
        <v>57</v>
      </c>
      <c r="E105" s="734"/>
      <c r="F105" s="734"/>
      <c r="G105" s="734"/>
      <c r="H105" s="734"/>
      <c r="I105" s="734"/>
      <c r="J105" s="734"/>
      <c r="K105" s="734"/>
      <c r="L105" s="734"/>
      <c r="M105" s="734"/>
      <c r="N105" s="734"/>
      <c r="O105" s="734"/>
      <c r="P105" s="741"/>
    </row>
    <row r="106" spans="1:16" ht="15.75" x14ac:dyDescent="0.25">
      <c r="A106" s="5"/>
      <c r="B106" s="6"/>
      <c r="C106" s="24"/>
      <c r="D106" s="401" t="s">
        <v>58</v>
      </c>
      <c r="E106" s="401" t="s">
        <v>59</v>
      </c>
      <c r="F106" s="401" t="s">
        <v>60</v>
      </c>
      <c r="G106" s="401" t="s">
        <v>61</v>
      </c>
      <c r="H106" s="401" t="s">
        <v>62</v>
      </c>
      <c r="I106" s="401" t="s">
        <v>63</v>
      </c>
      <c r="J106" s="401" t="s">
        <v>64</v>
      </c>
      <c r="K106" s="401" t="s">
        <v>65</v>
      </c>
      <c r="L106" s="401" t="s">
        <v>66</v>
      </c>
      <c r="M106" s="401" t="s">
        <v>67</v>
      </c>
      <c r="N106" s="401" t="s">
        <v>68</v>
      </c>
      <c r="O106" s="733" t="s">
        <v>69</v>
      </c>
      <c r="P106" s="741"/>
    </row>
    <row r="107" spans="1:16" ht="15.75" x14ac:dyDescent="0.25">
      <c r="A107" s="887" t="s">
        <v>70</v>
      </c>
      <c r="B107" s="1385"/>
      <c r="C107" s="1386"/>
      <c r="D107" s="52"/>
      <c r="E107" s="52"/>
      <c r="F107" s="52"/>
      <c r="G107" s="52">
        <v>1</v>
      </c>
      <c r="H107" s="52"/>
      <c r="I107" s="52"/>
      <c r="J107" s="52"/>
      <c r="K107" s="52">
        <v>2</v>
      </c>
      <c r="L107" s="52"/>
      <c r="M107" s="52"/>
      <c r="N107" s="52"/>
      <c r="O107" s="887">
        <v>3</v>
      </c>
      <c r="P107" s="1386"/>
    </row>
    <row r="108" spans="1:16" ht="15.75" x14ac:dyDescent="0.25">
      <c r="A108" s="887" t="s">
        <v>71</v>
      </c>
      <c r="B108" s="1385"/>
      <c r="C108" s="1386"/>
      <c r="D108" s="53"/>
      <c r="E108" s="53"/>
      <c r="F108" s="53"/>
      <c r="G108" s="53"/>
      <c r="H108" s="53"/>
      <c r="I108" s="53"/>
      <c r="J108" s="53"/>
      <c r="K108" s="53"/>
      <c r="L108" s="53"/>
      <c r="M108" s="53"/>
      <c r="N108" s="53"/>
      <c r="O108" s="899"/>
      <c r="P108" s="1116"/>
    </row>
    <row r="109" spans="1:16" ht="15.75" x14ac:dyDescent="0.25">
      <c r="A109" s="5"/>
      <c r="B109" s="6"/>
      <c r="C109" s="24"/>
      <c r="D109" s="24"/>
      <c r="E109" s="24"/>
      <c r="F109" s="24"/>
      <c r="G109" s="24"/>
      <c r="H109" s="24"/>
      <c r="I109" s="24"/>
      <c r="J109" s="24"/>
      <c r="K109" s="24"/>
      <c r="L109" s="24"/>
      <c r="M109" s="24"/>
      <c r="N109" s="24"/>
      <c r="O109" s="24"/>
      <c r="P109" s="5"/>
    </row>
    <row r="110" spans="1:16" ht="15.75" x14ac:dyDescent="0.25">
      <c r="A110" s="5"/>
      <c r="B110" s="6"/>
      <c r="C110" s="7"/>
      <c r="D110" s="7"/>
      <c r="E110" s="7"/>
      <c r="F110" s="7"/>
      <c r="G110" s="7"/>
      <c r="H110" s="7"/>
      <c r="I110" s="7"/>
      <c r="J110" s="7"/>
      <c r="K110" s="7"/>
      <c r="L110" s="7"/>
      <c r="M110" s="8"/>
      <c r="N110" s="8"/>
      <c r="O110" s="8"/>
      <c r="P110" s="5"/>
    </row>
    <row r="111" spans="1:16" ht="15.75" x14ac:dyDescent="0.25">
      <c r="A111" s="35" t="s">
        <v>72</v>
      </c>
      <c r="B111" s="35" t="s">
        <v>33</v>
      </c>
      <c r="C111" s="36"/>
      <c r="D111" s="37" t="s">
        <v>58</v>
      </c>
      <c r="E111" s="37" t="s">
        <v>59</v>
      </c>
      <c r="F111" s="37" t="s">
        <v>60</v>
      </c>
      <c r="G111" s="37" t="s">
        <v>61</v>
      </c>
      <c r="H111" s="37" t="s">
        <v>62</v>
      </c>
      <c r="I111" s="37" t="s">
        <v>63</v>
      </c>
      <c r="J111" s="37" t="s">
        <v>64</v>
      </c>
      <c r="K111" s="37" t="s">
        <v>65</v>
      </c>
      <c r="L111" s="37" t="s">
        <v>66</v>
      </c>
      <c r="M111" s="37" t="s">
        <v>67</v>
      </c>
      <c r="N111" s="37" t="s">
        <v>68</v>
      </c>
      <c r="O111" s="716" t="s">
        <v>69</v>
      </c>
      <c r="P111" s="845"/>
    </row>
    <row r="112" spans="1:16" ht="30" customHeight="1" x14ac:dyDescent="0.25">
      <c r="A112" s="883" t="s">
        <v>1754</v>
      </c>
      <c r="B112" s="812">
        <v>0.15</v>
      </c>
      <c r="C112" s="38" t="s">
        <v>70</v>
      </c>
      <c r="D112" s="38"/>
      <c r="E112" s="38">
        <v>20</v>
      </c>
      <c r="F112" s="38">
        <v>70</v>
      </c>
      <c r="G112" s="38">
        <v>100</v>
      </c>
      <c r="H112" s="38"/>
      <c r="I112" s="38"/>
      <c r="J112" s="38"/>
      <c r="K112" s="38"/>
      <c r="L112" s="38"/>
      <c r="M112" s="38"/>
      <c r="N112" s="38"/>
      <c r="O112" s="808"/>
      <c r="P112" s="809"/>
    </row>
    <row r="113" spans="1:16" ht="29.25" customHeight="1" x14ac:dyDescent="0.25">
      <c r="A113" s="884"/>
      <c r="B113" s="812"/>
      <c r="C113" s="40" t="s">
        <v>71</v>
      </c>
      <c r="D113" s="40"/>
      <c r="E113" s="40"/>
      <c r="F113" s="41"/>
      <c r="G113" s="41"/>
      <c r="H113" s="41"/>
      <c r="I113" s="41"/>
      <c r="J113" s="41"/>
      <c r="K113" s="41"/>
      <c r="L113" s="41"/>
      <c r="M113" s="41"/>
      <c r="N113" s="40"/>
      <c r="O113" s="814"/>
      <c r="P113" s="815"/>
    </row>
    <row r="114" spans="1:16" ht="15.75" x14ac:dyDescent="0.25">
      <c r="A114" s="883" t="s">
        <v>1755</v>
      </c>
      <c r="B114" s="812">
        <v>0.2</v>
      </c>
      <c r="C114" s="38" t="s">
        <v>70</v>
      </c>
      <c r="D114" s="38"/>
      <c r="E114" s="38">
        <v>10</v>
      </c>
      <c r="F114" s="38">
        <v>20</v>
      </c>
      <c r="G114" s="38">
        <v>40</v>
      </c>
      <c r="H114" s="38">
        <v>50</v>
      </c>
      <c r="I114" s="38">
        <v>70</v>
      </c>
      <c r="J114" s="38">
        <v>80</v>
      </c>
      <c r="K114" s="38">
        <v>100</v>
      </c>
      <c r="L114" s="38"/>
      <c r="M114" s="38"/>
      <c r="N114" s="38"/>
      <c r="O114" s="808"/>
      <c r="P114" s="809"/>
    </row>
    <row r="115" spans="1:16" ht="25.5" customHeight="1" x14ac:dyDescent="0.25">
      <c r="A115" s="884"/>
      <c r="B115" s="812"/>
      <c r="C115" s="40" t="s">
        <v>71</v>
      </c>
      <c r="D115" s="40"/>
      <c r="E115" s="40"/>
      <c r="F115" s="41"/>
      <c r="G115" s="41"/>
      <c r="H115" s="41"/>
      <c r="I115" s="41"/>
      <c r="J115" s="41"/>
      <c r="K115" s="41"/>
      <c r="L115" s="41"/>
      <c r="M115" s="41"/>
      <c r="N115" s="40"/>
      <c r="O115" s="814"/>
      <c r="P115" s="815"/>
    </row>
    <row r="116" spans="1:16" ht="31.5" customHeight="1" x14ac:dyDescent="0.25">
      <c r="A116" s="883" t="s">
        <v>1756</v>
      </c>
      <c r="B116" s="701">
        <v>0.15</v>
      </c>
      <c r="C116" s="38" t="s">
        <v>70</v>
      </c>
      <c r="D116" s="38"/>
      <c r="E116" s="38">
        <v>20</v>
      </c>
      <c r="F116" s="38">
        <v>40</v>
      </c>
      <c r="G116" s="38">
        <v>60</v>
      </c>
      <c r="H116" s="38">
        <v>70</v>
      </c>
      <c r="I116" s="38">
        <v>80</v>
      </c>
      <c r="J116" s="38">
        <v>90</v>
      </c>
      <c r="K116" s="38">
        <v>100</v>
      </c>
      <c r="L116" s="38"/>
      <c r="M116" s="38"/>
      <c r="N116" s="38"/>
      <c r="O116" s="808"/>
      <c r="P116" s="809"/>
    </row>
    <row r="117" spans="1:16" ht="40.5" customHeight="1" x14ac:dyDescent="0.25">
      <c r="A117" s="884"/>
      <c r="B117" s="702"/>
      <c r="C117" s="40" t="s">
        <v>71</v>
      </c>
      <c r="D117" s="40"/>
      <c r="E117" s="40"/>
      <c r="F117" s="41"/>
      <c r="G117" s="41"/>
      <c r="H117" s="41"/>
      <c r="I117" s="41"/>
      <c r="J117" s="41"/>
      <c r="K117" s="41"/>
      <c r="L117" s="41"/>
      <c r="M117" s="41"/>
      <c r="N117" s="40"/>
      <c r="O117" s="814"/>
      <c r="P117" s="815"/>
    </row>
    <row r="118" spans="1:16" ht="15.75" customHeight="1" x14ac:dyDescent="0.25">
      <c r="A118" s="883" t="s">
        <v>1757</v>
      </c>
      <c r="B118" s="812">
        <v>0.25</v>
      </c>
      <c r="C118" s="38" t="s">
        <v>70</v>
      </c>
      <c r="D118" s="38"/>
      <c r="E118" s="38"/>
      <c r="F118" s="38">
        <v>10</v>
      </c>
      <c r="G118" s="38">
        <v>30</v>
      </c>
      <c r="H118" s="38">
        <v>40</v>
      </c>
      <c r="I118" s="38">
        <v>50</v>
      </c>
      <c r="J118" s="38">
        <v>60</v>
      </c>
      <c r="K118" s="38">
        <v>80</v>
      </c>
      <c r="L118" s="38">
        <v>90</v>
      </c>
      <c r="M118" s="38">
        <v>100</v>
      </c>
      <c r="N118" s="38"/>
      <c r="O118" s="808"/>
      <c r="P118" s="809"/>
    </row>
    <row r="119" spans="1:16" ht="15.75" x14ac:dyDescent="0.25">
      <c r="A119" s="884"/>
      <c r="B119" s="812"/>
      <c r="C119" s="40" t="s">
        <v>71</v>
      </c>
      <c r="D119" s="40"/>
      <c r="E119" s="40"/>
      <c r="F119" s="41"/>
      <c r="G119" s="41"/>
      <c r="H119" s="41"/>
      <c r="I119" s="41"/>
      <c r="J119" s="41"/>
      <c r="K119" s="41"/>
      <c r="L119" s="41"/>
      <c r="M119" s="41"/>
      <c r="N119" s="40"/>
      <c r="O119" s="814"/>
      <c r="P119" s="815"/>
    </row>
    <row r="120" spans="1:16" ht="15.75" x14ac:dyDescent="0.25">
      <c r="A120" s="883" t="s">
        <v>1758</v>
      </c>
      <c r="B120" s="812">
        <v>0.1</v>
      </c>
      <c r="C120" s="38" t="s">
        <v>70</v>
      </c>
      <c r="D120" s="38"/>
      <c r="E120" s="38"/>
      <c r="F120" s="38"/>
      <c r="G120" s="38"/>
      <c r="H120" s="38">
        <v>20</v>
      </c>
      <c r="I120" s="38">
        <v>30</v>
      </c>
      <c r="J120" s="38">
        <v>50</v>
      </c>
      <c r="K120" s="38">
        <v>70</v>
      </c>
      <c r="L120" s="38">
        <v>80</v>
      </c>
      <c r="M120" s="38">
        <v>90</v>
      </c>
      <c r="N120" s="38">
        <v>100</v>
      </c>
      <c r="O120" s="808"/>
      <c r="P120" s="809"/>
    </row>
    <row r="121" spans="1:16" ht="15.75" x14ac:dyDescent="0.25">
      <c r="A121" s="884"/>
      <c r="B121" s="812"/>
      <c r="C121" s="40" t="s">
        <v>71</v>
      </c>
      <c r="D121" s="40"/>
      <c r="E121" s="40"/>
      <c r="F121" s="41"/>
      <c r="G121" s="41"/>
      <c r="H121" s="41"/>
      <c r="I121" s="41"/>
      <c r="J121" s="41"/>
      <c r="K121" s="41"/>
      <c r="L121" s="41"/>
      <c r="M121" s="41"/>
      <c r="N121" s="40"/>
      <c r="O121" s="814"/>
      <c r="P121" s="815"/>
    </row>
    <row r="122" spans="1:16" ht="15.75" x14ac:dyDescent="0.25">
      <c r="A122" s="883" t="s">
        <v>1759</v>
      </c>
      <c r="B122" s="701">
        <v>0.1</v>
      </c>
      <c r="C122" s="38" t="s">
        <v>70</v>
      </c>
      <c r="D122" s="38"/>
      <c r="E122" s="38"/>
      <c r="F122" s="38"/>
      <c r="G122" s="38">
        <v>30</v>
      </c>
      <c r="H122" s="38"/>
      <c r="I122" s="38"/>
      <c r="J122" s="38"/>
      <c r="K122" s="38">
        <v>60</v>
      </c>
      <c r="L122" s="38"/>
      <c r="M122" s="38"/>
      <c r="N122" s="38"/>
      <c r="O122" s="808">
        <v>100</v>
      </c>
      <c r="P122" s="809"/>
    </row>
    <row r="123" spans="1:16" ht="15.75" x14ac:dyDescent="0.25">
      <c r="A123" s="884"/>
      <c r="B123" s="702"/>
      <c r="C123" s="40" t="s">
        <v>71</v>
      </c>
      <c r="D123" s="40"/>
      <c r="E123" s="40"/>
      <c r="F123" s="41"/>
      <c r="G123" s="41"/>
      <c r="H123" s="41"/>
      <c r="I123" s="41"/>
      <c r="J123" s="41"/>
      <c r="K123" s="41"/>
      <c r="L123" s="41"/>
      <c r="M123" s="41"/>
      <c r="N123" s="40"/>
      <c r="O123" s="403"/>
      <c r="P123" s="404"/>
    </row>
    <row r="124" spans="1:16" ht="15.75" customHeight="1" x14ac:dyDescent="0.25">
      <c r="A124" s="883" t="s">
        <v>1760</v>
      </c>
      <c r="B124" s="812">
        <v>0.05</v>
      </c>
      <c r="C124" s="38" t="s">
        <v>70</v>
      </c>
      <c r="D124" s="38"/>
      <c r="E124" s="38">
        <v>10</v>
      </c>
      <c r="F124" s="38">
        <v>30</v>
      </c>
      <c r="G124" s="38">
        <v>50</v>
      </c>
      <c r="H124" s="38">
        <v>60</v>
      </c>
      <c r="I124" s="38">
        <v>80</v>
      </c>
      <c r="J124" s="38">
        <v>100</v>
      </c>
      <c r="K124" s="38"/>
      <c r="L124" s="38"/>
      <c r="M124" s="38"/>
      <c r="N124" s="38"/>
      <c r="O124" s="808"/>
      <c r="P124" s="809"/>
    </row>
    <row r="125" spans="1:16" ht="15.75" x14ac:dyDescent="0.25">
      <c r="A125" s="884"/>
      <c r="B125" s="812"/>
      <c r="C125" s="40" t="s">
        <v>71</v>
      </c>
      <c r="D125" s="40"/>
      <c r="E125" s="40"/>
      <c r="F125" s="41"/>
      <c r="G125" s="41"/>
      <c r="H125" s="41"/>
      <c r="I125" s="41"/>
      <c r="J125" s="41"/>
      <c r="K125" s="41"/>
      <c r="L125" s="41"/>
      <c r="M125" s="41"/>
      <c r="N125" s="40"/>
      <c r="O125" s="814"/>
      <c r="P125" s="815"/>
    </row>
    <row r="126" spans="1:16" ht="15.75" thickBot="1" x14ac:dyDescent="0.3"/>
    <row r="127" spans="1:16" ht="15.75" x14ac:dyDescent="0.25">
      <c r="A127" s="1397" t="s">
        <v>82</v>
      </c>
      <c r="B127" s="689"/>
      <c r="C127" s="689"/>
      <c r="D127" s="689"/>
      <c r="E127" s="689"/>
      <c r="F127" s="689"/>
      <c r="G127" s="689"/>
      <c r="H127" s="689"/>
      <c r="I127" s="689"/>
      <c r="J127" s="689"/>
      <c r="K127" s="689"/>
      <c r="L127" s="689"/>
      <c r="M127" s="689"/>
      <c r="N127" s="689"/>
      <c r="O127" s="689"/>
      <c r="P127" s="690"/>
    </row>
    <row r="128" spans="1:16" ht="15.75" x14ac:dyDescent="0.25">
      <c r="A128" s="49" t="s">
        <v>83</v>
      </c>
      <c r="B128" s="682"/>
      <c r="C128" s="683"/>
      <c r="D128" s="683"/>
      <c r="E128" s="683"/>
      <c r="F128" s="683"/>
      <c r="G128" s="683"/>
      <c r="H128" s="683"/>
      <c r="I128" s="683"/>
      <c r="J128" s="683"/>
      <c r="K128" s="683"/>
      <c r="L128" s="683"/>
      <c r="M128" s="683"/>
      <c r="N128" s="683"/>
      <c r="O128" s="683"/>
      <c r="P128" s="737"/>
    </row>
    <row r="129" spans="1:16" ht="15.75" x14ac:dyDescent="0.25">
      <c r="A129" s="49" t="s">
        <v>84</v>
      </c>
      <c r="B129" s="682"/>
      <c r="C129" s="683"/>
      <c r="D129" s="683"/>
      <c r="E129" s="683"/>
      <c r="F129" s="683"/>
      <c r="G129" s="683"/>
      <c r="H129" s="683"/>
      <c r="I129" s="683"/>
      <c r="J129" s="683"/>
      <c r="K129" s="683"/>
      <c r="L129" s="683"/>
      <c r="M129" s="683"/>
      <c r="N129" s="683"/>
      <c r="O129" s="683"/>
      <c r="P129" s="737"/>
    </row>
    <row r="130" spans="1:16" ht="15.75" x14ac:dyDescent="0.25">
      <c r="A130" s="49" t="s">
        <v>85</v>
      </c>
      <c r="B130" s="682"/>
      <c r="C130" s="683"/>
      <c r="D130" s="683"/>
      <c r="E130" s="683"/>
      <c r="F130" s="683"/>
      <c r="G130" s="683"/>
      <c r="H130" s="683"/>
      <c r="I130" s="683"/>
      <c r="J130" s="683"/>
      <c r="K130" s="683"/>
      <c r="L130" s="683"/>
      <c r="M130" s="683"/>
      <c r="N130" s="683"/>
      <c r="O130" s="683"/>
      <c r="P130" s="737"/>
    </row>
    <row r="131" spans="1:16" ht="15.75" x14ac:dyDescent="0.25">
      <c r="A131" s="49" t="s">
        <v>86</v>
      </c>
      <c r="B131" s="682"/>
      <c r="C131" s="683"/>
      <c r="D131" s="683"/>
      <c r="E131" s="683"/>
      <c r="F131" s="683"/>
      <c r="G131" s="683"/>
      <c r="H131" s="683"/>
      <c r="I131" s="683"/>
      <c r="J131" s="683"/>
      <c r="K131" s="683"/>
      <c r="L131" s="683"/>
      <c r="M131" s="683"/>
      <c r="N131" s="683"/>
      <c r="O131" s="683"/>
      <c r="P131" s="737"/>
    </row>
    <row r="132" spans="1:16" ht="15.75" x14ac:dyDescent="0.25">
      <c r="A132" s="49" t="s">
        <v>87</v>
      </c>
      <c r="B132" s="682"/>
      <c r="C132" s="683"/>
      <c r="D132" s="683"/>
      <c r="E132" s="683"/>
      <c r="F132" s="683"/>
      <c r="G132" s="683"/>
      <c r="H132" s="683"/>
      <c r="I132" s="683"/>
      <c r="J132" s="683"/>
      <c r="K132" s="683"/>
      <c r="L132" s="683"/>
      <c r="M132" s="683"/>
      <c r="N132" s="683"/>
      <c r="O132" s="683"/>
      <c r="P132" s="737"/>
    </row>
    <row r="133" spans="1:16" ht="15.75" x14ac:dyDescent="0.25">
      <c r="A133" s="49" t="s">
        <v>88</v>
      </c>
      <c r="B133" s="682"/>
      <c r="C133" s="683"/>
      <c r="D133" s="683"/>
      <c r="E133" s="683"/>
      <c r="F133" s="683"/>
      <c r="G133" s="683"/>
      <c r="H133" s="683"/>
      <c r="I133" s="683"/>
      <c r="J133" s="683"/>
      <c r="K133" s="683"/>
      <c r="L133" s="683"/>
      <c r="M133" s="683"/>
      <c r="N133" s="683"/>
      <c r="O133" s="683"/>
      <c r="P133" s="737"/>
    </row>
    <row r="134" spans="1:16" ht="15.75" x14ac:dyDescent="0.25">
      <c r="A134" s="49" t="s">
        <v>89</v>
      </c>
      <c r="B134" s="682"/>
      <c r="C134" s="683"/>
      <c r="D134" s="683"/>
      <c r="E134" s="683"/>
      <c r="F134" s="683"/>
      <c r="G134" s="683"/>
      <c r="H134" s="683"/>
      <c r="I134" s="683"/>
      <c r="J134" s="683"/>
      <c r="K134" s="683"/>
      <c r="L134" s="683"/>
      <c r="M134" s="683"/>
      <c r="N134" s="683"/>
      <c r="O134" s="683"/>
      <c r="P134" s="737"/>
    </row>
    <row r="135" spans="1:16" ht="15.75" x14ac:dyDescent="0.25">
      <c r="A135" s="49" t="s">
        <v>90</v>
      </c>
      <c r="B135" s="682"/>
      <c r="C135" s="683"/>
      <c r="D135" s="683"/>
      <c r="E135" s="683"/>
      <c r="F135" s="683"/>
      <c r="G135" s="683"/>
      <c r="H135" s="683"/>
      <c r="I135" s="683"/>
      <c r="J135" s="683"/>
      <c r="K135" s="683"/>
      <c r="L135" s="683"/>
      <c r="M135" s="683"/>
      <c r="N135" s="683"/>
      <c r="O135" s="683"/>
      <c r="P135" s="737"/>
    </row>
    <row r="136" spans="1:16" ht="15.75" x14ac:dyDescent="0.25">
      <c r="A136" s="49" t="s">
        <v>91</v>
      </c>
      <c r="B136" s="682"/>
      <c r="C136" s="683"/>
      <c r="D136" s="683"/>
      <c r="E136" s="683"/>
      <c r="F136" s="683"/>
      <c r="G136" s="683"/>
      <c r="H136" s="683"/>
      <c r="I136" s="683"/>
      <c r="J136" s="683"/>
      <c r="K136" s="683"/>
      <c r="L136" s="683"/>
      <c r="M136" s="683"/>
      <c r="N136" s="683"/>
      <c r="O136" s="683"/>
      <c r="P136" s="737"/>
    </row>
    <row r="137" spans="1:16" ht="15.75" x14ac:dyDescent="0.25">
      <c r="A137" s="49" t="s">
        <v>92</v>
      </c>
      <c r="B137" s="682"/>
      <c r="C137" s="683"/>
      <c r="D137" s="683"/>
      <c r="E137" s="683"/>
      <c r="F137" s="683"/>
      <c r="G137" s="683"/>
      <c r="H137" s="683"/>
      <c r="I137" s="683"/>
      <c r="J137" s="683"/>
      <c r="K137" s="683"/>
      <c r="L137" s="683"/>
      <c r="M137" s="683"/>
      <c r="N137" s="683"/>
      <c r="O137" s="683"/>
      <c r="P137" s="737"/>
    </row>
    <row r="139" spans="1:16" ht="21" customHeight="1" x14ac:dyDescent="0.25">
      <c r="A139" s="9" t="s">
        <v>9</v>
      </c>
      <c r="B139" s="1394" t="s">
        <v>1761</v>
      </c>
      <c r="C139" s="1395"/>
      <c r="D139" s="1395"/>
      <c r="E139" s="1395"/>
      <c r="F139" s="1395"/>
      <c r="G139" s="1395"/>
      <c r="H139" s="1395"/>
      <c r="I139" s="1395"/>
      <c r="J139" s="1395"/>
      <c r="K139" s="1396"/>
      <c r="L139" s="794" t="s">
        <v>11</v>
      </c>
      <c r="M139" s="794"/>
      <c r="N139" s="794"/>
      <c r="O139" s="794"/>
      <c r="P139" s="10">
        <v>0.3</v>
      </c>
    </row>
    <row r="141" spans="1:16" ht="15.75" x14ac:dyDescent="0.25">
      <c r="A141" s="11" t="s">
        <v>12</v>
      </c>
      <c r="B141" s="774" t="s">
        <v>1762</v>
      </c>
      <c r="C141" s="1390"/>
      <c r="D141" s="1390"/>
      <c r="E141" s="1390"/>
      <c r="F141" s="1390"/>
      <c r="G141" s="1390"/>
      <c r="H141" s="1390"/>
      <c r="I141" s="1390"/>
      <c r="J141" s="1390"/>
      <c r="K141" s="1390"/>
      <c r="L141" s="774" t="s">
        <v>14</v>
      </c>
      <c r="M141" s="774"/>
      <c r="N141" s="774"/>
      <c r="O141" s="774"/>
      <c r="P141" s="12">
        <v>1</v>
      </c>
    </row>
    <row r="142" spans="1:16" ht="15.75" x14ac:dyDescent="0.25">
      <c r="B142" s="24"/>
      <c r="C142" s="18"/>
      <c r="D142" s="18"/>
      <c r="E142" s="18"/>
      <c r="F142" s="18"/>
      <c r="G142" s="18"/>
      <c r="H142" s="18"/>
      <c r="I142" s="18"/>
      <c r="J142" s="18"/>
      <c r="K142" s="18"/>
      <c r="L142" s="18"/>
      <c r="M142" s="18"/>
      <c r="N142" s="18"/>
      <c r="O142" s="18"/>
      <c r="P142" s="19"/>
    </row>
    <row r="143" spans="1:16" ht="15.75" x14ac:dyDescent="0.25">
      <c r="A143" s="13" t="s">
        <v>15</v>
      </c>
      <c r="B143" s="755"/>
      <c r="C143" s="756"/>
      <c r="D143" s="756"/>
      <c r="E143" s="756"/>
      <c r="F143" s="757"/>
      <c r="G143" s="14" t="s">
        <v>17</v>
      </c>
      <c r="H143" s="790">
        <v>250000000</v>
      </c>
      <c r="I143" s="1391"/>
      <c r="J143" s="1391"/>
      <c r="K143" s="1391"/>
      <c r="L143" s="1391"/>
      <c r="M143" s="1391"/>
      <c r="N143" s="1391"/>
      <c r="O143" s="1391"/>
      <c r="P143" s="1392"/>
    </row>
    <row r="144" spans="1:16" ht="15.75" x14ac:dyDescent="0.25">
      <c r="A144" s="13" t="s">
        <v>15</v>
      </c>
      <c r="B144" s="755"/>
      <c r="C144" s="756"/>
      <c r="D144" s="756"/>
      <c r="E144" s="756"/>
      <c r="F144" s="757"/>
      <c r="G144" s="14" t="s">
        <v>17</v>
      </c>
      <c r="H144" s="755"/>
      <c r="I144" s="756"/>
      <c r="J144" s="756"/>
      <c r="K144" s="756"/>
      <c r="L144" s="756"/>
      <c r="M144" s="756"/>
      <c r="N144" s="756"/>
      <c r="O144" s="756"/>
      <c r="P144" s="757"/>
    </row>
    <row r="145" spans="1:16" ht="15.75" x14ac:dyDescent="0.25">
      <c r="A145" s="20" t="s">
        <v>22</v>
      </c>
      <c r="B145" s="21"/>
      <c r="C145" s="21"/>
      <c r="D145" s="21"/>
      <c r="E145" s="21"/>
      <c r="F145" s="21"/>
      <c r="G145" s="21"/>
      <c r="H145" s="21"/>
      <c r="I145" s="21"/>
      <c r="J145" s="21"/>
      <c r="K145" s="21"/>
      <c r="L145" s="21"/>
      <c r="M145" s="21"/>
      <c r="N145" s="21"/>
      <c r="O145" s="21"/>
    </row>
    <row r="146" spans="1:16" ht="15.75" x14ac:dyDescent="0.25">
      <c r="A146" s="20"/>
      <c r="B146" s="21"/>
      <c r="C146" s="21"/>
      <c r="D146" s="21"/>
      <c r="E146" s="21"/>
      <c r="F146" s="21"/>
      <c r="G146" s="21"/>
      <c r="H146" s="21"/>
      <c r="I146" s="21"/>
      <c r="J146" s="21"/>
      <c r="K146" s="21"/>
      <c r="L146" s="21"/>
      <c r="M146" s="21"/>
      <c r="N146" s="21"/>
      <c r="O146" s="21"/>
    </row>
    <row r="147" spans="1:16" ht="15.75" x14ac:dyDescent="0.25">
      <c r="A147" s="1123" t="s">
        <v>23</v>
      </c>
      <c r="B147" s="881"/>
      <c r="C147" s="881"/>
      <c r="D147" s="881"/>
      <c r="E147" s="400"/>
      <c r="F147" s="768" t="s">
        <v>24</v>
      </c>
      <c r="G147" s="768"/>
      <c r="H147" s="768"/>
      <c r="I147" s="768"/>
      <c r="J147" s="768" t="s">
        <v>25</v>
      </c>
      <c r="K147" s="769" t="s">
        <v>26</v>
      </c>
      <c r="L147" s="761"/>
      <c r="M147" s="768" t="s">
        <v>27</v>
      </c>
      <c r="N147" s="768"/>
      <c r="O147" s="768"/>
      <c r="P147" s="772" t="s">
        <v>25</v>
      </c>
    </row>
    <row r="148" spans="1:16" ht="15.75" x14ac:dyDescent="0.25">
      <c r="A148" s="1123"/>
      <c r="B148" s="881"/>
      <c r="C148" s="881"/>
      <c r="D148" s="881"/>
      <c r="E148" s="400"/>
      <c r="F148" s="768"/>
      <c r="G148" s="768"/>
      <c r="H148" s="768"/>
      <c r="I148" s="768"/>
      <c r="J148" s="768"/>
      <c r="K148" s="770"/>
      <c r="L148" s="764"/>
      <c r="M148" s="768"/>
      <c r="N148" s="768"/>
      <c r="O148" s="768"/>
      <c r="P148" s="772"/>
    </row>
    <row r="149" spans="1:16" ht="15.75" x14ac:dyDescent="0.25">
      <c r="A149" s="1123"/>
      <c r="B149" s="881"/>
      <c r="C149" s="881"/>
      <c r="D149" s="881"/>
      <c r="E149" s="400"/>
      <c r="F149" s="745" t="s">
        <v>1568</v>
      </c>
      <c r="G149" s="745"/>
      <c r="H149" s="745"/>
      <c r="I149" s="745"/>
      <c r="J149" s="395">
        <v>50</v>
      </c>
      <c r="K149" s="770"/>
      <c r="L149" s="764"/>
      <c r="M149" s="745" t="s">
        <v>1763</v>
      </c>
      <c r="N149" s="745"/>
      <c r="O149" s="745"/>
      <c r="P149" s="55">
        <v>20</v>
      </c>
    </row>
    <row r="150" spans="1:16" ht="15.75" x14ac:dyDescent="0.25">
      <c r="A150" s="1123"/>
      <c r="B150" s="881"/>
      <c r="C150" s="881"/>
      <c r="D150" s="881"/>
      <c r="E150" s="400"/>
      <c r="F150" s="745" t="s">
        <v>1569</v>
      </c>
      <c r="G150" s="745"/>
      <c r="H150" s="745"/>
      <c r="I150" s="745"/>
      <c r="J150" s="395">
        <v>70</v>
      </c>
      <c r="K150" s="770"/>
      <c r="L150" s="764"/>
      <c r="M150" s="745" t="s">
        <v>1764</v>
      </c>
      <c r="N150" s="745"/>
      <c r="O150" s="745"/>
      <c r="P150" s="55">
        <v>20</v>
      </c>
    </row>
    <row r="151" spans="1:16" ht="15.75" x14ac:dyDescent="0.25">
      <c r="A151" s="1123"/>
      <c r="B151" s="881"/>
      <c r="C151" s="881"/>
      <c r="D151" s="881"/>
      <c r="E151" s="400"/>
      <c r="F151" s="745" t="s">
        <v>1570</v>
      </c>
      <c r="G151" s="745"/>
      <c r="H151" s="745"/>
      <c r="I151" s="745"/>
      <c r="J151" s="395">
        <v>70</v>
      </c>
      <c r="K151" s="770"/>
      <c r="L151" s="764"/>
      <c r="M151" s="745" t="s">
        <v>1765</v>
      </c>
      <c r="N151" s="754"/>
      <c r="O151" s="754"/>
      <c r="P151" s="55">
        <v>20</v>
      </c>
    </row>
    <row r="152" spans="1:16" ht="15.75" x14ac:dyDescent="0.25">
      <c r="A152" s="1123"/>
      <c r="B152" s="881"/>
      <c r="C152" s="881"/>
      <c r="D152" s="881"/>
      <c r="E152" s="400"/>
      <c r="F152" s="745" t="s">
        <v>1711</v>
      </c>
      <c r="G152" s="745"/>
      <c r="H152" s="745"/>
      <c r="I152" s="745"/>
      <c r="J152" s="395">
        <v>20</v>
      </c>
      <c r="K152" s="770"/>
      <c r="L152" s="764"/>
      <c r="M152" s="745" t="s">
        <v>1766</v>
      </c>
      <c r="N152" s="745"/>
      <c r="O152" s="745"/>
      <c r="P152" s="55">
        <v>20</v>
      </c>
    </row>
    <row r="153" spans="1:16" ht="15.75" x14ac:dyDescent="0.25">
      <c r="A153" s="1123"/>
      <c r="B153" s="881"/>
      <c r="C153" s="881"/>
      <c r="D153" s="881"/>
      <c r="E153" s="400"/>
      <c r="F153" s="745" t="s">
        <v>1712</v>
      </c>
      <c r="G153" s="745"/>
      <c r="H153" s="745"/>
      <c r="I153" s="745"/>
      <c r="J153" s="395">
        <v>20</v>
      </c>
      <c r="K153" s="770"/>
      <c r="L153" s="764"/>
      <c r="M153" s="745" t="s">
        <v>1741</v>
      </c>
      <c r="N153" s="745"/>
      <c r="O153" s="745"/>
      <c r="P153" s="55">
        <v>20</v>
      </c>
    </row>
    <row r="154" spans="1:16" ht="15.75" x14ac:dyDescent="0.25">
      <c r="A154" s="1123"/>
      <c r="B154" s="881"/>
      <c r="C154" s="881"/>
      <c r="D154" s="881"/>
      <c r="E154" s="400"/>
      <c r="F154" s="745" t="s">
        <v>1713</v>
      </c>
      <c r="G154" s="745"/>
      <c r="H154" s="745"/>
      <c r="I154" s="745"/>
      <c r="J154" s="395">
        <v>20</v>
      </c>
      <c r="K154" s="770"/>
      <c r="L154" s="764"/>
      <c r="M154" s="745" t="s">
        <v>1767</v>
      </c>
      <c r="N154" s="745"/>
      <c r="O154" s="745"/>
      <c r="P154" s="55">
        <v>20</v>
      </c>
    </row>
    <row r="155" spans="1:16" ht="15.75" x14ac:dyDescent="0.25">
      <c r="A155" s="1123"/>
      <c r="B155" s="881"/>
      <c r="C155" s="881"/>
      <c r="D155" s="881"/>
      <c r="E155" s="400"/>
      <c r="F155" s="745" t="s">
        <v>1714</v>
      </c>
      <c r="G155" s="745"/>
      <c r="H155" s="745"/>
      <c r="I155" s="745"/>
      <c r="J155" s="395">
        <v>20</v>
      </c>
      <c r="K155" s="770"/>
      <c r="L155" s="764"/>
      <c r="M155" s="745" t="s">
        <v>1768</v>
      </c>
      <c r="N155" s="745"/>
      <c r="O155" s="745"/>
      <c r="P155" s="55">
        <v>20</v>
      </c>
    </row>
    <row r="156" spans="1:16" ht="15.75" x14ac:dyDescent="0.25">
      <c r="A156" s="1123"/>
      <c r="B156" s="881"/>
      <c r="C156" s="881"/>
      <c r="D156" s="881"/>
      <c r="E156" s="400"/>
      <c r="F156" s="745" t="s">
        <v>1715</v>
      </c>
      <c r="G156" s="745"/>
      <c r="H156" s="745"/>
      <c r="I156" s="745"/>
      <c r="J156" s="395">
        <v>20</v>
      </c>
      <c r="K156" s="770"/>
      <c r="L156" s="764"/>
      <c r="M156" s="745" t="s">
        <v>1769</v>
      </c>
      <c r="N156" s="745"/>
      <c r="O156" s="745"/>
      <c r="P156" s="55">
        <v>20</v>
      </c>
    </row>
    <row r="157" spans="1:16" ht="15.75" x14ac:dyDescent="0.25">
      <c r="A157" s="1123"/>
      <c r="B157" s="881"/>
      <c r="C157" s="881"/>
      <c r="D157" s="881"/>
      <c r="E157" s="400"/>
      <c r="F157" s="745" t="s">
        <v>1716</v>
      </c>
      <c r="G157" s="745"/>
      <c r="H157" s="745"/>
      <c r="I157" s="745"/>
      <c r="J157" s="395">
        <v>20</v>
      </c>
      <c r="K157" s="770"/>
      <c r="L157" s="764"/>
      <c r="M157" s="745" t="s">
        <v>1770</v>
      </c>
      <c r="N157" s="745"/>
      <c r="O157" s="745"/>
      <c r="P157" s="55">
        <v>20</v>
      </c>
    </row>
    <row r="158" spans="1:16" ht="15.75" x14ac:dyDescent="0.25">
      <c r="A158" s="1123"/>
      <c r="B158" s="881"/>
      <c r="C158" s="881"/>
      <c r="D158" s="881"/>
      <c r="E158" s="400"/>
      <c r="F158" s="745" t="s">
        <v>1717</v>
      </c>
      <c r="G158" s="745"/>
      <c r="H158" s="745"/>
      <c r="I158" s="745"/>
      <c r="J158" s="395">
        <v>20</v>
      </c>
      <c r="K158" s="770"/>
      <c r="L158" s="764"/>
      <c r="M158" s="745" t="s">
        <v>1771</v>
      </c>
      <c r="N158" s="745"/>
      <c r="O158" s="745"/>
      <c r="P158" s="55">
        <v>20</v>
      </c>
    </row>
    <row r="159" spans="1:16" ht="15.75" x14ac:dyDescent="0.25">
      <c r="A159" s="1123"/>
      <c r="B159" s="881"/>
      <c r="C159" s="881"/>
      <c r="D159" s="881"/>
      <c r="E159" s="400"/>
      <c r="F159" s="745" t="s">
        <v>1718</v>
      </c>
      <c r="G159" s="745"/>
      <c r="H159" s="745"/>
      <c r="I159" s="745"/>
      <c r="J159" s="395">
        <v>20</v>
      </c>
      <c r="K159" s="770"/>
      <c r="L159" s="764"/>
      <c r="M159" s="745" t="s">
        <v>1772</v>
      </c>
      <c r="N159" s="745"/>
      <c r="O159" s="745"/>
      <c r="P159" s="55">
        <v>20</v>
      </c>
    </row>
    <row r="160" spans="1:16" ht="15.75" x14ac:dyDescent="0.25">
      <c r="A160" s="1123"/>
      <c r="B160" s="881"/>
      <c r="C160" s="881"/>
      <c r="D160" s="881"/>
      <c r="E160" s="400"/>
      <c r="F160" s="745" t="s">
        <v>1719</v>
      </c>
      <c r="G160" s="745"/>
      <c r="H160" s="745"/>
      <c r="I160" s="745"/>
      <c r="J160" s="395">
        <v>20</v>
      </c>
      <c r="K160" s="770"/>
      <c r="L160" s="764"/>
      <c r="M160" s="745" t="s">
        <v>1773</v>
      </c>
      <c r="N160" s="745"/>
      <c r="O160" s="745"/>
      <c r="P160" s="55">
        <v>100</v>
      </c>
    </row>
    <row r="161" spans="1:16" ht="15.75" x14ac:dyDescent="0.25">
      <c r="A161" s="1123"/>
      <c r="B161" s="881"/>
      <c r="C161" s="881"/>
      <c r="D161" s="881"/>
      <c r="E161" s="400"/>
      <c r="F161" s="745" t="s">
        <v>1720</v>
      </c>
      <c r="G161" s="745"/>
      <c r="H161" s="745"/>
      <c r="I161" s="745"/>
      <c r="J161" s="395">
        <v>20</v>
      </c>
      <c r="K161" s="770"/>
      <c r="L161" s="764"/>
      <c r="M161" s="745" t="s">
        <v>1774</v>
      </c>
      <c r="N161" s="745"/>
      <c r="O161" s="745"/>
      <c r="P161" s="55">
        <v>20</v>
      </c>
    </row>
    <row r="162" spans="1:16" ht="15.75" x14ac:dyDescent="0.25">
      <c r="A162" s="1123"/>
      <c r="B162" s="881"/>
      <c r="C162" s="881"/>
      <c r="D162" s="881"/>
      <c r="E162" s="400"/>
      <c r="F162" s="745" t="s">
        <v>1721</v>
      </c>
      <c r="G162" s="745"/>
      <c r="H162" s="745"/>
      <c r="I162" s="745"/>
      <c r="J162" s="395">
        <v>20</v>
      </c>
      <c r="K162" s="770"/>
      <c r="L162" s="764"/>
      <c r="M162" s="745" t="s">
        <v>1775</v>
      </c>
      <c r="N162" s="745"/>
      <c r="O162" s="745"/>
      <c r="P162" s="55">
        <v>20</v>
      </c>
    </row>
    <row r="163" spans="1:16" ht="15.75" x14ac:dyDescent="0.25">
      <c r="A163" s="1123"/>
      <c r="B163" s="881"/>
      <c r="C163" s="881"/>
      <c r="D163" s="881"/>
      <c r="E163" s="400"/>
      <c r="F163" s="745" t="s">
        <v>1722</v>
      </c>
      <c r="G163" s="745"/>
      <c r="H163" s="745"/>
      <c r="I163" s="745"/>
      <c r="J163" s="395">
        <v>20</v>
      </c>
      <c r="K163" s="770"/>
      <c r="L163" s="764"/>
      <c r="M163" s="745" t="s">
        <v>1776</v>
      </c>
      <c r="N163" s="745"/>
      <c r="O163" s="745"/>
      <c r="P163" s="55">
        <v>20</v>
      </c>
    </row>
    <row r="164" spans="1:16" ht="15.75" x14ac:dyDescent="0.25">
      <c r="A164" s="1123"/>
      <c r="B164" s="881"/>
      <c r="C164" s="881"/>
      <c r="D164" s="881"/>
      <c r="E164" s="400"/>
      <c r="F164" s="745" t="s">
        <v>1723</v>
      </c>
      <c r="G164" s="745"/>
      <c r="H164" s="745"/>
      <c r="I164" s="745"/>
      <c r="J164" s="395">
        <v>20</v>
      </c>
      <c r="K164" s="770"/>
      <c r="L164" s="764"/>
      <c r="M164" s="745" t="s">
        <v>1777</v>
      </c>
      <c r="N164" s="745"/>
      <c r="O164" s="745"/>
      <c r="P164" s="55">
        <v>20</v>
      </c>
    </row>
    <row r="165" spans="1:16" ht="15.75" x14ac:dyDescent="0.25">
      <c r="A165" s="1123"/>
      <c r="B165" s="881"/>
      <c r="C165" s="881"/>
      <c r="D165" s="881"/>
      <c r="E165" s="400"/>
      <c r="F165" s="745" t="s">
        <v>1724</v>
      </c>
      <c r="G165" s="745"/>
      <c r="H165" s="745"/>
      <c r="I165" s="745"/>
      <c r="J165" s="395">
        <v>20</v>
      </c>
      <c r="K165" s="770"/>
      <c r="L165" s="764"/>
      <c r="M165" s="745" t="s">
        <v>1742</v>
      </c>
      <c r="N165" s="745"/>
      <c r="O165" s="745"/>
      <c r="P165" s="55">
        <v>20</v>
      </c>
    </row>
    <row r="166" spans="1:16" ht="15.75" x14ac:dyDescent="0.25">
      <c r="A166" s="1123"/>
      <c r="B166" s="881"/>
      <c r="C166" s="881"/>
      <c r="D166" s="881"/>
      <c r="E166" s="400"/>
      <c r="F166" s="853" t="s">
        <v>1726</v>
      </c>
      <c r="G166" s="871"/>
      <c r="H166" s="871"/>
      <c r="I166" s="872"/>
      <c r="J166" s="395">
        <v>20</v>
      </c>
      <c r="K166" s="770"/>
      <c r="L166" s="764"/>
      <c r="M166" s="745" t="s">
        <v>1778</v>
      </c>
      <c r="N166" s="745"/>
      <c r="O166" s="745"/>
      <c r="P166" s="55">
        <v>20</v>
      </c>
    </row>
    <row r="167" spans="1:16" ht="15.75" customHeight="1" x14ac:dyDescent="0.25">
      <c r="A167" s="1123"/>
      <c r="B167" s="881"/>
      <c r="C167" s="881"/>
      <c r="D167" s="881"/>
      <c r="E167" s="400"/>
      <c r="F167" s="853" t="s">
        <v>1729</v>
      </c>
      <c r="G167" s="871"/>
      <c r="H167" s="871"/>
      <c r="I167" s="872"/>
      <c r="J167" s="395">
        <v>20</v>
      </c>
      <c r="K167" s="770"/>
      <c r="L167" s="764"/>
      <c r="M167" s="745" t="s">
        <v>1779</v>
      </c>
      <c r="N167" s="745"/>
      <c r="O167" s="745"/>
      <c r="P167" s="55">
        <v>20</v>
      </c>
    </row>
    <row r="168" spans="1:16" ht="15.75" customHeight="1" x14ac:dyDescent="0.25">
      <c r="A168" s="1123"/>
      <c r="B168" s="881"/>
      <c r="C168" s="881"/>
      <c r="D168" s="881"/>
      <c r="E168" s="400"/>
      <c r="F168" s="853" t="s">
        <v>1744</v>
      </c>
      <c r="G168" s="871"/>
      <c r="H168" s="871"/>
      <c r="I168" s="872"/>
      <c r="J168" s="395">
        <v>10</v>
      </c>
      <c r="K168" s="770"/>
      <c r="L168" s="764"/>
      <c r="M168" s="745" t="s">
        <v>1743</v>
      </c>
      <c r="N168" s="745"/>
      <c r="O168" s="745"/>
      <c r="P168" s="55">
        <v>20</v>
      </c>
    </row>
    <row r="169" spans="1:16" ht="15.75" customHeight="1" x14ac:dyDescent="0.25">
      <c r="A169" s="1123"/>
      <c r="B169" s="881"/>
      <c r="C169" s="881"/>
      <c r="D169" s="881"/>
      <c r="E169" s="400"/>
      <c r="F169" s="853" t="s">
        <v>1745</v>
      </c>
      <c r="G169" s="871"/>
      <c r="H169" s="871"/>
      <c r="I169" s="872"/>
      <c r="J169" s="395">
        <v>20</v>
      </c>
      <c r="K169" s="770"/>
      <c r="L169" s="764"/>
      <c r="M169" s="745" t="s">
        <v>1780</v>
      </c>
      <c r="N169" s="745"/>
      <c r="O169" s="745"/>
      <c r="P169" s="55">
        <v>20</v>
      </c>
    </row>
    <row r="170" spans="1:16" ht="15.75" customHeight="1" x14ac:dyDescent="0.25">
      <c r="A170" s="1123"/>
      <c r="B170" s="881"/>
      <c r="C170" s="881"/>
      <c r="D170" s="881"/>
      <c r="E170" s="400"/>
      <c r="F170" s="853" t="s">
        <v>1781</v>
      </c>
      <c r="G170" s="871"/>
      <c r="H170" s="871"/>
      <c r="I170" s="872"/>
      <c r="J170" s="395">
        <v>30</v>
      </c>
      <c r="K170" s="770"/>
      <c r="L170" s="764"/>
      <c r="M170" s="745" t="s">
        <v>1782</v>
      </c>
      <c r="N170" s="745"/>
      <c r="O170" s="745"/>
      <c r="P170" s="55">
        <v>20</v>
      </c>
    </row>
    <row r="171" spans="1:16" ht="15.75" customHeight="1" x14ac:dyDescent="0.25">
      <c r="A171" s="1123"/>
      <c r="B171" s="881"/>
      <c r="C171" s="881"/>
      <c r="D171" s="881"/>
      <c r="E171" s="400"/>
      <c r="F171" s="853" t="s">
        <v>1783</v>
      </c>
      <c r="G171" s="871"/>
      <c r="H171" s="871"/>
      <c r="I171" s="872"/>
      <c r="J171" s="395">
        <v>30</v>
      </c>
      <c r="K171" s="770"/>
      <c r="L171" s="764"/>
      <c r="M171" s="745" t="s">
        <v>1784</v>
      </c>
      <c r="N171" s="745"/>
      <c r="O171" s="745"/>
      <c r="P171" s="55">
        <v>20</v>
      </c>
    </row>
    <row r="172" spans="1:16" ht="15.75" x14ac:dyDescent="0.25">
      <c r="A172" s="1123"/>
      <c r="B172" s="881"/>
      <c r="C172" s="881"/>
      <c r="D172" s="881"/>
      <c r="E172" s="400"/>
      <c r="F172" s="1393" t="s">
        <v>1785</v>
      </c>
      <c r="G172" s="1121"/>
      <c r="H172" s="1121"/>
      <c r="I172" s="1122"/>
      <c r="J172" s="395">
        <v>30</v>
      </c>
      <c r="K172" s="770"/>
      <c r="L172" s="764"/>
      <c r="M172" s="745" t="s">
        <v>1786</v>
      </c>
      <c r="N172" s="745"/>
      <c r="O172" s="745"/>
      <c r="P172" s="55">
        <v>20</v>
      </c>
    </row>
    <row r="173" spans="1:16" ht="15.75" customHeight="1" x14ac:dyDescent="0.25">
      <c r="A173" s="1123"/>
      <c r="B173" s="881"/>
      <c r="C173" s="881"/>
      <c r="D173" s="881"/>
      <c r="E173" s="400"/>
      <c r="F173" s="853" t="s">
        <v>1787</v>
      </c>
      <c r="G173" s="871"/>
      <c r="H173" s="871"/>
      <c r="I173" s="872"/>
      <c r="J173" s="395">
        <v>20</v>
      </c>
      <c r="K173" s="770"/>
      <c r="L173" s="764"/>
      <c r="M173" s="745" t="s">
        <v>1788</v>
      </c>
      <c r="N173" s="745"/>
      <c r="O173" s="745"/>
      <c r="P173" s="55">
        <v>20</v>
      </c>
    </row>
    <row r="174" spans="1:16" ht="15.75" customHeight="1" x14ac:dyDescent="0.25">
      <c r="A174" s="1123"/>
      <c r="B174" s="881"/>
      <c r="C174" s="881"/>
      <c r="D174" s="881"/>
      <c r="E174" s="400"/>
      <c r="F174" s="853" t="s">
        <v>1730</v>
      </c>
      <c r="G174" s="871"/>
      <c r="H174" s="871"/>
      <c r="I174" s="872"/>
      <c r="J174" s="395">
        <v>20</v>
      </c>
      <c r="K174" s="770"/>
      <c r="L174" s="764"/>
      <c r="M174" s="745" t="s">
        <v>1789</v>
      </c>
      <c r="N174" s="745"/>
      <c r="O174" s="745"/>
      <c r="P174" s="55">
        <v>20</v>
      </c>
    </row>
    <row r="175" spans="1:16" ht="15.75" customHeight="1" x14ac:dyDescent="0.25">
      <c r="A175" s="1123"/>
      <c r="B175" s="881"/>
      <c r="C175" s="881"/>
      <c r="D175" s="881"/>
      <c r="E175" s="400"/>
      <c r="F175" s="853" t="s">
        <v>1790</v>
      </c>
      <c r="G175" s="871"/>
      <c r="H175" s="871"/>
      <c r="I175" s="872"/>
      <c r="J175" s="395">
        <v>40</v>
      </c>
      <c r="K175" s="770"/>
      <c r="L175" s="764"/>
      <c r="M175" s="745" t="s">
        <v>1791</v>
      </c>
      <c r="N175" s="745"/>
      <c r="O175" s="745"/>
      <c r="P175" s="55">
        <v>20</v>
      </c>
    </row>
    <row r="176" spans="1:16" ht="15.75" customHeight="1" x14ac:dyDescent="0.25">
      <c r="A176" s="1123"/>
      <c r="B176" s="881"/>
      <c r="C176" s="881"/>
      <c r="D176" s="881"/>
      <c r="E176" s="400"/>
      <c r="F176" s="853" t="s">
        <v>1792</v>
      </c>
      <c r="G176" s="871"/>
      <c r="H176" s="871"/>
      <c r="I176" s="872"/>
      <c r="J176" s="395">
        <v>20</v>
      </c>
      <c r="K176" s="770"/>
      <c r="L176" s="764"/>
      <c r="M176" s="745" t="s">
        <v>1793</v>
      </c>
      <c r="N176" s="745"/>
      <c r="O176" s="745"/>
      <c r="P176" s="55">
        <v>20</v>
      </c>
    </row>
    <row r="177" spans="1:16" ht="15.75" customHeight="1" x14ac:dyDescent="0.25">
      <c r="A177" s="1123"/>
      <c r="B177" s="881"/>
      <c r="C177" s="881"/>
      <c r="D177" s="881"/>
      <c r="E177" s="400"/>
      <c r="F177" s="853" t="s">
        <v>1794</v>
      </c>
      <c r="G177" s="871"/>
      <c r="H177" s="871"/>
      <c r="I177" s="872"/>
      <c r="J177" s="395">
        <v>60</v>
      </c>
      <c r="K177" s="770"/>
      <c r="L177" s="764"/>
      <c r="M177" s="745"/>
      <c r="N177" s="745"/>
      <c r="O177" s="745"/>
      <c r="P177" s="22"/>
    </row>
    <row r="178" spans="1:16" ht="15.75" customHeight="1" x14ac:dyDescent="0.25">
      <c r="A178" s="1123"/>
      <c r="B178" s="881"/>
      <c r="C178" s="881"/>
      <c r="D178" s="881"/>
      <c r="E178" s="400"/>
      <c r="F178" s="853" t="s">
        <v>1727</v>
      </c>
      <c r="G178" s="871"/>
      <c r="H178" s="871"/>
      <c r="I178" s="872"/>
      <c r="J178" s="395">
        <v>20</v>
      </c>
      <c r="K178" s="770"/>
      <c r="L178" s="764"/>
      <c r="M178" s="745"/>
      <c r="N178" s="745"/>
      <c r="O178" s="745"/>
      <c r="P178" s="22"/>
    </row>
    <row r="179" spans="1:16" ht="15.75" customHeight="1" x14ac:dyDescent="0.25">
      <c r="A179" s="1123"/>
      <c r="B179" s="881"/>
      <c r="C179" s="881"/>
      <c r="D179" s="881"/>
      <c r="E179" s="400"/>
      <c r="F179" s="853" t="s">
        <v>1728</v>
      </c>
      <c r="G179" s="871"/>
      <c r="H179" s="871"/>
      <c r="I179" s="872"/>
      <c r="J179" s="395">
        <v>20</v>
      </c>
      <c r="K179" s="770"/>
      <c r="L179" s="764"/>
      <c r="M179" s="745"/>
      <c r="N179" s="745"/>
      <c r="O179" s="745"/>
      <c r="P179" s="22"/>
    </row>
    <row r="180" spans="1:16" ht="15.75" customHeight="1" x14ac:dyDescent="0.25">
      <c r="A180" s="1123"/>
      <c r="B180" s="881"/>
      <c r="C180" s="881"/>
      <c r="D180" s="881"/>
      <c r="E180" s="400"/>
      <c r="F180" s="853" t="s">
        <v>1795</v>
      </c>
      <c r="G180" s="871"/>
      <c r="H180" s="871"/>
      <c r="I180" s="872"/>
      <c r="J180" s="395">
        <v>20</v>
      </c>
      <c r="K180" s="770"/>
      <c r="L180" s="764"/>
      <c r="M180" s="745"/>
      <c r="N180" s="745"/>
      <c r="O180" s="745"/>
      <c r="P180" s="22"/>
    </row>
    <row r="181" spans="1:16" ht="15.75" customHeight="1" x14ac:dyDescent="0.25">
      <c r="A181" s="1123"/>
      <c r="B181" s="881"/>
      <c r="C181" s="881"/>
      <c r="D181" s="881"/>
      <c r="E181" s="400"/>
      <c r="F181" s="853" t="s">
        <v>1796</v>
      </c>
      <c r="G181" s="871"/>
      <c r="H181" s="871"/>
      <c r="I181" s="872"/>
      <c r="J181" s="395">
        <v>30</v>
      </c>
      <c r="K181" s="770"/>
      <c r="L181" s="764"/>
      <c r="M181" s="745"/>
      <c r="N181" s="745"/>
      <c r="O181" s="745"/>
      <c r="P181" s="22"/>
    </row>
    <row r="182" spans="1:16" ht="15.75" customHeight="1" x14ac:dyDescent="0.25">
      <c r="A182" s="1123"/>
      <c r="B182" s="881"/>
      <c r="C182" s="881"/>
      <c r="D182" s="881"/>
      <c r="E182" s="400"/>
      <c r="F182" s="853" t="s">
        <v>1797</v>
      </c>
      <c r="G182" s="871"/>
      <c r="H182" s="871"/>
      <c r="I182" s="872"/>
      <c r="J182" s="395">
        <v>30</v>
      </c>
      <c r="K182" s="770"/>
      <c r="L182" s="764"/>
      <c r="M182" s="745"/>
      <c r="N182" s="745"/>
      <c r="O182" s="745"/>
      <c r="P182" s="22"/>
    </row>
    <row r="183" spans="1:16" ht="15.75" customHeight="1" x14ac:dyDescent="0.25">
      <c r="A183" s="1123"/>
      <c r="B183" s="881"/>
      <c r="C183" s="881"/>
      <c r="D183" s="881"/>
      <c r="E183" s="400"/>
      <c r="F183" s="853" t="s">
        <v>1798</v>
      </c>
      <c r="G183" s="871"/>
      <c r="H183" s="871"/>
      <c r="I183" s="872"/>
      <c r="J183" s="418">
        <v>30</v>
      </c>
      <c r="K183" s="770"/>
      <c r="L183" s="764"/>
      <c r="M183" s="745"/>
      <c r="N183" s="745"/>
      <c r="O183" s="745"/>
      <c r="P183" s="22"/>
    </row>
    <row r="184" spans="1:16" ht="15.75" customHeight="1" x14ac:dyDescent="0.25">
      <c r="A184" s="1123"/>
      <c r="B184" s="881"/>
      <c r="C184" s="881"/>
      <c r="D184" s="881"/>
      <c r="E184" s="400"/>
      <c r="F184" s="853" t="s">
        <v>1799</v>
      </c>
      <c r="G184" s="871"/>
      <c r="H184" s="871"/>
      <c r="I184" s="872"/>
      <c r="J184" s="395">
        <v>20</v>
      </c>
      <c r="K184" s="770"/>
      <c r="L184" s="764"/>
      <c r="M184" s="745"/>
      <c r="N184" s="745"/>
      <c r="O184" s="745"/>
      <c r="P184" s="22"/>
    </row>
    <row r="185" spans="1:16" ht="15.75" customHeight="1" x14ac:dyDescent="0.25">
      <c r="A185" s="1123"/>
      <c r="B185" s="881"/>
      <c r="C185" s="881"/>
      <c r="D185" s="881"/>
      <c r="E185" s="400"/>
      <c r="F185" s="853" t="s">
        <v>1800</v>
      </c>
      <c r="G185" s="871"/>
      <c r="H185" s="871"/>
      <c r="I185" s="872"/>
      <c r="J185" s="395">
        <v>20</v>
      </c>
      <c r="K185" s="770"/>
      <c r="L185" s="764"/>
      <c r="M185" s="745"/>
      <c r="N185" s="745"/>
      <c r="O185" s="745"/>
      <c r="P185" s="22"/>
    </row>
    <row r="186" spans="1:16" ht="15.75" x14ac:dyDescent="0.25">
      <c r="A186" s="1123"/>
      <c r="B186" s="881"/>
      <c r="C186" s="881"/>
      <c r="D186" s="881"/>
      <c r="E186" s="400"/>
      <c r="F186" s="745"/>
      <c r="G186" s="745"/>
      <c r="H186" s="745"/>
      <c r="I186" s="745"/>
      <c r="J186" s="410"/>
      <c r="K186" s="770"/>
      <c r="L186" s="764"/>
      <c r="M186" s="745"/>
      <c r="N186" s="745"/>
      <c r="O186" s="745"/>
      <c r="P186" s="22"/>
    </row>
    <row r="187" spans="1:16" ht="15.75" x14ac:dyDescent="0.25">
      <c r="A187" s="1123"/>
      <c r="B187" s="881"/>
      <c r="C187" s="881"/>
      <c r="D187" s="881"/>
      <c r="E187" s="400"/>
      <c r="F187" s="745"/>
      <c r="G187" s="745"/>
      <c r="H187" s="745"/>
      <c r="I187" s="745"/>
      <c r="J187" s="410"/>
      <c r="K187" s="770"/>
      <c r="L187" s="764"/>
      <c r="M187" s="745"/>
      <c r="N187" s="745"/>
      <c r="O187" s="745"/>
      <c r="P187" s="22"/>
    </row>
    <row r="188" spans="1:16" ht="15.75" x14ac:dyDescent="0.25">
      <c r="A188" s="23"/>
      <c r="B188" s="24"/>
      <c r="C188" s="18"/>
      <c r="D188" s="18"/>
      <c r="E188" s="18"/>
      <c r="F188" s="18"/>
      <c r="G188" s="18"/>
      <c r="H188" s="18"/>
      <c r="I188" s="18"/>
      <c r="J188" s="18"/>
      <c r="K188" s="18"/>
      <c r="L188" s="18"/>
      <c r="M188" s="18"/>
      <c r="N188" s="18"/>
      <c r="O188" s="18"/>
    </row>
    <row r="189" spans="1:16" ht="51" customHeight="1" x14ac:dyDescent="0.25">
      <c r="A189" s="25" t="s">
        <v>32</v>
      </c>
      <c r="B189" s="401" t="s">
        <v>33</v>
      </c>
      <c r="C189" s="401" t="s">
        <v>34</v>
      </c>
      <c r="D189" s="401" t="s">
        <v>35</v>
      </c>
      <c r="E189" s="401" t="s">
        <v>36</v>
      </c>
      <c r="F189" s="401" t="s">
        <v>37</v>
      </c>
      <c r="G189" s="746" t="s">
        <v>38</v>
      </c>
      <c r="H189" s="746"/>
      <c r="I189" s="733" t="s">
        <v>39</v>
      </c>
      <c r="J189" s="741"/>
      <c r="K189" s="401" t="s">
        <v>40</v>
      </c>
      <c r="L189" s="746" t="s">
        <v>41</v>
      </c>
      <c r="M189" s="746"/>
      <c r="N189" s="850" t="s">
        <v>42</v>
      </c>
      <c r="O189" s="851"/>
      <c r="P189" s="852"/>
    </row>
    <row r="190" spans="1:16" ht="109.5" customHeight="1" x14ac:dyDescent="0.25">
      <c r="A190" s="287" t="s">
        <v>606</v>
      </c>
      <c r="B190" s="144">
        <v>1</v>
      </c>
      <c r="C190" s="283" t="s">
        <v>1801</v>
      </c>
      <c r="D190" s="402" t="s">
        <v>523</v>
      </c>
      <c r="E190" s="402" t="s">
        <v>46</v>
      </c>
      <c r="F190" s="402" t="s">
        <v>105</v>
      </c>
      <c r="G190" s="800" t="s">
        <v>1802</v>
      </c>
      <c r="H190" s="800"/>
      <c r="I190" s="801" t="s">
        <v>207</v>
      </c>
      <c r="J190" s="802"/>
      <c r="K190" s="300">
        <v>0.75</v>
      </c>
      <c r="L190" s="846" t="s">
        <v>634</v>
      </c>
      <c r="M190" s="846"/>
      <c r="N190" s="803" t="s">
        <v>1803</v>
      </c>
      <c r="O190" s="803"/>
      <c r="P190" s="1389"/>
    </row>
    <row r="191" spans="1:16" ht="33.75" customHeight="1" x14ac:dyDescent="0.25">
      <c r="A191" s="733" t="s">
        <v>51</v>
      </c>
      <c r="B191" s="741"/>
      <c r="C191" s="1105"/>
      <c r="D191" s="1107"/>
      <c r="E191" s="1107"/>
      <c r="F191" s="1107"/>
      <c r="G191" s="1107"/>
      <c r="H191" s="1107"/>
      <c r="I191" s="1107"/>
      <c r="J191" s="1107"/>
      <c r="K191" s="1107"/>
      <c r="L191" s="1107"/>
      <c r="M191" s="1107"/>
      <c r="N191" s="1107"/>
      <c r="O191" s="1107"/>
      <c r="P191" s="1108"/>
    </row>
    <row r="192" spans="1:16" ht="15.75" x14ac:dyDescent="0.25">
      <c r="A192" s="718" t="s">
        <v>53</v>
      </c>
      <c r="B192" s="719"/>
      <c r="C192" s="719"/>
      <c r="D192" s="719"/>
      <c r="E192" s="719"/>
      <c r="F192" s="719"/>
      <c r="G192" s="720"/>
      <c r="H192" s="721" t="s">
        <v>54</v>
      </c>
      <c r="I192" s="719"/>
      <c r="J192" s="719"/>
      <c r="K192" s="719"/>
      <c r="L192" s="719"/>
      <c r="M192" s="719"/>
      <c r="N192" s="719"/>
      <c r="O192" s="719"/>
      <c r="P192" s="722"/>
    </row>
    <row r="193" spans="1:16" x14ac:dyDescent="0.25">
      <c r="A193" s="723" t="s">
        <v>1804</v>
      </c>
      <c r="B193" s="724"/>
      <c r="C193" s="724"/>
      <c r="D193" s="724"/>
      <c r="E193" s="724"/>
      <c r="F193" s="724"/>
      <c r="G193" s="724"/>
      <c r="H193" s="839" t="s">
        <v>1805</v>
      </c>
      <c r="I193" s="840"/>
      <c r="J193" s="840"/>
      <c r="K193" s="840"/>
      <c r="L193" s="840"/>
      <c r="M193" s="840"/>
      <c r="N193" s="840"/>
      <c r="O193" s="840"/>
      <c r="P193" s="841"/>
    </row>
    <row r="194" spans="1:16" x14ac:dyDescent="0.25">
      <c r="A194" s="725"/>
      <c r="B194" s="726"/>
      <c r="C194" s="726"/>
      <c r="D194" s="726"/>
      <c r="E194" s="726"/>
      <c r="F194" s="726"/>
      <c r="G194" s="726"/>
      <c r="H194" s="842"/>
      <c r="I194" s="843"/>
      <c r="J194" s="843"/>
      <c r="K194" s="843"/>
      <c r="L194" s="843"/>
      <c r="M194" s="843"/>
      <c r="N194" s="843"/>
      <c r="O194" s="843"/>
      <c r="P194" s="844"/>
    </row>
    <row r="195" spans="1:16" ht="22.5" customHeight="1" x14ac:dyDescent="0.25">
      <c r="A195" s="23"/>
      <c r="B195" s="24"/>
      <c r="C195" s="24"/>
      <c r="D195" s="24"/>
      <c r="E195" s="24"/>
      <c r="F195" s="24"/>
      <c r="G195" s="24"/>
      <c r="H195" s="24"/>
      <c r="I195" s="24"/>
      <c r="J195" s="24"/>
      <c r="K195" s="24"/>
      <c r="L195" s="24"/>
      <c r="M195" s="24"/>
      <c r="N195" s="24"/>
      <c r="O195" s="24"/>
      <c r="P195" s="31"/>
    </row>
    <row r="196" spans="1:16" ht="15.75" x14ac:dyDescent="0.25">
      <c r="A196" s="32"/>
      <c r="B196" s="24"/>
      <c r="C196" s="19"/>
      <c r="D196" s="733" t="s">
        <v>57</v>
      </c>
      <c r="E196" s="734"/>
      <c r="F196" s="734"/>
      <c r="G196" s="734"/>
      <c r="H196" s="734"/>
      <c r="I196" s="734"/>
      <c r="J196" s="734"/>
      <c r="K196" s="734"/>
      <c r="L196" s="734"/>
      <c r="M196" s="734"/>
      <c r="N196" s="734"/>
      <c r="O196" s="734"/>
      <c r="P196" s="735"/>
    </row>
    <row r="197" spans="1:16" ht="15.75" x14ac:dyDescent="0.25">
      <c r="A197" s="23"/>
      <c r="B197" s="24"/>
      <c r="C197" s="24"/>
      <c r="D197" s="401" t="s">
        <v>58</v>
      </c>
      <c r="E197" s="401" t="s">
        <v>59</v>
      </c>
      <c r="F197" s="401" t="s">
        <v>60</v>
      </c>
      <c r="G197" s="401" t="s">
        <v>1806</v>
      </c>
      <c r="H197" s="401" t="s">
        <v>62</v>
      </c>
      <c r="I197" s="401" t="s">
        <v>63</v>
      </c>
      <c r="J197" s="401" t="s">
        <v>64</v>
      </c>
      <c r="K197" s="401" t="s">
        <v>1807</v>
      </c>
      <c r="L197" s="401" t="s">
        <v>66</v>
      </c>
      <c r="M197" s="401" t="s">
        <v>67</v>
      </c>
      <c r="N197" s="401" t="s">
        <v>68</v>
      </c>
      <c r="O197" s="733" t="s">
        <v>1808</v>
      </c>
      <c r="P197" s="741"/>
    </row>
    <row r="198" spans="1:16" ht="15.75" x14ac:dyDescent="0.25">
      <c r="A198" s="1384" t="s">
        <v>70</v>
      </c>
      <c r="B198" s="1385"/>
      <c r="C198" s="1386"/>
      <c r="D198" s="52"/>
      <c r="E198" s="52"/>
      <c r="F198" s="52">
        <v>15</v>
      </c>
      <c r="G198" s="52"/>
      <c r="H198" s="52"/>
      <c r="I198" s="52">
        <v>25</v>
      </c>
      <c r="J198" s="52"/>
      <c r="K198" s="52"/>
      <c r="L198" s="52">
        <v>50</v>
      </c>
      <c r="M198" s="52"/>
      <c r="N198" s="52"/>
      <c r="O198" s="887">
        <v>75</v>
      </c>
      <c r="P198" s="888"/>
    </row>
    <row r="199" spans="1:16" ht="15.75" x14ac:dyDescent="0.25">
      <c r="A199" s="1384" t="s">
        <v>71</v>
      </c>
      <c r="B199" s="1385"/>
      <c r="C199" s="1386"/>
      <c r="D199" s="53"/>
      <c r="E199" s="53"/>
      <c r="F199" s="53"/>
      <c r="G199" s="53"/>
      <c r="H199" s="53"/>
      <c r="I199" s="53"/>
      <c r="J199" s="53"/>
      <c r="K199" s="53"/>
      <c r="L199" s="53"/>
      <c r="M199" s="53"/>
      <c r="N199" s="53"/>
      <c r="O199" s="899"/>
      <c r="P199" s="900"/>
    </row>
    <row r="200" spans="1:16" ht="15.75" x14ac:dyDescent="0.25">
      <c r="A200" s="23"/>
      <c r="B200" s="24"/>
      <c r="C200" s="24"/>
      <c r="D200" s="24"/>
      <c r="E200" s="24"/>
      <c r="F200" s="24"/>
      <c r="G200" s="24"/>
      <c r="H200" s="24"/>
      <c r="I200" s="24"/>
      <c r="J200" s="24"/>
      <c r="K200" s="24"/>
      <c r="L200" s="24"/>
      <c r="M200" s="24"/>
      <c r="N200" s="24"/>
      <c r="O200" s="24"/>
      <c r="P200" s="31"/>
    </row>
    <row r="201" spans="1:16" ht="15.75" x14ac:dyDescent="0.25">
      <c r="A201" s="35" t="s">
        <v>72</v>
      </c>
      <c r="B201" s="35" t="s">
        <v>33</v>
      </c>
      <c r="C201" s="36"/>
      <c r="D201" s="37" t="s">
        <v>58</v>
      </c>
      <c r="E201" s="37" t="s">
        <v>59</v>
      </c>
      <c r="F201" s="37" t="s">
        <v>60</v>
      </c>
      <c r="G201" s="37" t="s">
        <v>61</v>
      </c>
      <c r="H201" s="37" t="s">
        <v>62</v>
      </c>
      <c r="I201" s="37" t="s">
        <v>63</v>
      </c>
      <c r="J201" s="37" t="s">
        <v>64</v>
      </c>
      <c r="K201" s="37" t="s">
        <v>65</v>
      </c>
      <c r="L201" s="37" t="s">
        <v>66</v>
      </c>
      <c r="M201" s="37" t="s">
        <v>67</v>
      </c>
      <c r="N201" s="37" t="s">
        <v>68</v>
      </c>
      <c r="O201" s="716" t="s">
        <v>69</v>
      </c>
      <c r="P201" s="717"/>
    </row>
    <row r="202" spans="1:16" ht="30.75" customHeight="1" x14ac:dyDescent="0.25">
      <c r="A202" s="868" t="s">
        <v>1809</v>
      </c>
      <c r="B202" s="812">
        <v>0.25</v>
      </c>
      <c r="C202" s="38" t="s">
        <v>70</v>
      </c>
      <c r="D202" s="38"/>
      <c r="E202" s="38">
        <v>20</v>
      </c>
      <c r="F202" s="38">
        <v>40</v>
      </c>
      <c r="G202" s="38">
        <v>60</v>
      </c>
      <c r="H202" s="38">
        <v>70</v>
      </c>
      <c r="I202" s="38">
        <v>80</v>
      </c>
      <c r="J202" s="38">
        <v>90</v>
      </c>
      <c r="K202" s="38">
        <v>100</v>
      </c>
      <c r="L202" s="38"/>
      <c r="M202" s="38"/>
      <c r="N202" s="38"/>
      <c r="O202" s="808"/>
      <c r="P202" s="809"/>
    </row>
    <row r="203" spans="1:16" ht="26.25" customHeight="1" x14ac:dyDescent="0.25">
      <c r="A203" s="869"/>
      <c r="B203" s="812"/>
      <c r="C203" s="40" t="s">
        <v>71</v>
      </c>
      <c r="D203" s="40"/>
      <c r="E203" s="40"/>
      <c r="F203" s="41"/>
      <c r="G203" s="41"/>
      <c r="H203" s="41"/>
      <c r="I203" s="41"/>
      <c r="J203" s="41"/>
      <c r="K203" s="41"/>
      <c r="L203" s="41"/>
      <c r="M203" s="41"/>
      <c r="N203" s="40"/>
      <c r="O203" s="814"/>
      <c r="P203" s="815"/>
    </row>
    <row r="204" spans="1:16" ht="26.25" customHeight="1" x14ac:dyDescent="0.25">
      <c r="A204" s="868" t="s">
        <v>1810</v>
      </c>
      <c r="B204" s="812">
        <v>0.25</v>
      </c>
      <c r="C204" s="38" t="s">
        <v>70</v>
      </c>
      <c r="D204" s="38"/>
      <c r="E204" s="38">
        <v>10</v>
      </c>
      <c r="F204" s="38">
        <v>20</v>
      </c>
      <c r="G204" s="38">
        <v>30</v>
      </c>
      <c r="H204" s="38">
        <v>35</v>
      </c>
      <c r="I204" s="38">
        <v>40</v>
      </c>
      <c r="J204" s="38">
        <v>50</v>
      </c>
      <c r="K204" s="38">
        <v>60</v>
      </c>
      <c r="L204" s="38">
        <v>70</v>
      </c>
      <c r="M204" s="38">
        <v>80</v>
      </c>
      <c r="N204" s="38">
        <v>90</v>
      </c>
      <c r="O204" s="808">
        <v>100</v>
      </c>
      <c r="P204" s="809"/>
    </row>
    <row r="205" spans="1:16" ht="25.5" customHeight="1" x14ac:dyDescent="0.25">
      <c r="A205" s="869"/>
      <c r="B205" s="812"/>
      <c r="C205" s="40" t="s">
        <v>71</v>
      </c>
      <c r="D205" s="40"/>
      <c r="E205" s="40"/>
      <c r="F205" s="41"/>
      <c r="G205" s="41"/>
      <c r="H205" s="41"/>
      <c r="I205" s="41"/>
      <c r="J205" s="41"/>
      <c r="K205" s="41"/>
      <c r="L205" s="41"/>
      <c r="M205" s="41"/>
      <c r="N205" s="40"/>
      <c r="O205" s="814"/>
      <c r="P205" s="815"/>
    </row>
    <row r="206" spans="1:16" ht="15.75" x14ac:dyDescent="0.25">
      <c r="A206" s="868" t="s">
        <v>1811</v>
      </c>
      <c r="B206" s="812">
        <v>0.1</v>
      </c>
      <c r="C206" s="38" t="s">
        <v>70</v>
      </c>
      <c r="D206" s="38"/>
      <c r="E206" s="38">
        <v>10</v>
      </c>
      <c r="F206" s="38">
        <v>20</v>
      </c>
      <c r="G206" s="38">
        <v>30</v>
      </c>
      <c r="H206" s="38">
        <v>35</v>
      </c>
      <c r="I206" s="38">
        <v>40</v>
      </c>
      <c r="J206" s="38">
        <v>50</v>
      </c>
      <c r="K206" s="38">
        <v>60</v>
      </c>
      <c r="L206" s="38">
        <v>70</v>
      </c>
      <c r="M206" s="38">
        <v>80</v>
      </c>
      <c r="N206" s="38">
        <v>90</v>
      </c>
      <c r="O206" s="808">
        <v>100</v>
      </c>
      <c r="P206" s="809"/>
    </row>
    <row r="207" spans="1:16" ht="15.75" x14ac:dyDescent="0.25">
      <c r="A207" s="869"/>
      <c r="B207" s="812"/>
      <c r="C207" s="40" t="s">
        <v>71</v>
      </c>
      <c r="D207" s="40"/>
      <c r="E207" s="40"/>
      <c r="F207" s="41"/>
      <c r="G207" s="41"/>
      <c r="H207" s="41"/>
      <c r="I207" s="41"/>
      <c r="J207" s="41"/>
      <c r="K207" s="41"/>
      <c r="L207" s="41"/>
      <c r="M207" s="41"/>
      <c r="N207" s="40"/>
      <c r="O207" s="814"/>
      <c r="P207" s="815"/>
    </row>
    <row r="208" spans="1:16" ht="15.75" x14ac:dyDescent="0.25">
      <c r="A208" s="868" t="s">
        <v>1812</v>
      </c>
      <c r="B208" s="812">
        <v>0.1</v>
      </c>
      <c r="C208" s="38" t="s">
        <v>70</v>
      </c>
      <c r="D208" s="38"/>
      <c r="E208" s="38"/>
      <c r="F208" s="38">
        <v>25</v>
      </c>
      <c r="G208" s="38"/>
      <c r="H208" s="38"/>
      <c r="I208" s="38">
        <v>50</v>
      </c>
      <c r="J208" s="38"/>
      <c r="K208" s="38"/>
      <c r="L208" s="38">
        <v>75</v>
      </c>
      <c r="M208" s="38"/>
      <c r="N208" s="38"/>
      <c r="O208" s="808">
        <v>100</v>
      </c>
      <c r="P208" s="809"/>
    </row>
    <row r="209" spans="1:16" ht="24" customHeight="1" x14ac:dyDescent="0.25">
      <c r="A209" s="869"/>
      <c r="B209" s="812"/>
      <c r="C209" s="40" t="s">
        <v>71</v>
      </c>
      <c r="D209" s="40"/>
      <c r="E209" s="40"/>
      <c r="F209" s="41"/>
      <c r="G209" s="41"/>
      <c r="H209" s="41"/>
      <c r="I209" s="41"/>
      <c r="J209" s="41"/>
      <c r="K209" s="41"/>
      <c r="L209" s="41"/>
      <c r="M209" s="41"/>
      <c r="N209" s="40"/>
      <c r="O209" s="814"/>
      <c r="P209" s="815"/>
    </row>
    <row r="210" spans="1:16" ht="15.75" x14ac:dyDescent="0.25">
      <c r="A210" s="868" t="s">
        <v>1813</v>
      </c>
      <c r="B210" s="812">
        <v>0.1</v>
      </c>
      <c r="C210" s="38" t="s">
        <v>70</v>
      </c>
      <c r="D210" s="38"/>
      <c r="E210" s="38">
        <v>10</v>
      </c>
      <c r="F210" s="38">
        <v>20</v>
      </c>
      <c r="G210" s="38">
        <v>30</v>
      </c>
      <c r="H210" s="38">
        <v>35</v>
      </c>
      <c r="I210" s="38">
        <v>40</v>
      </c>
      <c r="J210" s="38">
        <v>50</v>
      </c>
      <c r="K210" s="38">
        <v>60</v>
      </c>
      <c r="L210" s="38">
        <v>70</v>
      </c>
      <c r="M210" s="38">
        <v>80</v>
      </c>
      <c r="N210" s="38">
        <v>90</v>
      </c>
      <c r="O210" s="808">
        <v>100</v>
      </c>
      <c r="P210" s="809"/>
    </row>
    <row r="211" spans="1:16" ht="15.75" x14ac:dyDescent="0.25">
      <c r="A211" s="869"/>
      <c r="B211" s="812"/>
      <c r="C211" s="40" t="s">
        <v>71</v>
      </c>
      <c r="D211" s="40"/>
      <c r="E211" s="40"/>
      <c r="F211" s="41"/>
      <c r="G211" s="41"/>
      <c r="H211" s="41"/>
      <c r="I211" s="41"/>
      <c r="J211" s="41"/>
      <c r="K211" s="41"/>
      <c r="L211" s="41"/>
      <c r="M211" s="41"/>
      <c r="N211" s="40"/>
      <c r="O211" s="814"/>
      <c r="P211" s="815"/>
    </row>
    <row r="212" spans="1:16" ht="15.75" x14ac:dyDescent="0.25">
      <c r="A212" s="868" t="s">
        <v>1814</v>
      </c>
      <c r="B212" s="812">
        <v>0.05</v>
      </c>
      <c r="C212" s="38" t="s">
        <v>70</v>
      </c>
      <c r="D212" s="38"/>
      <c r="E212" s="38">
        <v>15</v>
      </c>
      <c r="F212" s="38">
        <v>30</v>
      </c>
      <c r="G212" s="38">
        <v>40</v>
      </c>
      <c r="H212" s="38">
        <v>60</v>
      </c>
      <c r="I212" s="38">
        <v>80</v>
      </c>
      <c r="J212" s="38">
        <v>100</v>
      </c>
      <c r="K212" s="38"/>
      <c r="L212" s="38"/>
      <c r="M212" s="38"/>
      <c r="N212" s="38"/>
      <c r="O212" s="808"/>
      <c r="P212" s="809"/>
    </row>
    <row r="213" spans="1:16" ht="15.75" x14ac:dyDescent="0.25">
      <c r="A213" s="869"/>
      <c r="B213" s="812"/>
      <c r="C213" s="40" t="s">
        <v>71</v>
      </c>
      <c r="D213" s="40"/>
      <c r="E213" s="40"/>
      <c r="F213" s="41"/>
      <c r="G213" s="41"/>
      <c r="H213" s="41"/>
      <c r="I213" s="41"/>
      <c r="J213" s="41"/>
      <c r="K213" s="41"/>
      <c r="L213" s="41"/>
      <c r="M213" s="41"/>
      <c r="N213" s="40"/>
      <c r="O213" s="814"/>
      <c r="P213" s="815"/>
    </row>
    <row r="214" spans="1:16" ht="29.25" customHeight="1" x14ac:dyDescent="0.25">
      <c r="A214" s="868" t="s">
        <v>1815</v>
      </c>
      <c r="B214" s="701">
        <v>0.05</v>
      </c>
      <c r="C214" s="38" t="s">
        <v>70</v>
      </c>
      <c r="D214" s="38"/>
      <c r="E214" s="38">
        <v>10</v>
      </c>
      <c r="F214" s="38">
        <v>20</v>
      </c>
      <c r="G214" s="38">
        <v>30</v>
      </c>
      <c r="H214" s="38">
        <v>35</v>
      </c>
      <c r="I214" s="38">
        <v>40</v>
      </c>
      <c r="J214" s="38">
        <v>50</v>
      </c>
      <c r="K214" s="38">
        <v>60</v>
      </c>
      <c r="L214" s="38">
        <v>70</v>
      </c>
      <c r="M214" s="38">
        <v>80</v>
      </c>
      <c r="N214" s="38">
        <v>90</v>
      </c>
      <c r="O214" s="808">
        <v>100</v>
      </c>
      <c r="P214" s="809"/>
    </row>
    <row r="215" spans="1:16" ht="25.5" customHeight="1" x14ac:dyDescent="0.25">
      <c r="A215" s="869"/>
      <c r="B215" s="702"/>
      <c r="C215" s="40" t="s">
        <v>71</v>
      </c>
      <c r="D215" s="40"/>
      <c r="E215" s="40"/>
      <c r="F215" s="41"/>
      <c r="G215" s="41"/>
      <c r="H215" s="41"/>
      <c r="I215" s="41"/>
      <c r="J215" s="41"/>
      <c r="K215" s="41"/>
      <c r="L215" s="41"/>
      <c r="M215" s="41"/>
      <c r="N215" s="40"/>
      <c r="O215" s="814"/>
      <c r="P215" s="815"/>
    </row>
    <row r="216" spans="1:16" ht="15.75" x14ac:dyDescent="0.25">
      <c r="A216" s="868" t="s">
        <v>1816</v>
      </c>
      <c r="B216" s="812">
        <v>0.1</v>
      </c>
      <c r="C216" s="38" t="s">
        <v>70</v>
      </c>
      <c r="D216" s="38"/>
      <c r="E216" s="38">
        <v>10</v>
      </c>
      <c r="F216" s="38">
        <v>20</v>
      </c>
      <c r="G216" s="38">
        <v>30</v>
      </c>
      <c r="H216" s="38">
        <v>35</v>
      </c>
      <c r="I216" s="38">
        <v>40</v>
      </c>
      <c r="J216" s="38">
        <v>50</v>
      </c>
      <c r="K216" s="38">
        <v>60</v>
      </c>
      <c r="L216" s="38">
        <v>70</v>
      </c>
      <c r="M216" s="38">
        <v>80</v>
      </c>
      <c r="N216" s="38">
        <v>90</v>
      </c>
      <c r="O216" s="808">
        <v>100</v>
      </c>
      <c r="P216" s="809"/>
    </row>
    <row r="217" spans="1:16" ht="15.75" x14ac:dyDescent="0.25">
      <c r="A217" s="869"/>
      <c r="B217" s="812"/>
      <c r="C217" s="40" t="s">
        <v>71</v>
      </c>
      <c r="D217" s="40"/>
      <c r="E217" s="40"/>
      <c r="F217" s="41"/>
      <c r="G217" s="41"/>
      <c r="H217" s="41"/>
      <c r="I217" s="41"/>
      <c r="J217" s="41"/>
      <c r="K217" s="41"/>
      <c r="L217" s="41"/>
      <c r="M217" s="41"/>
      <c r="N217" s="40"/>
      <c r="O217" s="814"/>
      <c r="P217" s="815"/>
    </row>
    <row r="218" spans="1:16" ht="15.75" thickBot="1" x14ac:dyDescent="0.3">
      <c r="A218" s="44"/>
      <c r="B218" s="21"/>
      <c r="C218" s="21"/>
      <c r="D218" s="21"/>
      <c r="E218" s="21"/>
      <c r="F218" s="21"/>
      <c r="G218" s="21"/>
      <c r="H218" s="21"/>
      <c r="I218" s="21"/>
      <c r="J218" s="21"/>
      <c r="K218" s="21"/>
      <c r="L218" s="21"/>
      <c r="M218" s="21"/>
      <c r="N218" s="21"/>
      <c r="O218" s="21"/>
      <c r="P218" s="45"/>
    </row>
    <row r="219" spans="1:16" ht="15.75" x14ac:dyDescent="0.25">
      <c r="A219" s="688" t="s">
        <v>82</v>
      </c>
      <c r="B219" s="689"/>
      <c r="C219" s="689"/>
      <c r="D219" s="689"/>
      <c r="E219" s="689"/>
      <c r="F219" s="689"/>
      <c r="G219" s="689"/>
      <c r="H219" s="689"/>
      <c r="I219" s="689"/>
      <c r="J219" s="689"/>
      <c r="K219" s="689"/>
      <c r="L219" s="689"/>
      <c r="M219" s="689"/>
      <c r="N219" s="689"/>
      <c r="O219" s="689"/>
      <c r="P219" s="690"/>
    </row>
    <row r="220" spans="1:16" ht="15.75" x14ac:dyDescent="0.25">
      <c r="A220" s="46" t="s">
        <v>83</v>
      </c>
      <c r="B220" s="682"/>
      <c r="C220" s="683"/>
      <c r="D220" s="683"/>
      <c r="E220" s="683"/>
      <c r="F220" s="683"/>
      <c r="G220" s="683"/>
      <c r="H220" s="683"/>
      <c r="I220" s="683"/>
      <c r="J220" s="683"/>
      <c r="K220" s="683"/>
      <c r="L220" s="683"/>
      <c r="M220" s="683"/>
      <c r="N220" s="683"/>
      <c r="O220" s="683"/>
      <c r="P220" s="684"/>
    </row>
    <row r="221" spans="1:16" ht="15.75" x14ac:dyDescent="0.25">
      <c r="A221" s="46" t="s">
        <v>84</v>
      </c>
      <c r="B221" s="682"/>
      <c r="C221" s="683"/>
      <c r="D221" s="683"/>
      <c r="E221" s="683"/>
      <c r="F221" s="683"/>
      <c r="G221" s="683"/>
      <c r="H221" s="683"/>
      <c r="I221" s="683"/>
      <c r="J221" s="683"/>
      <c r="K221" s="683"/>
      <c r="L221" s="683"/>
      <c r="M221" s="683"/>
      <c r="N221" s="683"/>
      <c r="O221" s="683"/>
      <c r="P221" s="684"/>
    </row>
    <row r="222" spans="1:16" ht="15.75" x14ac:dyDescent="0.25">
      <c r="A222" s="46" t="s">
        <v>85</v>
      </c>
      <c r="B222" s="682"/>
      <c r="C222" s="683"/>
      <c r="D222" s="683"/>
      <c r="E222" s="683"/>
      <c r="F222" s="683"/>
      <c r="G222" s="683"/>
      <c r="H222" s="683"/>
      <c r="I222" s="683"/>
      <c r="J222" s="683"/>
      <c r="K222" s="683"/>
      <c r="L222" s="683"/>
      <c r="M222" s="683"/>
      <c r="N222" s="683"/>
      <c r="O222" s="683"/>
      <c r="P222" s="684"/>
    </row>
    <row r="223" spans="1:16" ht="15.75" x14ac:dyDescent="0.25">
      <c r="A223" s="46" t="s">
        <v>86</v>
      </c>
      <c r="B223" s="682"/>
      <c r="C223" s="683"/>
      <c r="D223" s="683"/>
      <c r="E223" s="683"/>
      <c r="F223" s="683"/>
      <c r="G223" s="683"/>
      <c r="H223" s="683"/>
      <c r="I223" s="683"/>
      <c r="J223" s="683"/>
      <c r="K223" s="683"/>
      <c r="L223" s="683"/>
      <c r="M223" s="683"/>
      <c r="N223" s="683"/>
      <c r="O223" s="683"/>
      <c r="P223" s="684"/>
    </row>
    <row r="224" spans="1:16" ht="15.75" x14ac:dyDescent="0.25">
      <c r="A224" s="46" t="s">
        <v>87</v>
      </c>
      <c r="B224" s="682"/>
      <c r="C224" s="683"/>
      <c r="D224" s="683"/>
      <c r="E224" s="683"/>
      <c r="F224" s="683"/>
      <c r="G224" s="683"/>
      <c r="H224" s="683"/>
      <c r="I224" s="683"/>
      <c r="J224" s="683"/>
      <c r="K224" s="683"/>
      <c r="L224" s="683"/>
      <c r="M224" s="683"/>
      <c r="N224" s="683"/>
      <c r="O224" s="683"/>
      <c r="P224" s="684"/>
    </row>
    <row r="225" spans="1:16" ht="15.75" x14ac:dyDescent="0.25">
      <c r="A225" s="46" t="s">
        <v>88</v>
      </c>
      <c r="B225" s="682"/>
      <c r="C225" s="683"/>
      <c r="D225" s="683"/>
      <c r="E225" s="683"/>
      <c r="F225" s="683"/>
      <c r="G225" s="683"/>
      <c r="H225" s="683"/>
      <c r="I225" s="683"/>
      <c r="J225" s="683"/>
      <c r="K225" s="683"/>
      <c r="L225" s="683"/>
      <c r="M225" s="683"/>
      <c r="N225" s="683"/>
      <c r="O225" s="683"/>
      <c r="P225" s="684"/>
    </row>
    <row r="226" spans="1:16" ht="15.75" x14ac:dyDescent="0.25">
      <c r="A226" s="46" t="s">
        <v>89</v>
      </c>
      <c r="B226" s="682"/>
      <c r="C226" s="683"/>
      <c r="D226" s="683"/>
      <c r="E226" s="683"/>
      <c r="F226" s="683"/>
      <c r="G226" s="683"/>
      <c r="H226" s="683"/>
      <c r="I226" s="683"/>
      <c r="J226" s="683"/>
      <c r="K226" s="683"/>
      <c r="L226" s="683"/>
      <c r="M226" s="683"/>
      <c r="N226" s="683"/>
      <c r="O226" s="683"/>
      <c r="P226" s="684"/>
    </row>
    <row r="227" spans="1:16" ht="15.75" x14ac:dyDescent="0.25">
      <c r="A227" s="46" t="s">
        <v>90</v>
      </c>
      <c r="B227" s="682"/>
      <c r="C227" s="683"/>
      <c r="D227" s="683"/>
      <c r="E227" s="683"/>
      <c r="F227" s="683"/>
      <c r="G227" s="683"/>
      <c r="H227" s="683"/>
      <c r="I227" s="683"/>
      <c r="J227" s="683"/>
      <c r="K227" s="683"/>
      <c r="L227" s="683"/>
      <c r="M227" s="683"/>
      <c r="N227" s="683"/>
      <c r="O227" s="683"/>
      <c r="P227" s="684"/>
    </row>
    <row r="228" spans="1:16" ht="15.75" x14ac:dyDescent="0.25">
      <c r="A228" s="46" t="s">
        <v>91</v>
      </c>
      <c r="B228" s="682"/>
      <c r="C228" s="683"/>
      <c r="D228" s="683"/>
      <c r="E228" s="683"/>
      <c r="F228" s="683"/>
      <c r="G228" s="683"/>
      <c r="H228" s="683"/>
      <c r="I228" s="683"/>
      <c r="J228" s="683"/>
      <c r="K228" s="683"/>
      <c r="L228" s="683"/>
      <c r="M228" s="683"/>
      <c r="N228" s="683"/>
      <c r="O228" s="683"/>
      <c r="P228" s="684"/>
    </row>
    <row r="229" spans="1:16" ht="16.5" thickBot="1" x14ac:dyDescent="0.3">
      <c r="A229" s="47" t="s">
        <v>92</v>
      </c>
      <c r="B229" s="685"/>
      <c r="C229" s="686"/>
      <c r="D229" s="686"/>
      <c r="E229" s="686"/>
      <c r="F229" s="686"/>
      <c r="G229" s="686"/>
      <c r="H229" s="686"/>
      <c r="I229" s="686"/>
      <c r="J229" s="686"/>
      <c r="K229" s="686"/>
      <c r="L229" s="686"/>
      <c r="M229" s="686"/>
      <c r="N229" s="686"/>
      <c r="O229" s="686"/>
      <c r="P229" s="687"/>
    </row>
    <row r="232" spans="1:16" ht="15.75" x14ac:dyDescent="0.25">
      <c r="A232" s="9" t="s">
        <v>9</v>
      </c>
      <c r="B232" s="1394" t="s">
        <v>1817</v>
      </c>
      <c r="C232" s="1395"/>
      <c r="D232" s="1395"/>
      <c r="E232" s="1395"/>
      <c r="F232" s="1395"/>
      <c r="G232" s="1395"/>
      <c r="H232" s="1395"/>
      <c r="I232" s="1395"/>
      <c r="J232" s="1395"/>
      <c r="K232" s="1396"/>
      <c r="L232" s="794" t="s">
        <v>11</v>
      </c>
      <c r="M232" s="794"/>
      <c r="N232" s="794"/>
      <c r="O232" s="794"/>
      <c r="P232" s="10">
        <v>0.3</v>
      </c>
    </row>
    <row r="234" spans="1:16" ht="15.75" x14ac:dyDescent="0.25">
      <c r="A234" s="11" t="s">
        <v>12</v>
      </c>
      <c r="B234" s="774" t="s">
        <v>1818</v>
      </c>
      <c r="C234" s="1390"/>
      <c r="D234" s="1390"/>
      <c r="E234" s="1390"/>
      <c r="F234" s="1390"/>
      <c r="G234" s="1390"/>
      <c r="H234" s="1390"/>
      <c r="I234" s="1390"/>
      <c r="J234" s="1390"/>
      <c r="K234" s="1390"/>
      <c r="L234" s="774" t="s">
        <v>14</v>
      </c>
      <c r="M234" s="774"/>
      <c r="N234" s="774"/>
      <c r="O234" s="774"/>
      <c r="P234" s="12">
        <v>0.3</v>
      </c>
    </row>
    <row r="235" spans="1:16" ht="15.75" x14ac:dyDescent="0.25">
      <c r="B235" s="24"/>
      <c r="C235" s="18"/>
      <c r="D235" s="18"/>
      <c r="E235" s="18"/>
      <c r="F235" s="18"/>
      <c r="G235" s="18"/>
      <c r="H235" s="18"/>
      <c r="I235" s="18"/>
      <c r="J235" s="18"/>
      <c r="K235" s="18"/>
      <c r="L235" s="18"/>
      <c r="M235" s="18"/>
      <c r="N235" s="18"/>
      <c r="O235" s="18"/>
      <c r="P235" s="19"/>
    </row>
    <row r="236" spans="1:16" ht="15.75" x14ac:dyDescent="0.25">
      <c r="A236" s="13" t="s">
        <v>15</v>
      </c>
      <c r="B236" s="755"/>
      <c r="C236" s="756"/>
      <c r="D236" s="756"/>
      <c r="E236" s="756"/>
      <c r="F236" s="757"/>
      <c r="G236" s="14" t="s">
        <v>17</v>
      </c>
      <c r="H236" s="790">
        <v>300000000</v>
      </c>
      <c r="I236" s="1391"/>
      <c r="J236" s="1391"/>
      <c r="K236" s="1391"/>
      <c r="L236" s="1391"/>
      <c r="M236" s="1391"/>
      <c r="N236" s="1391"/>
      <c r="O236" s="1391"/>
      <c r="P236" s="1392"/>
    </row>
    <row r="237" spans="1:16" ht="15.75" x14ac:dyDescent="0.25">
      <c r="A237" s="13" t="s">
        <v>15</v>
      </c>
      <c r="B237" s="755"/>
      <c r="C237" s="756"/>
      <c r="D237" s="756"/>
      <c r="E237" s="756"/>
      <c r="F237" s="757"/>
      <c r="G237" s="14" t="s">
        <v>17</v>
      </c>
      <c r="H237" s="755"/>
      <c r="I237" s="756"/>
      <c r="J237" s="756"/>
      <c r="K237" s="756"/>
      <c r="L237" s="756"/>
      <c r="M237" s="756"/>
      <c r="N237" s="756"/>
      <c r="O237" s="756"/>
      <c r="P237" s="757"/>
    </row>
    <row r="238" spans="1:16" ht="15.75" x14ac:dyDescent="0.25">
      <c r="A238" s="20" t="s">
        <v>22</v>
      </c>
      <c r="B238" s="21"/>
      <c r="C238" s="21"/>
      <c r="D238" s="21"/>
      <c r="E238" s="21"/>
      <c r="F238" s="21"/>
      <c r="G238" s="21"/>
      <c r="H238" s="21"/>
      <c r="I238" s="21"/>
      <c r="J238" s="21"/>
      <c r="K238" s="21"/>
      <c r="L238" s="21"/>
      <c r="M238" s="21"/>
      <c r="N238" s="21"/>
      <c r="O238" s="21"/>
    </row>
    <row r="239" spans="1:16" ht="15.75" x14ac:dyDescent="0.25">
      <c r="A239" s="20"/>
      <c r="B239" s="21"/>
      <c r="C239" s="21"/>
      <c r="D239" s="21"/>
      <c r="E239" s="21"/>
      <c r="F239" s="21"/>
      <c r="G239" s="21"/>
      <c r="H239" s="21"/>
      <c r="I239" s="21"/>
      <c r="J239" s="21"/>
      <c r="K239" s="21"/>
      <c r="L239" s="21"/>
      <c r="M239" s="21"/>
      <c r="N239" s="21"/>
      <c r="O239" s="21"/>
    </row>
    <row r="240" spans="1:16" ht="15.75" x14ac:dyDescent="0.25">
      <c r="A240" s="1123" t="s">
        <v>23</v>
      </c>
      <c r="B240" s="881"/>
      <c r="C240" s="881"/>
      <c r="D240" s="881"/>
      <c r="E240" s="400"/>
      <c r="F240" s="768" t="s">
        <v>24</v>
      </c>
      <c r="G240" s="768"/>
      <c r="H240" s="768"/>
      <c r="I240" s="768"/>
      <c r="J240" s="768" t="s">
        <v>25</v>
      </c>
      <c r="K240" s="769" t="s">
        <v>26</v>
      </c>
      <c r="L240" s="761"/>
      <c r="M240" s="768" t="s">
        <v>27</v>
      </c>
      <c r="N240" s="768"/>
      <c r="O240" s="768"/>
      <c r="P240" s="772" t="s">
        <v>25</v>
      </c>
    </row>
    <row r="241" spans="1:16" ht="15.75" x14ac:dyDescent="0.25">
      <c r="A241" s="1123"/>
      <c r="B241" s="881"/>
      <c r="C241" s="881"/>
      <c r="D241" s="881"/>
      <c r="E241" s="400"/>
      <c r="F241" s="768"/>
      <c r="G241" s="768"/>
      <c r="H241" s="768"/>
      <c r="I241" s="768"/>
      <c r="J241" s="768"/>
      <c r="K241" s="770"/>
      <c r="L241" s="764"/>
      <c r="M241" s="768"/>
      <c r="N241" s="768"/>
      <c r="O241" s="768"/>
      <c r="P241" s="772"/>
    </row>
    <row r="242" spans="1:16" ht="15.75" x14ac:dyDescent="0.25">
      <c r="A242" s="1123"/>
      <c r="B242" s="881"/>
      <c r="C242" s="881"/>
      <c r="D242" s="881"/>
      <c r="E242" s="400"/>
      <c r="F242" s="745" t="s">
        <v>1799</v>
      </c>
      <c r="G242" s="745"/>
      <c r="H242" s="745"/>
      <c r="I242" s="745"/>
      <c r="J242" s="395">
        <v>80</v>
      </c>
      <c r="K242" s="770"/>
      <c r="L242" s="764"/>
      <c r="M242" s="745" t="s">
        <v>1763</v>
      </c>
      <c r="N242" s="745"/>
      <c r="O242" s="745"/>
      <c r="P242" s="55">
        <v>50</v>
      </c>
    </row>
    <row r="243" spans="1:16" ht="15.75" x14ac:dyDescent="0.25">
      <c r="A243" s="1123"/>
      <c r="B243" s="881"/>
      <c r="C243" s="881"/>
      <c r="D243" s="881"/>
      <c r="E243" s="400"/>
      <c r="F243" s="745" t="s">
        <v>1744</v>
      </c>
      <c r="G243" s="745"/>
      <c r="H243" s="745"/>
      <c r="I243" s="745"/>
      <c r="J243" s="395">
        <v>30</v>
      </c>
      <c r="K243" s="770"/>
      <c r="L243" s="764"/>
      <c r="M243" s="745" t="s">
        <v>1765</v>
      </c>
      <c r="N243" s="745"/>
      <c r="O243" s="745"/>
      <c r="P243" s="55">
        <v>10</v>
      </c>
    </row>
    <row r="244" spans="1:16" ht="15.75" x14ac:dyDescent="0.25">
      <c r="A244" s="1123"/>
      <c r="B244" s="881"/>
      <c r="C244" s="881"/>
      <c r="D244" s="881"/>
      <c r="E244" s="400"/>
      <c r="F244" s="745" t="s">
        <v>1787</v>
      </c>
      <c r="G244" s="745"/>
      <c r="H244" s="745"/>
      <c r="I244" s="745"/>
      <c r="J244" s="395">
        <v>60</v>
      </c>
      <c r="K244" s="770"/>
      <c r="L244" s="764"/>
      <c r="M244" s="745" t="s">
        <v>1741</v>
      </c>
      <c r="N244" s="754"/>
      <c r="O244" s="754"/>
      <c r="P244" s="55">
        <v>10</v>
      </c>
    </row>
    <row r="245" spans="1:16" ht="15.75" x14ac:dyDescent="0.25">
      <c r="A245" s="1123"/>
      <c r="B245" s="881"/>
      <c r="C245" s="881"/>
      <c r="D245" s="881"/>
      <c r="E245" s="400"/>
      <c r="F245" s="745" t="s">
        <v>1790</v>
      </c>
      <c r="G245" s="745"/>
      <c r="H245" s="745"/>
      <c r="I245" s="745"/>
      <c r="J245" s="395">
        <v>40</v>
      </c>
      <c r="K245" s="770"/>
      <c r="L245" s="764"/>
      <c r="M245" s="745" t="s">
        <v>1770</v>
      </c>
      <c r="N245" s="745"/>
      <c r="O245" s="745"/>
      <c r="P245" s="55">
        <v>60</v>
      </c>
    </row>
    <row r="246" spans="1:16" ht="15.75" customHeight="1" x14ac:dyDescent="0.25">
      <c r="A246" s="1123"/>
      <c r="B246" s="881"/>
      <c r="C246" s="881"/>
      <c r="D246" s="881"/>
      <c r="E246" s="400"/>
      <c r="F246" s="745" t="s">
        <v>1795</v>
      </c>
      <c r="G246" s="745"/>
      <c r="H246" s="745"/>
      <c r="I246" s="745"/>
      <c r="J246" s="395">
        <v>80</v>
      </c>
      <c r="K246" s="770"/>
      <c r="L246" s="764"/>
      <c r="M246" s="853" t="s">
        <v>1775</v>
      </c>
      <c r="N246" s="871"/>
      <c r="O246" s="872"/>
      <c r="P246" s="55">
        <v>80</v>
      </c>
    </row>
    <row r="247" spans="1:16" ht="15.75" customHeight="1" x14ac:dyDescent="0.25">
      <c r="A247" s="1123"/>
      <c r="B247" s="881"/>
      <c r="C247" s="881"/>
      <c r="D247" s="881"/>
      <c r="E247" s="400"/>
      <c r="F247" s="745" t="s">
        <v>1797</v>
      </c>
      <c r="G247" s="745"/>
      <c r="H247" s="745"/>
      <c r="I247" s="745"/>
      <c r="J247" s="395">
        <v>70</v>
      </c>
      <c r="K247" s="770"/>
      <c r="L247" s="764"/>
      <c r="M247" s="853" t="s">
        <v>1776</v>
      </c>
      <c r="N247" s="871"/>
      <c r="O247" s="872"/>
      <c r="P247" s="55">
        <v>60</v>
      </c>
    </row>
    <row r="248" spans="1:16" ht="15.75" x14ac:dyDescent="0.25">
      <c r="A248" s="1123"/>
      <c r="B248" s="881"/>
      <c r="C248" s="881"/>
      <c r="D248" s="881"/>
      <c r="E248" s="400"/>
      <c r="F248" s="745" t="s">
        <v>1794</v>
      </c>
      <c r="G248" s="745"/>
      <c r="H248" s="745"/>
      <c r="I248" s="745"/>
      <c r="J248" s="395">
        <v>20</v>
      </c>
      <c r="K248" s="770"/>
      <c r="L248" s="764"/>
      <c r="M248" s="745" t="s">
        <v>1742</v>
      </c>
      <c r="N248" s="745"/>
      <c r="O248" s="745"/>
      <c r="P248" s="55">
        <v>10</v>
      </c>
    </row>
    <row r="249" spans="1:16" ht="15.75" x14ac:dyDescent="0.25">
      <c r="A249" s="1123"/>
      <c r="B249" s="881"/>
      <c r="C249" s="881"/>
      <c r="D249" s="881"/>
      <c r="E249" s="400"/>
      <c r="F249" s="745"/>
      <c r="G249" s="745"/>
      <c r="H249" s="745"/>
      <c r="I249" s="745"/>
      <c r="J249" s="410"/>
      <c r="K249" s="770"/>
      <c r="L249" s="764"/>
      <c r="M249" s="745" t="s">
        <v>1782</v>
      </c>
      <c r="N249" s="745"/>
      <c r="O249" s="745"/>
      <c r="P249" s="55">
        <v>80</v>
      </c>
    </row>
    <row r="250" spans="1:16" ht="15.75" x14ac:dyDescent="0.25">
      <c r="A250" s="1123"/>
      <c r="B250" s="881"/>
      <c r="C250" s="881"/>
      <c r="D250" s="881"/>
      <c r="E250" s="400"/>
      <c r="F250" s="745"/>
      <c r="G250" s="745"/>
      <c r="H250" s="745"/>
      <c r="I250" s="745"/>
      <c r="J250" s="410"/>
      <c r="K250" s="770"/>
      <c r="L250" s="764"/>
      <c r="M250" s="745" t="s">
        <v>1784</v>
      </c>
      <c r="N250" s="745"/>
      <c r="O250" s="745"/>
      <c r="P250" s="55">
        <v>80</v>
      </c>
    </row>
    <row r="251" spans="1:16" ht="15.75" x14ac:dyDescent="0.25">
      <c r="A251" s="1123"/>
      <c r="B251" s="881"/>
      <c r="C251" s="881"/>
      <c r="D251" s="881"/>
      <c r="E251" s="400"/>
      <c r="F251" s="745"/>
      <c r="G251" s="745"/>
      <c r="H251" s="745"/>
      <c r="I251" s="745"/>
      <c r="J251" s="410"/>
      <c r="K251" s="770"/>
      <c r="L251" s="764"/>
      <c r="M251" s="745" t="s">
        <v>1786</v>
      </c>
      <c r="N251" s="745"/>
      <c r="O251" s="745"/>
      <c r="P251" s="55">
        <v>10</v>
      </c>
    </row>
    <row r="252" spans="1:16" ht="15.75" x14ac:dyDescent="0.25">
      <c r="A252" s="1123"/>
      <c r="B252" s="881"/>
      <c r="C252" s="881"/>
      <c r="D252" s="881"/>
      <c r="E252" s="400"/>
      <c r="F252" s="745"/>
      <c r="G252" s="745"/>
      <c r="H252" s="745"/>
      <c r="I252" s="745"/>
      <c r="J252" s="410"/>
      <c r="K252" s="770"/>
      <c r="L252" s="764"/>
      <c r="M252" s="745"/>
      <c r="N252" s="745"/>
      <c r="O252" s="745"/>
      <c r="P252" s="55"/>
    </row>
    <row r="253" spans="1:16" ht="15.75" x14ac:dyDescent="0.25">
      <c r="A253" s="23"/>
      <c r="B253" s="24"/>
      <c r="C253" s="18"/>
      <c r="D253" s="18"/>
      <c r="E253" s="18"/>
      <c r="F253" s="18"/>
      <c r="G253" s="18"/>
      <c r="H253" s="18"/>
      <c r="I253" s="18"/>
      <c r="J253" s="18"/>
      <c r="K253" s="18"/>
      <c r="L253" s="18"/>
      <c r="M253" s="18"/>
      <c r="N253" s="18"/>
      <c r="O253" s="18"/>
    </row>
    <row r="254" spans="1:16" ht="47.25" x14ac:dyDescent="0.25">
      <c r="A254" s="25" t="s">
        <v>32</v>
      </c>
      <c r="B254" s="401" t="s">
        <v>33</v>
      </c>
      <c r="C254" s="401" t="s">
        <v>34</v>
      </c>
      <c r="D254" s="401" t="s">
        <v>35</v>
      </c>
      <c r="E254" s="401" t="s">
        <v>36</v>
      </c>
      <c r="F254" s="401" t="s">
        <v>37</v>
      </c>
      <c r="G254" s="746" t="s">
        <v>38</v>
      </c>
      <c r="H254" s="746"/>
      <c r="I254" s="733" t="s">
        <v>39</v>
      </c>
      <c r="J254" s="741"/>
      <c r="K254" s="401" t="s">
        <v>40</v>
      </c>
      <c r="L254" s="746" t="s">
        <v>41</v>
      </c>
      <c r="M254" s="746"/>
      <c r="N254" s="850" t="s">
        <v>42</v>
      </c>
      <c r="O254" s="851"/>
      <c r="P254" s="852"/>
    </row>
    <row r="255" spans="1:16" ht="96.75" customHeight="1" x14ac:dyDescent="0.25">
      <c r="A255" s="287" t="s">
        <v>893</v>
      </c>
      <c r="B255" s="144">
        <v>1</v>
      </c>
      <c r="C255" s="283" t="s">
        <v>1819</v>
      </c>
      <c r="D255" s="402" t="s">
        <v>523</v>
      </c>
      <c r="E255" s="402" t="s">
        <v>47</v>
      </c>
      <c r="F255" s="402" t="s">
        <v>423</v>
      </c>
      <c r="G255" s="800" t="s">
        <v>1820</v>
      </c>
      <c r="H255" s="800"/>
      <c r="I255" s="801" t="s">
        <v>1574</v>
      </c>
      <c r="J255" s="802"/>
      <c r="K255" s="536">
        <v>8000</v>
      </c>
      <c r="L255" s="846" t="s">
        <v>634</v>
      </c>
      <c r="M255" s="846"/>
      <c r="N255" s="803" t="s">
        <v>1750</v>
      </c>
      <c r="O255" s="803"/>
      <c r="P255" s="1389"/>
    </row>
    <row r="256" spans="1:16" ht="40.5" customHeight="1" x14ac:dyDescent="0.25">
      <c r="A256" s="733" t="s">
        <v>51</v>
      </c>
      <c r="B256" s="741"/>
      <c r="C256" s="847" t="s">
        <v>1821</v>
      </c>
      <c r="D256" s="848"/>
      <c r="E256" s="848"/>
      <c r="F256" s="848"/>
      <c r="G256" s="848"/>
      <c r="H256" s="848"/>
      <c r="I256" s="848"/>
      <c r="J256" s="848"/>
      <c r="K256" s="848"/>
      <c r="L256" s="848"/>
      <c r="M256" s="848"/>
      <c r="N256" s="848"/>
      <c r="O256" s="848"/>
      <c r="P256" s="849"/>
    </row>
    <row r="257" spans="1:16" ht="15.75" x14ac:dyDescent="0.25">
      <c r="A257" s="718" t="s">
        <v>53</v>
      </c>
      <c r="B257" s="719"/>
      <c r="C257" s="719"/>
      <c r="D257" s="719"/>
      <c r="E257" s="719"/>
      <c r="F257" s="719"/>
      <c r="G257" s="720"/>
      <c r="H257" s="721" t="s">
        <v>54</v>
      </c>
      <c r="I257" s="719"/>
      <c r="J257" s="719"/>
      <c r="K257" s="719"/>
      <c r="L257" s="719"/>
      <c r="M257" s="719"/>
      <c r="N257" s="719"/>
      <c r="O257" s="719"/>
      <c r="P257" s="722"/>
    </row>
    <row r="258" spans="1:16" x14ac:dyDescent="0.25">
      <c r="A258" s="723" t="s">
        <v>1822</v>
      </c>
      <c r="B258" s="724"/>
      <c r="C258" s="724"/>
      <c r="D258" s="724"/>
      <c r="E258" s="724"/>
      <c r="F258" s="724"/>
      <c r="G258" s="724"/>
      <c r="H258" s="839" t="s">
        <v>1823</v>
      </c>
      <c r="I258" s="840"/>
      <c r="J258" s="840"/>
      <c r="K258" s="840"/>
      <c r="L258" s="840"/>
      <c r="M258" s="840"/>
      <c r="N258" s="840"/>
      <c r="O258" s="840"/>
      <c r="P258" s="841"/>
    </row>
    <row r="259" spans="1:16" x14ac:dyDescent="0.25">
      <c r="A259" s="725"/>
      <c r="B259" s="726"/>
      <c r="C259" s="726"/>
      <c r="D259" s="726"/>
      <c r="E259" s="726"/>
      <c r="F259" s="726"/>
      <c r="G259" s="726"/>
      <c r="H259" s="842"/>
      <c r="I259" s="843"/>
      <c r="J259" s="843"/>
      <c r="K259" s="843"/>
      <c r="L259" s="843"/>
      <c r="M259" s="843"/>
      <c r="N259" s="843"/>
      <c r="O259" s="843"/>
      <c r="P259" s="844"/>
    </row>
    <row r="260" spans="1:16" ht="15.75" x14ac:dyDescent="0.25">
      <c r="A260" s="23"/>
      <c r="B260" s="24"/>
      <c r="C260" s="24"/>
      <c r="D260" s="24"/>
      <c r="E260" s="24"/>
      <c r="F260" s="24"/>
      <c r="G260" s="24"/>
      <c r="H260" s="24"/>
      <c r="I260" s="24"/>
      <c r="J260" s="24"/>
      <c r="K260" s="24"/>
      <c r="L260" s="24"/>
      <c r="M260" s="24"/>
      <c r="N260" s="24"/>
      <c r="O260" s="24"/>
      <c r="P260" s="31"/>
    </row>
    <row r="261" spans="1:16" ht="15.75" x14ac:dyDescent="0.25">
      <c r="A261" s="32"/>
      <c r="B261" s="24"/>
      <c r="C261" s="19"/>
      <c r="D261" s="733" t="s">
        <v>57</v>
      </c>
      <c r="E261" s="734"/>
      <c r="F261" s="734"/>
      <c r="G261" s="734"/>
      <c r="H261" s="734"/>
      <c r="I261" s="734"/>
      <c r="J261" s="734"/>
      <c r="K261" s="734"/>
      <c r="L261" s="734"/>
      <c r="M261" s="734"/>
      <c r="N261" s="734"/>
      <c r="O261" s="734"/>
      <c r="P261" s="735"/>
    </row>
    <row r="262" spans="1:16" ht="15.75" x14ac:dyDescent="0.25">
      <c r="A262" s="23"/>
      <c r="B262" s="24"/>
      <c r="C262" s="24"/>
      <c r="D262" s="401" t="s">
        <v>58</v>
      </c>
      <c r="E262" s="401" t="s">
        <v>59</v>
      </c>
      <c r="F262" s="401" t="s">
        <v>60</v>
      </c>
      <c r="G262" s="401" t="s">
        <v>1806</v>
      </c>
      <c r="H262" s="401" t="s">
        <v>62</v>
      </c>
      <c r="I262" s="401" t="s">
        <v>63</v>
      </c>
      <c r="J262" s="401" t="s">
        <v>64</v>
      </c>
      <c r="K262" s="401" t="s">
        <v>1807</v>
      </c>
      <c r="L262" s="401" t="s">
        <v>66</v>
      </c>
      <c r="M262" s="401" t="s">
        <v>67</v>
      </c>
      <c r="N262" s="401" t="s">
        <v>68</v>
      </c>
      <c r="O262" s="733" t="s">
        <v>1808</v>
      </c>
      <c r="P262" s="741"/>
    </row>
    <row r="263" spans="1:16" ht="15.75" x14ac:dyDescent="0.25">
      <c r="A263" s="1384" t="s">
        <v>70</v>
      </c>
      <c r="B263" s="1385"/>
      <c r="C263" s="1386"/>
      <c r="D263" s="52"/>
      <c r="E263" s="52"/>
      <c r="F263" s="537">
        <v>2000</v>
      </c>
      <c r="G263" s="537"/>
      <c r="H263" s="537"/>
      <c r="I263" s="537">
        <v>4000</v>
      </c>
      <c r="J263" s="537"/>
      <c r="K263" s="537"/>
      <c r="L263" s="537">
        <v>6000</v>
      </c>
      <c r="M263" s="537"/>
      <c r="N263" s="537"/>
      <c r="O263" s="1387">
        <v>8000</v>
      </c>
      <c r="P263" s="1388"/>
    </row>
    <row r="264" spans="1:16" ht="15.75" x14ac:dyDescent="0.25">
      <c r="A264" s="1384" t="s">
        <v>71</v>
      </c>
      <c r="B264" s="1385"/>
      <c r="C264" s="1386"/>
      <c r="D264" s="53"/>
      <c r="E264" s="53"/>
      <c r="F264" s="53"/>
      <c r="G264" s="53"/>
      <c r="H264" s="53"/>
      <c r="I264" s="53"/>
      <c r="J264" s="53"/>
      <c r="K264" s="53"/>
      <c r="L264" s="53"/>
      <c r="M264" s="53"/>
      <c r="N264" s="53"/>
      <c r="O264" s="899"/>
      <c r="P264" s="900"/>
    </row>
    <row r="265" spans="1:16" ht="15.75" x14ac:dyDescent="0.25">
      <c r="A265" s="23"/>
      <c r="B265" s="24"/>
      <c r="C265" s="24"/>
      <c r="D265" s="24"/>
      <c r="E265" s="24"/>
      <c r="F265" s="24"/>
      <c r="G265" s="24"/>
      <c r="H265" s="24"/>
      <c r="I265" s="24"/>
      <c r="J265" s="24"/>
      <c r="K265" s="24"/>
      <c r="L265" s="24"/>
      <c r="M265" s="24"/>
      <c r="N265" s="24"/>
      <c r="O265" s="24"/>
      <c r="P265" s="31"/>
    </row>
    <row r="266" spans="1:16" ht="15.75" x14ac:dyDescent="0.25">
      <c r="A266" s="35" t="s">
        <v>72</v>
      </c>
      <c r="B266" s="35" t="s">
        <v>33</v>
      </c>
      <c r="C266" s="36"/>
      <c r="D266" s="37" t="s">
        <v>58</v>
      </c>
      <c r="E266" s="37" t="s">
        <v>59</v>
      </c>
      <c r="F266" s="37" t="s">
        <v>60</v>
      </c>
      <c r="G266" s="37" t="s">
        <v>61</v>
      </c>
      <c r="H266" s="37" t="s">
        <v>62</v>
      </c>
      <c r="I266" s="37" t="s">
        <v>63</v>
      </c>
      <c r="J266" s="37" t="s">
        <v>64</v>
      </c>
      <c r="K266" s="37" t="s">
        <v>65</v>
      </c>
      <c r="L266" s="37" t="s">
        <v>66</v>
      </c>
      <c r="M266" s="37" t="s">
        <v>67</v>
      </c>
      <c r="N266" s="37" t="s">
        <v>68</v>
      </c>
      <c r="O266" s="716" t="s">
        <v>69</v>
      </c>
      <c r="P266" s="717"/>
    </row>
    <row r="267" spans="1:16" ht="15.75" x14ac:dyDescent="0.25">
      <c r="A267" s="868" t="s">
        <v>1824</v>
      </c>
      <c r="B267" s="812">
        <v>0.15</v>
      </c>
      <c r="C267" s="38" t="s">
        <v>70</v>
      </c>
      <c r="D267" s="38">
        <v>5</v>
      </c>
      <c r="E267" s="38">
        <v>10</v>
      </c>
      <c r="F267" s="38">
        <v>20</v>
      </c>
      <c r="G267" s="38">
        <v>30</v>
      </c>
      <c r="H267" s="38">
        <v>40</v>
      </c>
      <c r="I267" s="38">
        <v>50</v>
      </c>
      <c r="J267" s="38">
        <v>60</v>
      </c>
      <c r="K267" s="38">
        <v>70</v>
      </c>
      <c r="L267" s="38">
        <v>80</v>
      </c>
      <c r="M267" s="38">
        <v>90</v>
      </c>
      <c r="N267" s="38">
        <v>100</v>
      </c>
      <c r="O267" s="808"/>
      <c r="P267" s="809"/>
    </row>
    <row r="268" spans="1:16" ht="15.75" x14ac:dyDescent="0.25">
      <c r="A268" s="869"/>
      <c r="B268" s="812"/>
      <c r="C268" s="40" t="s">
        <v>71</v>
      </c>
      <c r="D268" s="40"/>
      <c r="E268" s="40"/>
      <c r="F268" s="41"/>
      <c r="G268" s="41"/>
      <c r="H268" s="41"/>
      <c r="I268" s="41"/>
      <c r="J268" s="41"/>
      <c r="K268" s="41"/>
      <c r="L268" s="41"/>
      <c r="M268" s="41"/>
      <c r="N268" s="40"/>
      <c r="O268" s="814"/>
      <c r="P268" s="815"/>
    </row>
    <row r="269" spans="1:16" ht="15.75" x14ac:dyDescent="0.25">
      <c r="A269" s="868" t="s">
        <v>1825</v>
      </c>
      <c r="B269" s="812">
        <v>0.1</v>
      </c>
      <c r="C269" s="38" t="s">
        <v>70</v>
      </c>
      <c r="D269" s="38">
        <v>5</v>
      </c>
      <c r="E269" s="38">
        <v>10</v>
      </c>
      <c r="F269" s="38">
        <v>20</v>
      </c>
      <c r="G269" s="38">
        <v>30</v>
      </c>
      <c r="H269" s="38">
        <v>35</v>
      </c>
      <c r="I269" s="38">
        <v>40</v>
      </c>
      <c r="J269" s="38">
        <v>50</v>
      </c>
      <c r="K269" s="38">
        <v>60</v>
      </c>
      <c r="L269" s="38">
        <v>70</v>
      </c>
      <c r="M269" s="38">
        <v>80</v>
      </c>
      <c r="N269" s="38">
        <v>90</v>
      </c>
      <c r="O269" s="808">
        <v>100</v>
      </c>
      <c r="P269" s="809"/>
    </row>
    <row r="270" spans="1:16" ht="15.75" x14ac:dyDescent="0.25">
      <c r="A270" s="869"/>
      <c r="B270" s="812"/>
      <c r="C270" s="40" t="s">
        <v>71</v>
      </c>
      <c r="D270" s="40"/>
      <c r="E270" s="40"/>
      <c r="F270" s="41"/>
      <c r="G270" s="41"/>
      <c r="H270" s="41"/>
      <c r="I270" s="41"/>
      <c r="J270" s="41"/>
      <c r="K270" s="41"/>
      <c r="L270" s="41"/>
      <c r="M270" s="41"/>
      <c r="N270" s="40"/>
      <c r="O270" s="814"/>
      <c r="P270" s="815"/>
    </row>
    <row r="271" spans="1:16" ht="15.75" x14ac:dyDescent="0.25">
      <c r="A271" s="868" t="s">
        <v>1826</v>
      </c>
      <c r="B271" s="812">
        <v>0.4</v>
      </c>
      <c r="C271" s="38" t="s">
        <v>70</v>
      </c>
      <c r="D271" s="38">
        <v>5</v>
      </c>
      <c r="E271" s="38">
        <v>10</v>
      </c>
      <c r="F271" s="38">
        <v>20</v>
      </c>
      <c r="G271" s="38">
        <v>30</v>
      </c>
      <c r="H271" s="38">
        <v>35</v>
      </c>
      <c r="I271" s="38">
        <v>40</v>
      </c>
      <c r="J271" s="38">
        <v>50</v>
      </c>
      <c r="K271" s="38">
        <v>60</v>
      </c>
      <c r="L271" s="38">
        <v>70</v>
      </c>
      <c r="M271" s="38">
        <v>80</v>
      </c>
      <c r="N271" s="38">
        <v>90</v>
      </c>
      <c r="O271" s="808">
        <v>100</v>
      </c>
      <c r="P271" s="809"/>
    </row>
    <row r="272" spans="1:16" ht="15.75" x14ac:dyDescent="0.25">
      <c r="A272" s="869"/>
      <c r="B272" s="812"/>
      <c r="C272" s="40" t="s">
        <v>71</v>
      </c>
      <c r="D272" s="40"/>
      <c r="E272" s="40"/>
      <c r="F272" s="41"/>
      <c r="G272" s="41"/>
      <c r="H272" s="41"/>
      <c r="I272" s="41"/>
      <c r="J272" s="41"/>
      <c r="K272" s="41"/>
      <c r="L272" s="41"/>
      <c r="M272" s="41"/>
      <c r="N272" s="40"/>
      <c r="O272" s="814"/>
      <c r="P272" s="815"/>
    </row>
    <row r="273" spans="1:16" ht="15.75" x14ac:dyDescent="0.25">
      <c r="A273" s="868" t="s">
        <v>1827</v>
      </c>
      <c r="B273" s="812">
        <v>0.3</v>
      </c>
      <c r="C273" s="38" t="s">
        <v>70</v>
      </c>
      <c r="D273" s="38">
        <v>5</v>
      </c>
      <c r="E273" s="38">
        <v>10</v>
      </c>
      <c r="F273" s="38">
        <v>20</v>
      </c>
      <c r="G273" s="38">
        <v>30</v>
      </c>
      <c r="H273" s="38">
        <v>35</v>
      </c>
      <c r="I273" s="38">
        <v>40</v>
      </c>
      <c r="J273" s="38">
        <v>50</v>
      </c>
      <c r="K273" s="38">
        <v>60</v>
      </c>
      <c r="L273" s="38">
        <v>70</v>
      </c>
      <c r="M273" s="38">
        <v>80</v>
      </c>
      <c r="N273" s="38">
        <v>90</v>
      </c>
      <c r="O273" s="808">
        <v>100</v>
      </c>
      <c r="P273" s="809"/>
    </row>
    <row r="274" spans="1:16" ht="15.75" x14ac:dyDescent="0.25">
      <c r="A274" s="869"/>
      <c r="B274" s="812"/>
      <c r="C274" s="40" t="s">
        <v>71</v>
      </c>
      <c r="D274" s="40"/>
      <c r="E274" s="40"/>
      <c r="F274" s="41"/>
      <c r="G274" s="41"/>
      <c r="H274" s="41"/>
      <c r="I274" s="41"/>
      <c r="J274" s="41"/>
      <c r="K274" s="41"/>
      <c r="L274" s="41"/>
      <c r="M274" s="41"/>
      <c r="N274" s="40"/>
      <c r="O274" s="814"/>
      <c r="P274" s="815"/>
    </row>
    <row r="275" spans="1:16" ht="15.75" x14ac:dyDescent="0.25">
      <c r="A275" s="868" t="s">
        <v>1828</v>
      </c>
      <c r="B275" s="812">
        <v>0.05</v>
      </c>
      <c r="C275" s="38" t="s">
        <v>70</v>
      </c>
      <c r="D275" s="38"/>
      <c r="E275" s="38"/>
      <c r="F275" s="38">
        <v>20</v>
      </c>
      <c r="G275" s="38">
        <v>30</v>
      </c>
      <c r="H275" s="38">
        <v>35</v>
      </c>
      <c r="I275" s="38">
        <v>40</v>
      </c>
      <c r="J275" s="38">
        <v>50</v>
      </c>
      <c r="K275" s="38">
        <v>60</v>
      </c>
      <c r="L275" s="38">
        <v>70</v>
      </c>
      <c r="M275" s="38">
        <v>80</v>
      </c>
      <c r="N275" s="38">
        <v>90</v>
      </c>
      <c r="O275" s="808">
        <v>100</v>
      </c>
      <c r="P275" s="809"/>
    </row>
    <row r="276" spans="1:16" ht="15.75" x14ac:dyDescent="0.25">
      <c r="A276" s="869"/>
      <c r="B276" s="812"/>
      <c r="C276" s="40" t="s">
        <v>71</v>
      </c>
      <c r="D276" s="40"/>
      <c r="E276" s="40"/>
      <c r="F276" s="41"/>
      <c r="G276" s="41"/>
      <c r="H276" s="41"/>
      <c r="I276" s="41"/>
      <c r="J276" s="41"/>
      <c r="K276" s="41"/>
      <c r="L276" s="41"/>
      <c r="M276" s="41"/>
      <c r="N276" s="40"/>
      <c r="O276" s="814"/>
      <c r="P276" s="815"/>
    </row>
    <row r="277" spans="1:16" ht="15.75" thickBot="1" x14ac:dyDescent="0.3">
      <c r="A277" s="44"/>
      <c r="B277" s="21"/>
      <c r="C277" s="21"/>
      <c r="D277" s="21"/>
      <c r="E277" s="21"/>
      <c r="F277" s="21"/>
      <c r="G277" s="21"/>
      <c r="H277" s="21"/>
      <c r="I277" s="21"/>
      <c r="J277" s="21"/>
      <c r="K277" s="21"/>
      <c r="L277" s="21"/>
      <c r="M277" s="21"/>
      <c r="N277" s="21"/>
      <c r="O277" s="21"/>
      <c r="P277" s="45"/>
    </row>
    <row r="278" spans="1:16" ht="15.75" x14ac:dyDescent="0.25">
      <c r="A278" s="688" t="s">
        <v>82</v>
      </c>
      <c r="B278" s="689"/>
      <c r="C278" s="689"/>
      <c r="D278" s="689"/>
      <c r="E278" s="689"/>
      <c r="F278" s="689"/>
      <c r="G278" s="689"/>
      <c r="H278" s="689"/>
      <c r="I278" s="689"/>
      <c r="J278" s="689"/>
      <c r="K278" s="689"/>
      <c r="L278" s="689"/>
      <c r="M278" s="689"/>
      <c r="N278" s="689"/>
      <c r="O278" s="689"/>
      <c r="P278" s="690"/>
    </row>
    <row r="279" spans="1:16" ht="15.75" x14ac:dyDescent="0.25">
      <c r="A279" s="46" t="s">
        <v>83</v>
      </c>
      <c r="B279" s="682"/>
      <c r="C279" s="683"/>
      <c r="D279" s="683"/>
      <c r="E279" s="683"/>
      <c r="F279" s="683"/>
      <c r="G279" s="683"/>
      <c r="H279" s="683"/>
      <c r="I279" s="683"/>
      <c r="J279" s="683"/>
      <c r="K279" s="683"/>
      <c r="L279" s="683"/>
      <c r="M279" s="683"/>
      <c r="N279" s="683"/>
      <c r="O279" s="683"/>
      <c r="P279" s="684"/>
    </row>
    <row r="280" spans="1:16" ht="15.75" x14ac:dyDescent="0.25">
      <c r="A280" s="46" t="s">
        <v>84</v>
      </c>
      <c r="B280" s="682"/>
      <c r="C280" s="683"/>
      <c r="D280" s="683"/>
      <c r="E280" s="683"/>
      <c r="F280" s="683"/>
      <c r="G280" s="683"/>
      <c r="H280" s="683"/>
      <c r="I280" s="683"/>
      <c r="J280" s="683"/>
      <c r="K280" s="683"/>
      <c r="L280" s="683"/>
      <c r="M280" s="683"/>
      <c r="N280" s="683"/>
      <c r="O280" s="683"/>
      <c r="P280" s="684"/>
    </row>
    <row r="281" spans="1:16" ht="15.75" x14ac:dyDescent="0.25">
      <c r="A281" s="46" t="s">
        <v>85</v>
      </c>
      <c r="B281" s="682"/>
      <c r="C281" s="683"/>
      <c r="D281" s="683"/>
      <c r="E281" s="683"/>
      <c r="F281" s="683"/>
      <c r="G281" s="683"/>
      <c r="H281" s="683"/>
      <c r="I281" s="683"/>
      <c r="J281" s="683"/>
      <c r="K281" s="683"/>
      <c r="L281" s="683"/>
      <c r="M281" s="683"/>
      <c r="N281" s="683"/>
      <c r="O281" s="683"/>
      <c r="P281" s="684"/>
    </row>
    <row r="282" spans="1:16" ht="15.75" x14ac:dyDescent="0.25">
      <c r="A282" s="46" t="s">
        <v>86</v>
      </c>
      <c r="B282" s="682"/>
      <c r="C282" s="683"/>
      <c r="D282" s="683"/>
      <c r="E282" s="683"/>
      <c r="F282" s="683"/>
      <c r="G282" s="683"/>
      <c r="H282" s="683"/>
      <c r="I282" s="683"/>
      <c r="J282" s="683"/>
      <c r="K282" s="683"/>
      <c r="L282" s="683"/>
      <c r="M282" s="683"/>
      <c r="N282" s="683"/>
      <c r="O282" s="683"/>
      <c r="P282" s="684"/>
    </row>
    <row r="283" spans="1:16" ht="15.75" x14ac:dyDescent="0.25">
      <c r="A283" s="46" t="s">
        <v>87</v>
      </c>
      <c r="B283" s="682"/>
      <c r="C283" s="683"/>
      <c r="D283" s="683"/>
      <c r="E283" s="683"/>
      <c r="F283" s="683"/>
      <c r="G283" s="683"/>
      <c r="H283" s="683"/>
      <c r="I283" s="683"/>
      <c r="J283" s="683"/>
      <c r="K283" s="683"/>
      <c r="L283" s="683"/>
      <c r="M283" s="683"/>
      <c r="N283" s="683"/>
      <c r="O283" s="683"/>
      <c r="P283" s="684"/>
    </row>
    <row r="284" spans="1:16" ht="15.75" x14ac:dyDescent="0.25">
      <c r="A284" s="46" t="s">
        <v>88</v>
      </c>
      <c r="B284" s="682"/>
      <c r="C284" s="683"/>
      <c r="D284" s="683"/>
      <c r="E284" s="683"/>
      <c r="F284" s="683"/>
      <c r="G284" s="683"/>
      <c r="H284" s="683"/>
      <c r="I284" s="683"/>
      <c r="J284" s="683"/>
      <c r="K284" s="683"/>
      <c r="L284" s="683"/>
      <c r="M284" s="683"/>
      <c r="N284" s="683"/>
      <c r="O284" s="683"/>
      <c r="P284" s="684"/>
    </row>
    <row r="285" spans="1:16" ht="15.75" x14ac:dyDescent="0.25">
      <c r="A285" s="46" t="s">
        <v>89</v>
      </c>
      <c r="B285" s="682"/>
      <c r="C285" s="683"/>
      <c r="D285" s="683"/>
      <c r="E285" s="683"/>
      <c r="F285" s="683"/>
      <c r="G285" s="683"/>
      <c r="H285" s="683"/>
      <c r="I285" s="683"/>
      <c r="J285" s="683"/>
      <c r="K285" s="683"/>
      <c r="L285" s="683"/>
      <c r="M285" s="683"/>
      <c r="N285" s="683"/>
      <c r="O285" s="683"/>
      <c r="P285" s="684"/>
    </row>
    <row r="286" spans="1:16" ht="15.75" x14ac:dyDescent="0.25">
      <c r="A286" s="46" t="s">
        <v>90</v>
      </c>
      <c r="B286" s="682"/>
      <c r="C286" s="683"/>
      <c r="D286" s="683"/>
      <c r="E286" s="683"/>
      <c r="F286" s="683"/>
      <c r="G286" s="683"/>
      <c r="H286" s="683"/>
      <c r="I286" s="683"/>
      <c r="J286" s="683"/>
      <c r="K286" s="683"/>
      <c r="L286" s="683"/>
      <c r="M286" s="683"/>
      <c r="N286" s="683"/>
      <c r="O286" s="683"/>
      <c r="P286" s="684"/>
    </row>
    <row r="287" spans="1:16" ht="15.75" x14ac:dyDescent="0.25">
      <c r="A287" s="46" t="s">
        <v>91</v>
      </c>
      <c r="B287" s="682"/>
      <c r="C287" s="683"/>
      <c r="D287" s="683"/>
      <c r="E287" s="683"/>
      <c r="F287" s="683"/>
      <c r="G287" s="683"/>
      <c r="H287" s="683"/>
      <c r="I287" s="683"/>
      <c r="J287" s="683"/>
      <c r="K287" s="683"/>
      <c r="L287" s="683"/>
      <c r="M287" s="683"/>
      <c r="N287" s="683"/>
      <c r="O287" s="683"/>
      <c r="P287" s="684"/>
    </row>
    <row r="288" spans="1:16" ht="16.5" thickBot="1" x14ac:dyDescent="0.3">
      <c r="A288" s="47" t="s">
        <v>92</v>
      </c>
      <c r="B288" s="685"/>
      <c r="C288" s="686"/>
      <c r="D288" s="686"/>
      <c r="E288" s="686"/>
      <c r="F288" s="686"/>
      <c r="G288" s="686"/>
      <c r="H288" s="686"/>
      <c r="I288" s="686"/>
      <c r="J288" s="686"/>
      <c r="K288" s="686"/>
      <c r="L288" s="686"/>
      <c r="M288" s="686"/>
      <c r="N288" s="686"/>
      <c r="O288" s="686"/>
      <c r="P288" s="687"/>
    </row>
    <row r="292" spans="1:16" ht="15.75" x14ac:dyDescent="0.25">
      <c r="A292" s="11" t="s">
        <v>94</v>
      </c>
      <c r="B292" s="774" t="s">
        <v>1829</v>
      </c>
      <c r="C292" s="1390"/>
      <c r="D292" s="1390"/>
      <c r="E292" s="1390"/>
      <c r="F292" s="1390"/>
      <c r="G292" s="1390"/>
      <c r="H292" s="1390"/>
      <c r="I292" s="1390"/>
      <c r="J292" s="1390"/>
      <c r="K292" s="1390"/>
      <c r="L292" s="774" t="s">
        <v>14</v>
      </c>
      <c r="M292" s="774"/>
      <c r="N292" s="774"/>
      <c r="O292" s="774"/>
      <c r="P292" s="12">
        <v>0.6</v>
      </c>
    </row>
    <row r="293" spans="1:16" ht="15.75" x14ac:dyDescent="0.25">
      <c r="B293" s="24"/>
      <c r="C293" s="18"/>
      <c r="D293" s="18"/>
      <c r="E293" s="18"/>
      <c r="F293" s="18"/>
      <c r="G293" s="18"/>
      <c r="H293" s="18"/>
      <c r="I293" s="18"/>
      <c r="J293" s="18"/>
      <c r="K293" s="18"/>
      <c r="L293" s="18"/>
      <c r="M293" s="18"/>
      <c r="N293" s="18"/>
      <c r="O293" s="18"/>
      <c r="P293" s="19"/>
    </row>
    <row r="294" spans="1:16" ht="15.75" x14ac:dyDescent="0.25">
      <c r="A294" s="13" t="s">
        <v>15</v>
      </c>
      <c r="B294" s="755"/>
      <c r="C294" s="756"/>
      <c r="D294" s="756"/>
      <c r="E294" s="756"/>
      <c r="F294" s="757"/>
      <c r="G294" s="14" t="s">
        <v>17</v>
      </c>
      <c r="H294" s="790">
        <v>1000000000</v>
      </c>
      <c r="I294" s="1391"/>
      <c r="J294" s="1391"/>
      <c r="K294" s="1391"/>
      <c r="L294" s="1391"/>
      <c r="M294" s="1391"/>
      <c r="N294" s="1391"/>
      <c r="O294" s="1391"/>
      <c r="P294" s="1392"/>
    </row>
    <row r="295" spans="1:16" ht="15.75" x14ac:dyDescent="0.25">
      <c r="A295" s="13" t="s">
        <v>15</v>
      </c>
      <c r="B295" s="755"/>
      <c r="C295" s="756"/>
      <c r="D295" s="756"/>
      <c r="E295" s="756"/>
      <c r="F295" s="757"/>
      <c r="G295" s="14" t="s">
        <v>17</v>
      </c>
      <c r="H295" s="755"/>
      <c r="I295" s="756"/>
      <c r="J295" s="756"/>
      <c r="K295" s="756"/>
      <c r="L295" s="756"/>
      <c r="M295" s="756"/>
      <c r="N295" s="756"/>
      <c r="O295" s="756"/>
      <c r="P295" s="757"/>
    </row>
    <row r="296" spans="1:16" ht="15.75" x14ac:dyDescent="0.25">
      <c r="A296" s="20" t="s">
        <v>22</v>
      </c>
      <c r="B296" s="21"/>
      <c r="C296" s="21"/>
      <c r="D296" s="21"/>
      <c r="E296" s="21"/>
      <c r="F296" s="21"/>
      <c r="G296" s="21"/>
      <c r="H296" s="21"/>
      <c r="I296" s="21"/>
      <c r="J296" s="21"/>
      <c r="K296" s="21"/>
      <c r="L296" s="21"/>
      <c r="M296" s="21"/>
      <c r="N296" s="21"/>
      <c r="O296" s="21"/>
    </row>
    <row r="297" spans="1:16" ht="15.75" x14ac:dyDescent="0.25">
      <c r="A297" s="20"/>
      <c r="B297" s="21"/>
      <c r="C297" s="21"/>
      <c r="D297" s="21"/>
      <c r="E297" s="21"/>
      <c r="F297" s="21"/>
      <c r="G297" s="21"/>
      <c r="H297" s="21"/>
      <c r="I297" s="21"/>
      <c r="J297" s="21"/>
      <c r="K297" s="21"/>
      <c r="L297" s="21"/>
      <c r="M297" s="21"/>
      <c r="N297" s="21"/>
      <c r="O297" s="21"/>
    </row>
    <row r="298" spans="1:16" ht="15.75" x14ac:dyDescent="0.25">
      <c r="A298" s="1123" t="s">
        <v>23</v>
      </c>
      <c r="B298" s="881"/>
      <c r="C298" s="881"/>
      <c r="D298" s="881"/>
      <c r="E298" s="400"/>
      <c r="F298" s="768" t="s">
        <v>24</v>
      </c>
      <c r="G298" s="768"/>
      <c r="H298" s="768"/>
      <c r="I298" s="768"/>
      <c r="J298" s="768" t="s">
        <v>25</v>
      </c>
      <c r="K298" s="769" t="s">
        <v>26</v>
      </c>
      <c r="L298" s="761"/>
      <c r="M298" s="768" t="s">
        <v>27</v>
      </c>
      <c r="N298" s="768"/>
      <c r="O298" s="768"/>
      <c r="P298" s="772" t="s">
        <v>25</v>
      </c>
    </row>
    <row r="299" spans="1:16" ht="15.75" x14ac:dyDescent="0.25">
      <c r="A299" s="1123"/>
      <c r="B299" s="881"/>
      <c r="C299" s="881"/>
      <c r="D299" s="881"/>
      <c r="E299" s="400"/>
      <c r="F299" s="768"/>
      <c r="G299" s="768"/>
      <c r="H299" s="768"/>
      <c r="I299" s="768"/>
      <c r="J299" s="768"/>
      <c r="K299" s="770"/>
      <c r="L299" s="764"/>
      <c r="M299" s="768"/>
      <c r="N299" s="768"/>
      <c r="O299" s="768"/>
      <c r="P299" s="772"/>
    </row>
    <row r="300" spans="1:16" ht="15.75" x14ac:dyDescent="0.25">
      <c r="A300" s="1123"/>
      <c r="B300" s="881"/>
      <c r="C300" s="881"/>
      <c r="D300" s="881"/>
      <c r="E300" s="400"/>
      <c r="F300" s="853" t="s">
        <v>1711</v>
      </c>
      <c r="G300" s="871"/>
      <c r="H300" s="871"/>
      <c r="I300" s="872"/>
      <c r="J300" s="395">
        <v>60</v>
      </c>
      <c r="K300" s="770"/>
      <c r="L300" s="764"/>
      <c r="M300" s="745" t="s">
        <v>1763</v>
      </c>
      <c r="N300" s="745"/>
      <c r="O300" s="745"/>
      <c r="P300" s="55">
        <v>30</v>
      </c>
    </row>
    <row r="301" spans="1:16" ht="15.75" x14ac:dyDescent="0.25">
      <c r="A301" s="1123"/>
      <c r="B301" s="881"/>
      <c r="C301" s="881"/>
      <c r="D301" s="881"/>
      <c r="E301" s="400"/>
      <c r="F301" s="853" t="s">
        <v>1712</v>
      </c>
      <c r="G301" s="871"/>
      <c r="H301" s="871"/>
      <c r="I301" s="872"/>
      <c r="J301" s="395">
        <v>60</v>
      </c>
      <c r="K301" s="770"/>
      <c r="L301" s="764"/>
      <c r="M301" s="745" t="s">
        <v>1764</v>
      </c>
      <c r="N301" s="745"/>
      <c r="O301" s="745"/>
      <c r="P301" s="55">
        <v>80</v>
      </c>
    </row>
    <row r="302" spans="1:16" ht="15.75" x14ac:dyDescent="0.25">
      <c r="A302" s="1123"/>
      <c r="B302" s="881"/>
      <c r="C302" s="881"/>
      <c r="D302" s="881"/>
      <c r="E302" s="400"/>
      <c r="F302" s="853" t="s">
        <v>1713</v>
      </c>
      <c r="G302" s="871"/>
      <c r="H302" s="871"/>
      <c r="I302" s="872"/>
      <c r="J302" s="395">
        <v>60</v>
      </c>
      <c r="K302" s="770"/>
      <c r="L302" s="764"/>
      <c r="M302" s="745" t="s">
        <v>1765</v>
      </c>
      <c r="N302" s="754"/>
      <c r="O302" s="754"/>
      <c r="P302" s="55">
        <v>70</v>
      </c>
    </row>
    <row r="303" spans="1:16" ht="15.75" customHeight="1" x14ac:dyDescent="0.25">
      <c r="A303" s="1123"/>
      <c r="B303" s="881"/>
      <c r="C303" s="881"/>
      <c r="D303" s="881"/>
      <c r="E303" s="400"/>
      <c r="F303" s="853" t="s">
        <v>1714</v>
      </c>
      <c r="G303" s="871"/>
      <c r="H303" s="871"/>
      <c r="I303" s="872"/>
      <c r="J303" s="395">
        <v>60</v>
      </c>
      <c r="K303" s="770"/>
      <c r="L303" s="764"/>
      <c r="M303" s="745" t="s">
        <v>1766</v>
      </c>
      <c r="N303" s="745"/>
      <c r="O303" s="745"/>
      <c r="P303" s="55">
        <v>80</v>
      </c>
    </row>
    <row r="304" spans="1:16" ht="15.75" customHeight="1" x14ac:dyDescent="0.25">
      <c r="A304" s="1123"/>
      <c r="B304" s="881"/>
      <c r="C304" s="881"/>
      <c r="D304" s="881"/>
      <c r="E304" s="400"/>
      <c r="F304" s="853" t="s">
        <v>1715</v>
      </c>
      <c r="G304" s="871"/>
      <c r="H304" s="871"/>
      <c r="I304" s="872"/>
      <c r="J304" s="395">
        <v>60</v>
      </c>
      <c r="K304" s="770"/>
      <c r="L304" s="764"/>
      <c r="M304" s="745" t="s">
        <v>1741</v>
      </c>
      <c r="N304" s="745"/>
      <c r="O304" s="745"/>
      <c r="P304" s="55">
        <v>10</v>
      </c>
    </row>
    <row r="305" spans="1:16" ht="15.75" customHeight="1" x14ac:dyDescent="0.25">
      <c r="A305" s="1123"/>
      <c r="B305" s="881"/>
      <c r="C305" s="881"/>
      <c r="D305" s="881"/>
      <c r="E305" s="400"/>
      <c r="F305" s="853" t="s">
        <v>1716</v>
      </c>
      <c r="G305" s="871"/>
      <c r="H305" s="871"/>
      <c r="I305" s="872"/>
      <c r="J305" s="395">
        <v>60</v>
      </c>
      <c r="K305" s="770"/>
      <c r="L305" s="764"/>
      <c r="M305" s="745" t="s">
        <v>1767</v>
      </c>
      <c r="N305" s="745"/>
      <c r="O305" s="745"/>
      <c r="P305" s="55">
        <v>80</v>
      </c>
    </row>
    <row r="306" spans="1:16" ht="15.75" customHeight="1" x14ac:dyDescent="0.25">
      <c r="A306" s="1123"/>
      <c r="B306" s="881"/>
      <c r="C306" s="881"/>
      <c r="D306" s="881"/>
      <c r="E306" s="400"/>
      <c r="F306" s="853" t="s">
        <v>1717</v>
      </c>
      <c r="G306" s="871"/>
      <c r="H306" s="871"/>
      <c r="I306" s="872"/>
      <c r="J306" s="395">
        <v>60</v>
      </c>
      <c r="K306" s="770"/>
      <c r="L306" s="764"/>
      <c r="M306" s="745" t="s">
        <v>1768</v>
      </c>
      <c r="N306" s="745"/>
      <c r="O306" s="745"/>
      <c r="P306" s="55">
        <v>80</v>
      </c>
    </row>
    <row r="307" spans="1:16" ht="15.75" customHeight="1" x14ac:dyDescent="0.25">
      <c r="A307" s="1123"/>
      <c r="B307" s="881"/>
      <c r="C307" s="881"/>
      <c r="D307" s="881"/>
      <c r="E307" s="400"/>
      <c r="F307" s="853" t="s">
        <v>1718</v>
      </c>
      <c r="G307" s="871"/>
      <c r="H307" s="871"/>
      <c r="I307" s="872"/>
      <c r="J307" s="395">
        <v>10</v>
      </c>
      <c r="K307" s="770"/>
      <c r="L307" s="764"/>
      <c r="M307" s="745" t="s">
        <v>1769</v>
      </c>
      <c r="N307" s="745"/>
      <c r="O307" s="745"/>
      <c r="P307" s="55">
        <v>80</v>
      </c>
    </row>
    <row r="308" spans="1:16" ht="15.75" customHeight="1" x14ac:dyDescent="0.25">
      <c r="A308" s="1123"/>
      <c r="B308" s="881"/>
      <c r="C308" s="881"/>
      <c r="D308" s="881"/>
      <c r="E308" s="400"/>
      <c r="F308" s="853" t="s">
        <v>1719</v>
      </c>
      <c r="G308" s="871"/>
      <c r="H308" s="871"/>
      <c r="I308" s="872"/>
      <c r="J308" s="395">
        <v>60</v>
      </c>
      <c r="K308" s="770"/>
      <c r="L308" s="764"/>
      <c r="M308" s="745" t="s">
        <v>1770</v>
      </c>
      <c r="N308" s="745"/>
      <c r="O308" s="745"/>
      <c r="P308" s="55">
        <v>20</v>
      </c>
    </row>
    <row r="309" spans="1:16" ht="15.75" customHeight="1" x14ac:dyDescent="0.25">
      <c r="A309" s="1123"/>
      <c r="B309" s="881"/>
      <c r="C309" s="881"/>
      <c r="D309" s="881"/>
      <c r="E309" s="400"/>
      <c r="F309" s="853" t="s">
        <v>1720</v>
      </c>
      <c r="G309" s="871"/>
      <c r="H309" s="871"/>
      <c r="I309" s="872"/>
      <c r="J309" s="395">
        <v>50</v>
      </c>
      <c r="K309" s="770"/>
      <c r="L309" s="764"/>
      <c r="M309" s="745" t="s">
        <v>1771</v>
      </c>
      <c r="N309" s="745"/>
      <c r="O309" s="745"/>
      <c r="P309" s="55">
        <v>80</v>
      </c>
    </row>
    <row r="310" spans="1:16" ht="15.75" customHeight="1" x14ac:dyDescent="0.25">
      <c r="A310" s="1123"/>
      <c r="B310" s="881"/>
      <c r="C310" s="881"/>
      <c r="D310" s="881"/>
      <c r="E310" s="400"/>
      <c r="F310" s="853" t="s">
        <v>1721</v>
      </c>
      <c r="G310" s="871"/>
      <c r="H310" s="871"/>
      <c r="I310" s="872"/>
      <c r="J310" s="395">
        <v>30</v>
      </c>
      <c r="K310" s="770"/>
      <c r="L310" s="764"/>
      <c r="M310" s="745" t="s">
        <v>1772</v>
      </c>
      <c r="N310" s="745"/>
      <c r="O310" s="745"/>
      <c r="P310" s="55">
        <v>75</v>
      </c>
    </row>
    <row r="311" spans="1:16" ht="15.75" customHeight="1" x14ac:dyDescent="0.25">
      <c r="A311" s="1123"/>
      <c r="B311" s="881"/>
      <c r="C311" s="881"/>
      <c r="D311" s="881"/>
      <c r="E311" s="400"/>
      <c r="F311" s="853" t="s">
        <v>1722</v>
      </c>
      <c r="G311" s="871"/>
      <c r="H311" s="871"/>
      <c r="I311" s="872"/>
      <c r="J311" s="395">
        <v>50</v>
      </c>
      <c r="K311" s="770"/>
      <c r="L311" s="764"/>
      <c r="M311" s="745" t="s">
        <v>1776</v>
      </c>
      <c r="N311" s="745"/>
      <c r="O311" s="745"/>
      <c r="P311" s="55">
        <v>15</v>
      </c>
    </row>
    <row r="312" spans="1:16" ht="15.75" customHeight="1" x14ac:dyDescent="0.25">
      <c r="A312" s="1123"/>
      <c r="B312" s="881"/>
      <c r="C312" s="881"/>
      <c r="D312" s="881"/>
      <c r="E312" s="400"/>
      <c r="F312" s="853" t="s">
        <v>1723</v>
      </c>
      <c r="G312" s="871"/>
      <c r="H312" s="871"/>
      <c r="I312" s="872"/>
      <c r="J312" s="395">
        <v>30</v>
      </c>
      <c r="K312" s="770"/>
      <c r="L312" s="764"/>
      <c r="M312" s="745" t="s">
        <v>1777</v>
      </c>
      <c r="N312" s="745"/>
      <c r="O312" s="745"/>
      <c r="P312" s="55">
        <v>80</v>
      </c>
    </row>
    <row r="313" spans="1:16" ht="15.75" customHeight="1" x14ac:dyDescent="0.25">
      <c r="A313" s="1123"/>
      <c r="B313" s="881"/>
      <c r="C313" s="881"/>
      <c r="D313" s="881"/>
      <c r="E313" s="400"/>
      <c r="F313" s="853" t="s">
        <v>1724</v>
      </c>
      <c r="G313" s="871"/>
      <c r="H313" s="871"/>
      <c r="I313" s="872"/>
      <c r="J313" s="395">
        <v>50</v>
      </c>
      <c r="K313" s="770"/>
      <c r="L313" s="764"/>
      <c r="M313" s="745" t="s">
        <v>1742</v>
      </c>
      <c r="N313" s="745"/>
      <c r="O313" s="745"/>
      <c r="P313" s="55">
        <v>10</v>
      </c>
    </row>
    <row r="314" spans="1:16" ht="15.75" x14ac:dyDescent="0.25">
      <c r="A314" s="1123"/>
      <c r="B314" s="881"/>
      <c r="C314" s="881"/>
      <c r="D314" s="881"/>
      <c r="E314" s="400"/>
      <c r="F314" s="745" t="s">
        <v>1726</v>
      </c>
      <c r="G314" s="745"/>
      <c r="H314" s="745"/>
      <c r="I314" s="745"/>
      <c r="J314" s="395">
        <v>50</v>
      </c>
      <c r="K314" s="770"/>
      <c r="L314" s="764"/>
      <c r="M314" s="745" t="s">
        <v>1778</v>
      </c>
      <c r="N314" s="745"/>
      <c r="O314" s="745"/>
      <c r="P314" s="55">
        <v>80</v>
      </c>
    </row>
    <row r="315" spans="1:16" ht="15.75" x14ac:dyDescent="0.25">
      <c r="A315" s="1123"/>
      <c r="B315" s="881"/>
      <c r="C315" s="881"/>
      <c r="D315" s="881"/>
      <c r="E315" s="400"/>
      <c r="F315" s="745" t="s">
        <v>1729</v>
      </c>
      <c r="G315" s="745"/>
      <c r="H315" s="745"/>
      <c r="I315" s="745"/>
      <c r="J315" s="395">
        <v>20</v>
      </c>
      <c r="K315" s="770"/>
      <c r="L315" s="764"/>
      <c r="M315" s="745" t="s">
        <v>1779</v>
      </c>
      <c r="N315" s="745"/>
      <c r="O315" s="745"/>
      <c r="P315" s="55">
        <v>80</v>
      </c>
    </row>
    <row r="316" spans="1:16" ht="15.75" x14ac:dyDescent="0.25">
      <c r="A316" s="1123"/>
      <c r="B316" s="881"/>
      <c r="C316" s="881"/>
      <c r="D316" s="881"/>
      <c r="E316" s="400"/>
      <c r="F316" s="853"/>
      <c r="G316" s="871"/>
      <c r="H316" s="871"/>
      <c r="I316" s="872"/>
      <c r="J316" s="395"/>
      <c r="K316" s="770"/>
      <c r="L316" s="764"/>
      <c r="M316" s="745" t="s">
        <v>1743</v>
      </c>
      <c r="N316" s="745"/>
      <c r="O316" s="745"/>
      <c r="P316" s="55">
        <v>10</v>
      </c>
    </row>
    <row r="317" spans="1:16" ht="15.75" customHeight="1" x14ac:dyDescent="0.25">
      <c r="A317" s="1123"/>
      <c r="B317" s="881"/>
      <c r="C317" s="881"/>
      <c r="D317" s="881"/>
      <c r="E317" s="400"/>
      <c r="F317" s="853" t="s">
        <v>1781</v>
      </c>
      <c r="G317" s="871"/>
      <c r="H317" s="871"/>
      <c r="I317" s="872"/>
      <c r="J317" s="395">
        <v>70</v>
      </c>
      <c r="K317" s="770"/>
      <c r="L317" s="764"/>
      <c r="M317" s="745" t="s">
        <v>1780</v>
      </c>
      <c r="N317" s="745"/>
      <c r="O317" s="745"/>
      <c r="P317" s="55">
        <v>80</v>
      </c>
    </row>
    <row r="318" spans="1:16" ht="15.75" customHeight="1" x14ac:dyDescent="0.25">
      <c r="A318" s="1123"/>
      <c r="B318" s="881"/>
      <c r="C318" s="881"/>
      <c r="D318" s="881"/>
      <c r="E318" s="400"/>
      <c r="F318" s="853" t="s">
        <v>1726</v>
      </c>
      <c r="G318" s="871"/>
      <c r="H318" s="871"/>
      <c r="I318" s="872"/>
      <c r="J318" s="395">
        <v>60</v>
      </c>
      <c r="K318" s="770"/>
      <c r="L318" s="764"/>
      <c r="M318" s="745" t="s">
        <v>1786</v>
      </c>
      <c r="N318" s="745"/>
      <c r="O318" s="745"/>
      <c r="P318" s="55">
        <v>70</v>
      </c>
    </row>
    <row r="319" spans="1:16" ht="15.75" customHeight="1" x14ac:dyDescent="0.25">
      <c r="A319" s="1123"/>
      <c r="B319" s="881"/>
      <c r="C319" s="881"/>
      <c r="D319" s="881"/>
      <c r="E319" s="400"/>
      <c r="F319" s="853" t="s">
        <v>1783</v>
      </c>
      <c r="G319" s="871"/>
      <c r="H319" s="871"/>
      <c r="I319" s="872"/>
      <c r="J319" s="395">
        <v>60</v>
      </c>
      <c r="K319" s="770"/>
      <c r="L319" s="764"/>
      <c r="M319" s="745" t="s">
        <v>1789</v>
      </c>
      <c r="N319" s="745"/>
      <c r="O319" s="745"/>
      <c r="P319" s="55">
        <v>80</v>
      </c>
    </row>
    <row r="320" spans="1:16" ht="15.75" customHeight="1" x14ac:dyDescent="0.25">
      <c r="A320" s="1123"/>
      <c r="B320" s="881"/>
      <c r="C320" s="881"/>
      <c r="D320" s="881"/>
      <c r="E320" s="400"/>
      <c r="F320" s="853" t="s">
        <v>1785</v>
      </c>
      <c r="G320" s="871"/>
      <c r="H320" s="871"/>
      <c r="I320" s="872"/>
      <c r="J320" s="395">
        <v>70</v>
      </c>
      <c r="K320" s="770"/>
      <c r="L320" s="764"/>
      <c r="M320" s="745" t="s">
        <v>1793</v>
      </c>
      <c r="N320" s="745"/>
      <c r="O320" s="745"/>
      <c r="P320" s="55">
        <v>80</v>
      </c>
    </row>
    <row r="321" spans="1:16" ht="15.75" customHeight="1" x14ac:dyDescent="0.25">
      <c r="A321" s="1123"/>
      <c r="B321" s="881"/>
      <c r="C321" s="881"/>
      <c r="D321" s="881"/>
      <c r="E321" s="400"/>
      <c r="F321" s="853" t="s">
        <v>1787</v>
      </c>
      <c r="G321" s="871"/>
      <c r="H321" s="871"/>
      <c r="I321" s="872"/>
      <c r="J321" s="395">
        <v>20</v>
      </c>
      <c r="K321" s="770"/>
      <c r="L321" s="764"/>
      <c r="M321" s="745"/>
      <c r="N321" s="745"/>
      <c r="O321" s="745"/>
      <c r="P321" s="55"/>
    </row>
    <row r="322" spans="1:16" ht="15.75" customHeight="1" x14ac:dyDescent="0.25">
      <c r="A322" s="1123"/>
      <c r="B322" s="881"/>
      <c r="C322" s="881"/>
      <c r="D322" s="881"/>
      <c r="E322" s="400"/>
      <c r="F322" s="853" t="s">
        <v>1730</v>
      </c>
      <c r="G322" s="871"/>
      <c r="H322" s="871"/>
      <c r="I322" s="872"/>
      <c r="J322" s="395">
        <v>60</v>
      </c>
      <c r="K322" s="770"/>
      <c r="L322" s="764"/>
      <c r="M322" s="745"/>
      <c r="N322" s="745"/>
      <c r="O322" s="745"/>
      <c r="P322" s="22"/>
    </row>
    <row r="323" spans="1:16" ht="15.75" x14ac:dyDescent="0.25">
      <c r="A323" s="1123"/>
      <c r="B323" s="881"/>
      <c r="C323" s="881"/>
      <c r="D323" s="881"/>
      <c r="E323" s="400"/>
      <c r="F323" s="1393" t="s">
        <v>1790</v>
      </c>
      <c r="G323" s="1121"/>
      <c r="H323" s="1121"/>
      <c r="I323" s="1122"/>
      <c r="J323" s="395">
        <v>20</v>
      </c>
      <c r="K323" s="770"/>
      <c r="L323" s="764"/>
      <c r="M323" s="745"/>
      <c r="N323" s="745"/>
      <c r="O323" s="745"/>
      <c r="P323" s="22"/>
    </row>
    <row r="324" spans="1:16" ht="15.75" customHeight="1" x14ac:dyDescent="0.25">
      <c r="A324" s="1123"/>
      <c r="B324" s="881"/>
      <c r="C324" s="881"/>
      <c r="D324" s="881"/>
      <c r="E324" s="400"/>
      <c r="F324" s="853" t="s">
        <v>1792</v>
      </c>
      <c r="G324" s="871"/>
      <c r="H324" s="871"/>
      <c r="I324" s="872"/>
      <c r="J324" s="395">
        <v>80</v>
      </c>
      <c r="K324" s="770"/>
      <c r="L324" s="764"/>
      <c r="M324" s="745"/>
      <c r="N324" s="745"/>
      <c r="O324" s="745"/>
      <c r="P324" s="22"/>
    </row>
    <row r="325" spans="1:16" ht="15.75" customHeight="1" x14ac:dyDescent="0.25">
      <c r="A325" s="1123"/>
      <c r="B325" s="881"/>
      <c r="C325" s="881"/>
      <c r="D325" s="881"/>
      <c r="E325" s="400"/>
      <c r="F325" s="853" t="s">
        <v>1727</v>
      </c>
      <c r="G325" s="871"/>
      <c r="H325" s="871"/>
      <c r="I325" s="872"/>
      <c r="J325" s="395">
        <v>60</v>
      </c>
      <c r="K325" s="770"/>
      <c r="L325" s="764"/>
      <c r="M325" s="745"/>
      <c r="N325" s="745"/>
      <c r="O325" s="745"/>
      <c r="P325" s="22"/>
    </row>
    <row r="326" spans="1:16" ht="15.75" customHeight="1" x14ac:dyDescent="0.25">
      <c r="A326" s="1123"/>
      <c r="B326" s="881"/>
      <c r="C326" s="881"/>
      <c r="D326" s="881"/>
      <c r="E326" s="400"/>
      <c r="F326" s="853" t="s">
        <v>1728</v>
      </c>
      <c r="G326" s="871"/>
      <c r="H326" s="871"/>
      <c r="I326" s="872"/>
      <c r="J326" s="395">
        <v>60</v>
      </c>
      <c r="K326" s="770"/>
      <c r="L326" s="764"/>
      <c r="M326" s="745"/>
      <c r="N326" s="745"/>
      <c r="O326" s="745"/>
      <c r="P326" s="22"/>
    </row>
    <row r="327" spans="1:16" ht="15.75" customHeight="1" x14ac:dyDescent="0.25">
      <c r="A327" s="1123"/>
      <c r="B327" s="881"/>
      <c r="C327" s="881"/>
      <c r="D327" s="881"/>
      <c r="E327" s="400"/>
      <c r="F327" s="853" t="s">
        <v>1796</v>
      </c>
      <c r="G327" s="871"/>
      <c r="H327" s="871"/>
      <c r="I327" s="872"/>
      <c r="J327" s="395">
        <v>70</v>
      </c>
      <c r="K327" s="770"/>
      <c r="L327" s="764"/>
      <c r="M327" s="745"/>
      <c r="N327" s="745"/>
      <c r="O327" s="745"/>
      <c r="P327" s="22"/>
    </row>
    <row r="328" spans="1:16" ht="15.75" x14ac:dyDescent="0.25">
      <c r="A328" s="1123"/>
      <c r="B328" s="881"/>
      <c r="C328" s="881"/>
      <c r="D328" s="881"/>
      <c r="E328" s="400"/>
      <c r="F328" s="745" t="s">
        <v>1800</v>
      </c>
      <c r="G328" s="745"/>
      <c r="H328" s="745"/>
      <c r="I328" s="745"/>
      <c r="J328" s="395">
        <v>80</v>
      </c>
      <c r="K328" s="770"/>
      <c r="L328" s="764"/>
      <c r="M328" s="745"/>
      <c r="N328" s="745"/>
      <c r="O328" s="745"/>
      <c r="P328" s="22"/>
    </row>
    <row r="329" spans="1:16" ht="15.75" x14ac:dyDescent="0.25">
      <c r="A329" s="23"/>
      <c r="B329" s="24"/>
      <c r="C329" s="18"/>
      <c r="D329" s="18"/>
      <c r="E329" s="18"/>
      <c r="F329" s="18"/>
      <c r="G329" s="18"/>
      <c r="H329" s="18"/>
      <c r="I329" s="18"/>
      <c r="J329" s="18"/>
      <c r="K329" s="18"/>
      <c r="L329" s="18"/>
      <c r="M329" s="18"/>
      <c r="N329" s="18"/>
      <c r="O329" s="18"/>
    </row>
    <row r="330" spans="1:16" ht="47.25" x14ac:dyDescent="0.25">
      <c r="A330" s="25" t="s">
        <v>32</v>
      </c>
      <c r="B330" s="401" t="s">
        <v>33</v>
      </c>
      <c r="C330" s="401" t="s">
        <v>34</v>
      </c>
      <c r="D330" s="401" t="s">
        <v>35</v>
      </c>
      <c r="E330" s="401" t="s">
        <v>36</v>
      </c>
      <c r="F330" s="401" t="s">
        <v>37</v>
      </c>
      <c r="G330" s="746" t="s">
        <v>38</v>
      </c>
      <c r="H330" s="746"/>
      <c r="I330" s="733" t="s">
        <v>39</v>
      </c>
      <c r="J330" s="741"/>
      <c r="K330" s="401" t="s">
        <v>40</v>
      </c>
      <c r="L330" s="746" t="s">
        <v>41</v>
      </c>
      <c r="M330" s="746"/>
      <c r="N330" s="850" t="s">
        <v>42</v>
      </c>
      <c r="O330" s="851"/>
      <c r="P330" s="852"/>
    </row>
    <row r="331" spans="1:16" ht="72" customHeight="1" x14ac:dyDescent="0.25">
      <c r="A331" s="287" t="s">
        <v>893</v>
      </c>
      <c r="B331" s="144">
        <v>1</v>
      </c>
      <c r="C331" s="283" t="s">
        <v>1830</v>
      </c>
      <c r="D331" s="402" t="s">
        <v>523</v>
      </c>
      <c r="E331" s="402" t="s">
        <v>47</v>
      </c>
      <c r="F331" s="402" t="s">
        <v>423</v>
      </c>
      <c r="G331" s="800" t="s">
        <v>1831</v>
      </c>
      <c r="H331" s="800"/>
      <c r="I331" s="801" t="s">
        <v>1574</v>
      </c>
      <c r="J331" s="802"/>
      <c r="K331" s="536">
        <v>150000</v>
      </c>
      <c r="L331" s="846" t="s">
        <v>634</v>
      </c>
      <c r="M331" s="846"/>
      <c r="N331" s="803" t="s">
        <v>1750</v>
      </c>
      <c r="O331" s="803"/>
      <c r="P331" s="1389"/>
    </row>
    <row r="332" spans="1:16" ht="39" customHeight="1" x14ac:dyDescent="0.25">
      <c r="A332" s="733" t="s">
        <v>51</v>
      </c>
      <c r="B332" s="741"/>
      <c r="C332" s="847" t="s">
        <v>1832</v>
      </c>
      <c r="D332" s="848"/>
      <c r="E332" s="848"/>
      <c r="F332" s="848"/>
      <c r="G332" s="848"/>
      <c r="H332" s="848"/>
      <c r="I332" s="848"/>
      <c r="J332" s="848"/>
      <c r="K332" s="848"/>
      <c r="L332" s="848"/>
      <c r="M332" s="848"/>
      <c r="N332" s="848"/>
      <c r="O332" s="848"/>
      <c r="P332" s="849"/>
    </row>
    <row r="333" spans="1:16" ht="15.75" x14ac:dyDescent="0.25">
      <c r="A333" s="718" t="s">
        <v>53</v>
      </c>
      <c r="B333" s="719"/>
      <c r="C333" s="719"/>
      <c r="D333" s="719"/>
      <c r="E333" s="719"/>
      <c r="F333" s="719"/>
      <c r="G333" s="720"/>
      <c r="H333" s="721" t="s">
        <v>54</v>
      </c>
      <c r="I333" s="719"/>
      <c r="J333" s="719"/>
      <c r="K333" s="719"/>
      <c r="L333" s="719"/>
      <c r="M333" s="719"/>
      <c r="N333" s="719"/>
      <c r="O333" s="719"/>
      <c r="P333" s="722"/>
    </row>
    <row r="334" spans="1:16" x14ac:dyDescent="0.25">
      <c r="A334" s="723" t="s">
        <v>1804</v>
      </c>
      <c r="B334" s="724"/>
      <c r="C334" s="724"/>
      <c r="D334" s="724"/>
      <c r="E334" s="724"/>
      <c r="F334" s="724"/>
      <c r="G334" s="724"/>
      <c r="H334" s="839" t="s">
        <v>1823</v>
      </c>
      <c r="I334" s="840"/>
      <c r="J334" s="840"/>
      <c r="K334" s="840"/>
      <c r="L334" s="840"/>
      <c r="M334" s="840"/>
      <c r="N334" s="840"/>
      <c r="O334" s="840"/>
      <c r="P334" s="841"/>
    </row>
    <row r="335" spans="1:16" x14ac:dyDescent="0.25">
      <c r="A335" s="725"/>
      <c r="B335" s="726"/>
      <c r="C335" s="726"/>
      <c r="D335" s="726"/>
      <c r="E335" s="726"/>
      <c r="F335" s="726"/>
      <c r="G335" s="726"/>
      <c r="H335" s="842"/>
      <c r="I335" s="843"/>
      <c r="J335" s="843"/>
      <c r="K335" s="843"/>
      <c r="L335" s="843"/>
      <c r="M335" s="843"/>
      <c r="N335" s="843"/>
      <c r="O335" s="843"/>
      <c r="P335" s="844"/>
    </row>
    <row r="336" spans="1:16" ht="15.75" x14ac:dyDescent="0.25">
      <c r="A336" s="23"/>
      <c r="B336" s="24"/>
      <c r="C336" s="24"/>
      <c r="D336" s="24"/>
      <c r="E336" s="24"/>
      <c r="F336" s="24"/>
      <c r="G336" s="24"/>
      <c r="H336" s="24"/>
      <c r="I336" s="24"/>
      <c r="J336" s="24"/>
      <c r="K336" s="24"/>
      <c r="L336" s="24"/>
      <c r="M336" s="24"/>
      <c r="N336" s="24"/>
      <c r="O336" s="24"/>
      <c r="P336" s="31"/>
    </row>
    <row r="337" spans="1:16" ht="15.75" x14ac:dyDescent="0.25">
      <c r="A337" s="32"/>
      <c r="B337" s="24"/>
      <c r="C337" s="19"/>
      <c r="D337" s="733" t="s">
        <v>57</v>
      </c>
      <c r="E337" s="734"/>
      <c r="F337" s="734"/>
      <c r="G337" s="734"/>
      <c r="H337" s="734"/>
      <c r="I337" s="734"/>
      <c r="J337" s="734"/>
      <c r="K337" s="734"/>
      <c r="L337" s="734"/>
      <c r="M337" s="734"/>
      <c r="N337" s="734"/>
      <c r="O337" s="734"/>
      <c r="P337" s="735"/>
    </row>
    <row r="338" spans="1:16" ht="15.75" x14ac:dyDescent="0.25">
      <c r="A338" s="23"/>
      <c r="B338" s="24"/>
      <c r="C338" s="24"/>
      <c r="D338" s="401" t="s">
        <v>58</v>
      </c>
      <c r="E338" s="401" t="s">
        <v>59</v>
      </c>
      <c r="F338" s="401" t="s">
        <v>60</v>
      </c>
      <c r="G338" s="401" t="s">
        <v>1806</v>
      </c>
      <c r="H338" s="401" t="s">
        <v>62</v>
      </c>
      <c r="I338" s="401" t="s">
        <v>63</v>
      </c>
      <c r="J338" s="401" t="s">
        <v>64</v>
      </c>
      <c r="K338" s="401" t="s">
        <v>1807</v>
      </c>
      <c r="L338" s="401" t="s">
        <v>66</v>
      </c>
      <c r="M338" s="401" t="s">
        <v>67</v>
      </c>
      <c r="N338" s="401" t="s">
        <v>68</v>
      </c>
      <c r="O338" s="733" t="s">
        <v>1808</v>
      </c>
      <c r="P338" s="741"/>
    </row>
    <row r="339" spans="1:16" ht="15.75" x14ac:dyDescent="0.25">
      <c r="A339" s="1384" t="s">
        <v>70</v>
      </c>
      <c r="B339" s="1385"/>
      <c r="C339" s="1386"/>
      <c r="D339" s="52"/>
      <c r="E339" s="52"/>
      <c r="F339" s="537">
        <v>37500</v>
      </c>
      <c r="G339" s="537"/>
      <c r="H339" s="537"/>
      <c r="I339" s="537">
        <f>+F339*2</f>
        <v>75000</v>
      </c>
      <c r="J339" s="537"/>
      <c r="K339" s="537"/>
      <c r="L339" s="537">
        <f>+F339*3</f>
        <v>112500</v>
      </c>
      <c r="M339" s="537"/>
      <c r="N339" s="537"/>
      <c r="O339" s="1387">
        <f>+F339*4</f>
        <v>150000</v>
      </c>
      <c r="P339" s="1388"/>
    </row>
    <row r="340" spans="1:16" ht="15.75" x14ac:dyDescent="0.25">
      <c r="A340" s="1384" t="s">
        <v>71</v>
      </c>
      <c r="B340" s="1385"/>
      <c r="C340" s="1386"/>
      <c r="D340" s="53"/>
      <c r="E340" s="53"/>
      <c r="F340" s="53"/>
      <c r="G340" s="53"/>
      <c r="H340" s="53"/>
      <c r="I340" s="53"/>
      <c r="J340" s="53"/>
      <c r="K340" s="53"/>
      <c r="L340" s="53"/>
      <c r="M340" s="53"/>
      <c r="N340" s="53"/>
      <c r="O340" s="899"/>
      <c r="P340" s="900"/>
    </row>
    <row r="341" spans="1:16" ht="15.75" x14ac:dyDescent="0.25">
      <c r="A341" s="23"/>
      <c r="B341" s="24"/>
      <c r="C341" s="24"/>
      <c r="D341" s="24"/>
      <c r="E341" s="24"/>
      <c r="F341" s="24"/>
      <c r="G341" s="24"/>
      <c r="H341" s="24"/>
      <c r="I341" s="24"/>
      <c r="J341" s="24"/>
      <c r="K341" s="24"/>
      <c r="L341" s="24"/>
      <c r="M341" s="24"/>
      <c r="N341" s="24"/>
      <c r="O341" s="24"/>
      <c r="P341" s="31"/>
    </row>
    <row r="342" spans="1:16" ht="15.75" x14ac:dyDescent="0.25">
      <c r="A342" s="35" t="s">
        <v>72</v>
      </c>
      <c r="B342" s="35" t="s">
        <v>33</v>
      </c>
      <c r="C342" s="36"/>
      <c r="D342" s="37" t="s">
        <v>58</v>
      </c>
      <c r="E342" s="37" t="s">
        <v>59</v>
      </c>
      <c r="F342" s="37" t="s">
        <v>60</v>
      </c>
      <c r="G342" s="37" t="s">
        <v>61</v>
      </c>
      <c r="H342" s="37" t="s">
        <v>62</v>
      </c>
      <c r="I342" s="37" t="s">
        <v>63</v>
      </c>
      <c r="J342" s="37" t="s">
        <v>64</v>
      </c>
      <c r="K342" s="37" t="s">
        <v>65</v>
      </c>
      <c r="L342" s="37" t="s">
        <v>66</v>
      </c>
      <c r="M342" s="37" t="s">
        <v>67</v>
      </c>
      <c r="N342" s="37" t="s">
        <v>68</v>
      </c>
      <c r="O342" s="716" t="s">
        <v>69</v>
      </c>
      <c r="P342" s="717"/>
    </row>
    <row r="343" spans="1:16" ht="15.75" x14ac:dyDescent="0.25">
      <c r="A343" s="868" t="s">
        <v>1833</v>
      </c>
      <c r="B343" s="812"/>
      <c r="C343" s="38" t="s">
        <v>70</v>
      </c>
      <c r="D343" s="38"/>
      <c r="E343" s="38">
        <v>5</v>
      </c>
      <c r="F343" s="38">
        <v>20</v>
      </c>
      <c r="G343" s="38">
        <v>30</v>
      </c>
      <c r="H343" s="38">
        <v>40</v>
      </c>
      <c r="I343" s="38">
        <v>50</v>
      </c>
      <c r="J343" s="38">
        <v>60</v>
      </c>
      <c r="K343" s="38">
        <v>70</v>
      </c>
      <c r="L343" s="38">
        <v>80</v>
      </c>
      <c r="M343" s="38">
        <v>90</v>
      </c>
      <c r="N343" s="38">
        <v>95</v>
      </c>
      <c r="O343" s="808">
        <v>100</v>
      </c>
      <c r="P343" s="809"/>
    </row>
    <row r="344" spans="1:16" ht="15.75" x14ac:dyDescent="0.25">
      <c r="A344" s="869"/>
      <c r="B344" s="812"/>
      <c r="C344" s="40" t="s">
        <v>71</v>
      </c>
      <c r="D344" s="40"/>
      <c r="E344" s="40"/>
      <c r="F344" s="41"/>
      <c r="G344" s="41"/>
      <c r="H344" s="41"/>
      <c r="I344" s="41"/>
      <c r="J344" s="41"/>
      <c r="K344" s="41"/>
      <c r="L344" s="41"/>
      <c r="M344" s="41"/>
      <c r="N344" s="40"/>
      <c r="O344" s="814"/>
      <c r="P344" s="815"/>
    </row>
    <row r="345" spans="1:16" ht="15.75" x14ac:dyDescent="0.25">
      <c r="A345" s="868" t="s">
        <v>1834</v>
      </c>
      <c r="B345" s="812"/>
      <c r="C345" s="38" t="s">
        <v>70</v>
      </c>
      <c r="D345" s="38"/>
      <c r="E345" s="38">
        <v>5</v>
      </c>
      <c r="F345" s="38">
        <v>20</v>
      </c>
      <c r="G345" s="38">
        <v>30</v>
      </c>
      <c r="H345" s="38">
        <v>35</v>
      </c>
      <c r="I345" s="38">
        <v>40</v>
      </c>
      <c r="J345" s="38">
        <v>50</v>
      </c>
      <c r="K345" s="38">
        <v>60</v>
      </c>
      <c r="L345" s="38">
        <v>70</v>
      </c>
      <c r="M345" s="38">
        <v>80</v>
      </c>
      <c r="N345" s="38">
        <v>90</v>
      </c>
      <c r="O345" s="808">
        <v>100</v>
      </c>
      <c r="P345" s="809"/>
    </row>
    <row r="346" spans="1:16" ht="15.75" x14ac:dyDescent="0.25">
      <c r="A346" s="869"/>
      <c r="B346" s="812"/>
      <c r="C346" s="40" t="s">
        <v>71</v>
      </c>
      <c r="D346" s="40"/>
      <c r="E346" s="40"/>
      <c r="F346" s="41"/>
      <c r="G346" s="41"/>
      <c r="H346" s="41"/>
      <c r="I346" s="41"/>
      <c r="J346" s="41"/>
      <c r="K346" s="41"/>
      <c r="L346" s="41"/>
      <c r="M346" s="41"/>
      <c r="N346" s="40"/>
      <c r="O346" s="814"/>
      <c r="P346" s="815"/>
    </row>
    <row r="347" spans="1:16" ht="15.75" x14ac:dyDescent="0.25">
      <c r="A347" s="868" t="s">
        <v>1835</v>
      </c>
      <c r="B347" s="812"/>
      <c r="C347" s="38" t="s">
        <v>70</v>
      </c>
      <c r="D347" s="38"/>
      <c r="E347" s="38">
        <v>5</v>
      </c>
      <c r="F347" s="38">
        <v>20</v>
      </c>
      <c r="G347" s="38">
        <v>30</v>
      </c>
      <c r="H347" s="38">
        <v>35</v>
      </c>
      <c r="I347" s="38">
        <v>40</v>
      </c>
      <c r="J347" s="38">
        <v>50</v>
      </c>
      <c r="K347" s="38">
        <v>60</v>
      </c>
      <c r="L347" s="38">
        <v>70</v>
      </c>
      <c r="M347" s="38">
        <v>80</v>
      </c>
      <c r="N347" s="38">
        <v>90</v>
      </c>
      <c r="O347" s="808">
        <v>100</v>
      </c>
      <c r="P347" s="809"/>
    </row>
    <row r="348" spans="1:16" ht="15.75" x14ac:dyDescent="0.25">
      <c r="A348" s="869"/>
      <c r="B348" s="812"/>
      <c r="C348" s="40" t="s">
        <v>71</v>
      </c>
      <c r="D348" s="40"/>
      <c r="E348" s="40"/>
      <c r="F348" s="41"/>
      <c r="G348" s="41"/>
      <c r="H348" s="41"/>
      <c r="I348" s="41"/>
      <c r="J348" s="41"/>
      <c r="K348" s="41"/>
      <c r="L348" s="41"/>
      <c r="M348" s="41"/>
      <c r="N348" s="40"/>
      <c r="O348" s="814"/>
      <c r="P348" s="815"/>
    </row>
    <row r="349" spans="1:16" ht="15.75" x14ac:dyDescent="0.25">
      <c r="A349" s="868" t="s">
        <v>1836</v>
      </c>
      <c r="B349" s="812"/>
      <c r="C349" s="38" t="s">
        <v>70</v>
      </c>
      <c r="D349" s="38"/>
      <c r="E349" s="38"/>
      <c r="F349" s="38">
        <v>25</v>
      </c>
      <c r="G349" s="38"/>
      <c r="H349" s="38"/>
      <c r="I349" s="38">
        <v>50</v>
      </c>
      <c r="J349" s="38"/>
      <c r="K349" s="38"/>
      <c r="L349" s="38">
        <v>75</v>
      </c>
      <c r="M349" s="38"/>
      <c r="N349" s="38"/>
      <c r="O349" s="808">
        <v>100</v>
      </c>
      <c r="P349" s="809"/>
    </row>
    <row r="350" spans="1:16" ht="15.75" x14ac:dyDescent="0.25">
      <c r="A350" s="869"/>
      <c r="B350" s="812"/>
      <c r="C350" s="40" t="s">
        <v>71</v>
      </c>
      <c r="D350" s="40"/>
      <c r="E350" s="40"/>
      <c r="F350" s="41"/>
      <c r="G350" s="41"/>
      <c r="H350" s="41"/>
      <c r="I350" s="41"/>
      <c r="J350" s="41"/>
      <c r="K350" s="41"/>
      <c r="L350" s="41"/>
      <c r="M350" s="41"/>
      <c r="N350" s="40"/>
      <c r="O350" s="814"/>
      <c r="P350" s="815"/>
    </row>
    <row r="351" spans="1:16" ht="15.75" x14ac:dyDescent="0.25">
      <c r="A351" s="868" t="s">
        <v>1837</v>
      </c>
      <c r="B351" s="812"/>
      <c r="C351" s="38" t="s">
        <v>70</v>
      </c>
      <c r="D351" s="38"/>
      <c r="E351" s="38">
        <v>10</v>
      </c>
      <c r="F351" s="38">
        <v>20</v>
      </c>
      <c r="G351" s="38">
        <v>30</v>
      </c>
      <c r="H351" s="38">
        <v>35</v>
      </c>
      <c r="I351" s="38">
        <v>40</v>
      </c>
      <c r="J351" s="38">
        <v>50</v>
      </c>
      <c r="K351" s="38">
        <v>60</v>
      </c>
      <c r="L351" s="38">
        <v>70</v>
      </c>
      <c r="M351" s="38">
        <v>80</v>
      </c>
      <c r="N351" s="38">
        <v>90</v>
      </c>
      <c r="O351" s="808">
        <v>100</v>
      </c>
      <c r="P351" s="809"/>
    </row>
    <row r="352" spans="1:16" ht="15.75" x14ac:dyDescent="0.25">
      <c r="A352" s="869"/>
      <c r="B352" s="812"/>
      <c r="C352" s="40" t="s">
        <v>71</v>
      </c>
      <c r="D352" s="40"/>
      <c r="E352" s="40"/>
      <c r="F352" s="41"/>
      <c r="G352" s="41"/>
      <c r="H352" s="41"/>
      <c r="I352" s="41"/>
      <c r="J352" s="41"/>
      <c r="K352" s="41"/>
      <c r="L352" s="41"/>
      <c r="M352" s="41"/>
      <c r="N352" s="40"/>
      <c r="O352" s="814"/>
      <c r="P352" s="815"/>
    </row>
    <row r="353" spans="1:16" ht="15.75" x14ac:dyDescent="0.25">
      <c r="A353" s="868" t="s">
        <v>1838</v>
      </c>
      <c r="B353" s="812"/>
      <c r="C353" s="38" t="s">
        <v>70</v>
      </c>
      <c r="D353" s="38"/>
      <c r="E353" s="38">
        <v>15</v>
      </c>
      <c r="F353" s="38">
        <v>30</v>
      </c>
      <c r="G353" s="38">
        <v>40</v>
      </c>
      <c r="H353" s="38">
        <v>50</v>
      </c>
      <c r="I353" s="38">
        <v>60</v>
      </c>
      <c r="J353" s="38">
        <v>70</v>
      </c>
      <c r="K353" s="38">
        <v>80</v>
      </c>
      <c r="L353" s="38">
        <v>90</v>
      </c>
      <c r="M353" s="38">
        <v>100</v>
      </c>
      <c r="N353" s="38"/>
      <c r="O353" s="808"/>
      <c r="P353" s="809"/>
    </row>
    <row r="354" spans="1:16" ht="15.75" x14ac:dyDescent="0.25">
      <c r="A354" s="869"/>
      <c r="B354" s="812"/>
      <c r="C354" s="40" t="s">
        <v>71</v>
      </c>
      <c r="D354" s="40"/>
      <c r="E354" s="40"/>
      <c r="F354" s="41"/>
      <c r="G354" s="41"/>
      <c r="H354" s="41"/>
      <c r="I354" s="41"/>
      <c r="J354" s="41"/>
      <c r="K354" s="41"/>
      <c r="L354" s="41"/>
      <c r="M354" s="41"/>
      <c r="N354" s="40"/>
      <c r="O354" s="814"/>
      <c r="P354" s="815"/>
    </row>
    <row r="355" spans="1:16" ht="15.75" thickBot="1" x14ac:dyDescent="0.3">
      <c r="A355" s="44"/>
      <c r="B355" s="21"/>
      <c r="C355" s="21"/>
      <c r="D355" s="21"/>
      <c r="E355" s="21"/>
      <c r="F355" s="21"/>
      <c r="G355" s="21"/>
      <c r="H355" s="21"/>
      <c r="I355" s="21"/>
      <c r="J355" s="21"/>
      <c r="K355" s="21"/>
      <c r="L355" s="21"/>
      <c r="M355" s="21"/>
      <c r="N355" s="21"/>
      <c r="O355" s="21"/>
      <c r="P355" s="45"/>
    </row>
    <row r="356" spans="1:16" ht="15.75" x14ac:dyDescent="0.25">
      <c r="A356" s="688" t="s">
        <v>82</v>
      </c>
      <c r="B356" s="689"/>
      <c r="C356" s="689"/>
      <c r="D356" s="689"/>
      <c r="E356" s="689"/>
      <c r="F356" s="689"/>
      <c r="G356" s="689"/>
      <c r="H356" s="689"/>
      <c r="I356" s="689"/>
      <c r="J356" s="689"/>
      <c r="K356" s="689"/>
      <c r="L356" s="689"/>
      <c r="M356" s="689"/>
      <c r="N356" s="689"/>
      <c r="O356" s="689"/>
      <c r="P356" s="690"/>
    </row>
    <row r="357" spans="1:16" ht="15.75" x14ac:dyDescent="0.25">
      <c r="A357" s="46" t="s">
        <v>83</v>
      </c>
      <c r="B357" s="682"/>
      <c r="C357" s="683"/>
      <c r="D357" s="683"/>
      <c r="E357" s="683"/>
      <c r="F357" s="683"/>
      <c r="G357" s="683"/>
      <c r="H357" s="683"/>
      <c r="I357" s="683"/>
      <c r="J357" s="683"/>
      <c r="K357" s="683"/>
      <c r="L357" s="683"/>
      <c r="M357" s="683"/>
      <c r="N357" s="683"/>
      <c r="O357" s="683"/>
      <c r="P357" s="684"/>
    </row>
    <row r="358" spans="1:16" ht="15.75" x14ac:dyDescent="0.25">
      <c r="A358" s="46" t="s">
        <v>84</v>
      </c>
      <c r="B358" s="682"/>
      <c r="C358" s="683"/>
      <c r="D358" s="683"/>
      <c r="E358" s="683"/>
      <c r="F358" s="683"/>
      <c r="G358" s="683"/>
      <c r="H358" s="683"/>
      <c r="I358" s="683"/>
      <c r="J358" s="683"/>
      <c r="K358" s="683"/>
      <c r="L358" s="683"/>
      <c r="M358" s="683"/>
      <c r="N358" s="683"/>
      <c r="O358" s="683"/>
      <c r="P358" s="684"/>
    </row>
    <row r="359" spans="1:16" ht="15.75" x14ac:dyDescent="0.25">
      <c r="A359" s="46" t="s">
        <v>85</v>
      </c>
      <c r="B359" s="682"/>
      <c r="C359" s="683"/>
      <c r="D359" s="683"/>
      <c r="E359" s="683"/>
      <c r="F359" s="683"/>
      <c r="G359" s="683"/>
      <c r="H359" s="683"/>
      <c r="I359" s="683"/>
      <c r="J359" s="683"/>
      <c r="K359" s="683"/>
      <c r="L359" s="683"/>
      <c r="M359" s="683"/>
      <c r="N359" s="683"/>
      <c r="O359" s="683"/>
      <c r="P359" s="684"/>
    </row>
    <row r="360" spans="1:16" ht="15.75" x14ac:dyDescent="0.25">
      <c r="A360" s="46" t="s">
        <v>86</v>
      </c>
      <c r="B360" s="682"/>
      <c r="C360" s="683"/>
      <c r="D360" s="683"/>
      <c r="E360" s="683"/>
      <c r="F360" s="683"/>
      <c r="G360" s="683"/>
      <c r="H360" s="683"/>
      <c r="I360" s="683"/>
      <c r="J360" s="683"/>
      <c r="K360" s="683"/>
      <c r="L360" s="683"/>
      <c r="M360" s="683"/>
      <c r="N360" s="683"/>
      <c r="O360" s="683"/>
      <c r="P360" s="684"/>
    </row>
    <row r="361" spans="1:16" ht="15.75" x14ac:dyDescent="0.25">
      <c r="A361" s="46" t="s">
        <v>87</v>
      </c>
      <c r="B361" s="682"/>
      <c r="C361" s="683"/>
      <c r="D361" s="683"/>
      <c r="E361" s="683"/>
      <c r="F361" s="683"/>
      <c r="G361" s="683"/>
      <c r="H361" s="683"/>
      <c r="I361" s="683"/>
      <c r="J361" s="683"/>
      <c r="K361" s="683"/>
      <c r="L361" s="683"/>
      <c r="M361" s="683"/>
      <c r="N361" s="683"/>
      <c r="O361" s="683"/>
      <c r="P361" s="684"/>
    </row>
    <row r="362" spans="1:16" ht="15.75" x14ac:dyDescent="0.25">
      <c r="A362" s="46" t="s">
        <v>88</v>
      </c>
      <c r="B362" s="682"/>
      <c r="C362" s="683"/>
      <c r="D362" s="683"/>
      <c r="E362" s="683"/>
      <c r="F362" s="683"/>
      <c r="G362" s="683"/>
      <c r="H362" s="683"/>
      <c r="I362" s="683"/>
      <c r="J362" s="683"/>
      <c r="K362" s="683"/>
      <c r="L362" s="683"/>
      <c r="M362" s="683"/>
      <c r="N362" s="683"/>
      <c r="O362" s="683"/>
      <c r="P362" s="684"/>
    </row>
    <row r="363" spans="1:16" ht="15.75" x14ac:dyDescent="0.25">
      <c r="A363" s="46" t="s">
        <v>89</v>
      </c>
      <c r="B363" s="682"/>
      <c r="C363" s="683"/>
      <c r="D363" s="683"/>
      <c r="E363" s="683"/>
      <c r="F363" s="683"/>
      <c r="G363" s="683"/>
      <c r="H363" s="683"/>
      <c r="I363" s="683"/>
      <c r="J363" s="683"/>
      <c r="K363" s="683"/>
      <c r="L363" s="683"/>
      <c r="M363" s="683"/>
      <c r="N363" s="683"/>
      <c r="O363" s="683"/>
      <c r="P363" s="684"/>
    </row>
    <row r="364" spans="1:16" ht="15.75" x14ac:dyDescent="0.25">
      <c r="A364" s="46" t="s">
        <v>90</v>
      </c>
      <c r="B364" s="682"/>
      <c r="C364" s="683"/>
      <c r="D364" s="683"/>
      <c r="E364" s="683"/>
      <c r="F364" s="683"/>
      <c r="G364" s="683"/>
      <c r="H364" s="683"/>
      <c r="I364" s="683"/>
      <c r="J364" s="683"/>
      <c r="K364" s="683"/>
      <c r="L364" s="683"/>
      <c r="M364" s="683"/>
      <c r="N364" s="683"/>
      <c r="O364" s="683"/>
      <c r="P364" s="684"/>
    </row>
    <row r="365" spans="1:16" ht="15.75" x14ac:dyDescent="0.25">
      <c r="A365" s="46" t="s">
        <v>91</v>
      </c>
      <c r="B365" s="682"/>
      <c r="C365" s="683"/>
      <c r="D365" s="683"/>
      <c r="E365" s="683"/>
      <c r="F365" s="683"/>
      <c r="G365" s="683"/>
      <c r="H365" s="683"/>
      <c r="I365" s="683"/>
      <c r="J365" s="683"/>
      <c r="K365" s="683"/>
      <c r="L365" s="683"/>
      <c r="M365" s="683"/>
      <c r="N365" s="683"/>
      <c r="O365" s="683"/>
      <c r="P365" s="684"/>
    </row>
    <row r="366" spans="1:16" ht="16.5" thickBot="1" x14ac:dyDescent="0.3">
      <c r="A366" s="47" t="s">
        <v>92</v>
      </c>
      <c r="B366" s="685"/>
      <c r="C366" s="686"/>
      <c r="D366" s="686"/>
      <c r="E366" s="686"/>
      <c r="F366" s="686"/>
      <c r="G366" s="686"/>
      <c r="H366" s="686"/>
      <c r="I366" s="686"/>
      <c r="J366" s="686"/>
      <c r="K366" s="686"/>
      <c r="L366" s="686"/>
      <c r="M366" s="686"/>
      <c r="N366" s="686"/>
      <c r="O366" s="686"/>
      <c r="P366" s="687"/>
    </row>
    <row r="368" spans="1:16" ht="15.75" x14ac:dyDescent="0.25">
      <c r="A368" s="11" t="s">
        <v>118</v>
      </c>
      <c r="B368" s="774" t="s">
        <v>1100</v>
      </c>
      <c r="C368" s="1390"/>
      <c r="D368" s="1390"/>
      <c r="E368" s="1390"/>
      <c r="F368" s="1390"/>
      <c r="G368" s="1390"/>
      <c r="H368" s="1390"/>
      <c r="I368" s="1390"/>
      <c r="J368" s="1390"/>
      <c r="K368" s="1390"/>
      <c r="L368" s="774" t="s">
        <v>14</v>
      </c>
      <c r="M368" s="774"/>
      <c r="N368" s="774"/>
      <c r="O368" s="774"/>
      <c r="P368" s="12">
        <v>0.1</v>
      </c>
    </row>
    <row r="369" spans="1:16" ht="15.75" x14ac:dyDescent="0.25">
      <c r="B369" s="24"/>
      <c r="C369" s="18"/>
      <c r="D369" s="18"/>
      <c r="E369" s="18"/>
      <c r="F369" s="18"/>
      <c r="G369" s="18"/>
      <c r="H369" s="18"/>
      <c r="I369" s="18"/>
      <c r="J369" s="18"/>
      <c r="K369" s="18"/>
      <c r="L369" s="18"/>
      <c r="M369" s="18"/>
      <c r="N369" s="18"/>
      <c r="O369" s="18"/>
      <c r="P369" s="19"/>
    </row>
    <row r="370" spans="1:16" ht="15.75" x14ac:dyDescent="0.25">
      <c r="A370" s="13" t="s">
        <v>15</v>
      </c>
      <c r="B370" s="755"/>
      <c r="C370" s="756"/>
      <c r="D370" s="756"/>
      <c r="E370" s="756"/>
      <c r="F370" s="757"/>
      <c r="G370" s="14" t="s">
        <v>17</v>
      </c>
      <c r="H370" s="790">
        <v>100000000</v>
      </c>
      <c r="I370" s="1391"/>
      <c r="J370" s="1391"/>
      <c r="K370" s="1391"/>
      <c r="L370" s="1391"/>
      <c r="M370" s="1391"/>
      <c r="N370" s="1391"/>
      <c r="O370" s="1391"/>
      <c r="P370" s="1392"/>
    </row>
    <row r="371" spans="1:16" ht="15.75" x14ac:dyDescent="0.25">
      <c r="A371" s="13" t="s">
        <v>15</v>
      </c>
      <c r="B371" s="755"/>
      <c r="C371" s="756"/>
      <c r="D371" s="756"/>
      <c r="E371" s="756"/>
      <c r="F371" s="757"/>
      <c r="G371" s="14" t="s">
        <v>17</v>
      </c>
      <c r="H371" s="755"/>
      <c r="I371" s="756"/>
      <c r="J371" s="756"/>
      <c r="K371" s="756"/>
      <c r="L371" s="756"/>
      <c r="M371" s="756"/>
      <c r="N371" s="756"/>
      <c r="O371" s="756"/>
      <c r="P371" s="757"/>
    </row>
    <row r="372" spans="1:16" ht="15.75" x14ac:dyDescent="0.25">
      <c r="A372" s="20" t="s">
        <v>22</v>
      </c>
      <c r="B372" s="21"/>
      <c r="C372" s="21"/>
      <c r="D372" s="21"/>
      <c r="E372" s="21"/>
      <c r="F372" s="21"/>
      <c r="G372" s="21"/>
      <c r="H372" s="21"/>
      <c r="I372" s="21"/>
      <c r="J372" s="21"/>
      <c r="K372" s="21"/>
      <c r="L372" s="21"/>
      <c r="M372" s="21"/>
      <c r="N372" s="21"/>
      <c r="O372" s="21"/>
    </row>
    <row r="373" spans="1:16" ht="15.75" x14ac:dyDescent="0.25">
      <c r="A373" s="20"/>
      <c r="B373" s="21"/>
      <c r="C373" s="21"/>
      <c r="D373" s="21"/>
      <c r="E373" s="21"/>
      <c r="F373" s="21"/>
      <c r="G373" s="21"/>
      <c r="H373" s="21"/>
      <c r="I373" s="21"/>
      <c r="J373" s="21"/>
      <c r="K373" s="21"/>
      <c r="L373" s="21"/>
      <c r="M373" s="21"/>
      <c r="N373" s="21"/>
      <c r="O373" s="21"/>
    </row>
    <row r="374" spans="1:16" ht="15.75" x14ac:dyDescent="0.25">
      <c r="A374" s="1123" t="s">
        <v>23</v>
      </c>
      <c r="B374" s="881"/>
      <c r="C374" s="881"/>
      <c r="D374" s="881"/>
      <c r="E374" s="400"/>
      <c r="F374" s="768" t="s">
        <v>24</v>
      </c>
      <c r="G374" s="768"/>
      <c r="H374" s="768"/>
      <c r="I374" s="768"/>
      <c r="J374" s="768" t="s">
        <v>25</v>
      </c>
      <c r="K374" s="769" t="s">
        <v>26</v>
      </c>
      <c r="L374" s="761"/>
      <c r="M374" s="768" t="s">
        <v>27</v>
      </c>
      <c r="N374" s="768"/>
      <c r="O374" s="768"/>
      <c r="P374" s="772" t="s">
        <v>25</v>
      </c>
    </row>
    <row r="375" spans="1:16" ht="15.75" x14ac:dyDescent="0.25">
      <c r="A375" s="1123"/>
      <c r="B375" s="881"/>
      <c r="C375" s="881"/>
      <c r="D375" s="881"/>
      <c r="E375" s="400"/>
      <c r="F375" s="768"/>
      <c r="G375" s="768"/>
      <c r="H375" s="768"/>
      <c r="I375" s="768"/>
      <c r="J375" s="768"/>
      <c r="K375" s="770"/>
      <c r="L375" s="764"/>
      <c r="M375" s="768"/>
      <c r="N375" s="768"/>
      <c r="O375" s="768"/>
      <c r="P375" s="772"/>
    </row>
    <row r="376" spans="1:16" ht="15.75" customHeight="1" x14ac:dyDescent="0.25">
      <c r="A376" s="1123"/>
      <c r="B376" s="881"/>
      <c r="C376" s="881"/>
      <c r="D376" s="881"/>
      <c r="E376" s="400"/>
      <c r="F376" s="853" t="s">
        <v>1720</v>
      </c>
      <c r="G376" s="871"/>
      <c r="H376" s="871"/>
      <c r="I376" s="872"/>
      <c r="J376" s="395">
        <v>10</v>
      </c>
      <c r="K376" s="770"/>
      <c r="L376" s="764"/>
      <c r="M376" s="745" t="s">
        <v>1839</v>
      </c>
      <c r="N376" s="745"/>
      <c r="O376" s="745"/>
      <c r="P376" s="55">
        <v>5</v>
      </c>
    </row>
    <row r="377" spans="1:16" ht="15.75" x14ac:dyDescent="0.25">
      <c r="A377" s="1123"/>
      <c r="B377" s="881"/>
      <c r="C377" s="881"/>
      <c r="D377" s="881"/>
      <c r="E377" s="400"/>
      <c r="F377" s="853" t="s">
        <v>1721</v>
      </c>
      <c r="G377" s="871"/>
      <c r="H377" s="871"/>
      <c r="I377" s="872"/>
      <c r="J377" s="395">
        <v>10</v>
      </c>
      <c r="K377" s="770"/>
      <c r="L377" s="764"/>
      <c r="M377" s="745" t="s">
        <v>1840</v>
      </c>
      <c r="N377" s="745"/>
      <c r="O377" s="745"/>
      <c r="P377" s="55">
        <v>5</v>
      </c>
    </row>
    <row r="378" spans="1:16" ht="15.75" x14ac:dyDescent="0.25">
      <c r="A378" s="1123"/>
      <c r="B378" s="881"/>
      <c r="C378" s="881"/>
      <c r="D378" s="881"/>
      <c r="E378" s="400"/>
      <c r="F378" s="853" t="s">
        <v>1722</v>
      </c>
      <c r="G378" s="871"/>
      <c r="H378" s="871"/>
      <c r="I378" s="872"/>
      <c r="J378" s="395">
        <v>10</v>
      </c>
      <c r="K378" s="770"/>
      <c r="L378" s="764"/>
      <c r="M378" s="745"/>
      <c r="N378" s="754"/>
      <c r="O378" s="754"/>
      <c r="P378" s="22"/>
    </row>
    <row r="379" spans="1:16" ht="15.75" x14ac:dyDescent="0.25">
      <c r="A379" s="1123"/>
      <c r="B379" s="881"/>
      <c r="C379" s="881"/>
      <c r="D379" s="881"/>
      <c r="E379" s="400"/>
      <c r="F379" s="853" t="s">
        <v>1723</v>
      </c>
      <c r="G379" s="871"/>
      <c r="H379" s="871"/>
      <c r="I379" s="872"/>
      <c r="J379" s="395">
        <v>10</v>
      </c>
      <c r="K379" s="770"/>
      <c r="L379" s="764"/>
      <c r="M379" s="745"/>
      <c r="N379" s="745"/>
      <c r="O379" s="745"/>
      <c r="P379" s="22"/>
    </row>
    <row r="380" spans="1:16" ht="15.75" x14ac:dyDescent="0.25">
      <c r="A380" s="1123"/>
      <c r="B380" s="881"/>
      <c r="C380" s="881"/>
      <c r="D380" s="881"/>
      <c r="E380" s="400"/>
      <c r="F380" s="853" t="s">
        <v>1724</v>
      </c>
      <c r="G380" s="871"/>
      <c r="H380" s="871"/>
      <c r="I380" s="872"/>
      <c r="J380" s="395">
        <v>10</v>
      </c>
      <c r="K380" s="770"/>
      <c r="L380" s="764"/>
      <c r="M380" s="745"/>
      <c r="N380" s="745"/>
      <c r="O380" s="745"/>
      <c r="P380" s="22"/>
    </row>
    <row r="381" spans="1:16" ht="15.75" x14ac:dyDescent="0.25">
      <c r="A381" s="1123"/>
      <c r="B381" s="881"/>
      <c r="C381" s="881"/>
      <c r="D381" s="881"/>
      <c r="E381" s="400"/>
      <c r="F381" s="745" t="s">
        <v>1726</v>
      </c>
      <c r="G381" s="745"/>
      <c r="H381" s="745"/>
      <c r="I381" s="745"/>
      <c r="J381" s="395">
        <v>10</v>
      </c>
      <c r="K381" s="770"/>
      <c r="L381" s="764"/>
      <c r="M381" s="745"/>
      <c r="N381" s="745"/>
      <c r="O381" s="745"/>
      <c r="P381" s="22"/>
    </row>
    <row r="382" spans="1:16" ht="15.75" x14ac:dyDescent="0.25">
      <c r="A382" s="1123"/>
      <c r="B382" s="881"/>
      <c r="C382" s="881"/>
      <c r="D382" s="881"/>
      <c r="E382" s="400"/>
      <c r="F382" s="853" t="s">
        <v>1726</v>
      </c>
      <c r="G382" s="871"/>
      <c r="H382" s="871"/>
      <c r="I382" s="872"/>
      <c r="J382" s="395">
        <v>10</v>
      </c>
      <c r="K382" s="770"/>
      <c r="L382" s="764"/>
      <c r="M382" s="745"/>
      <c r="N382" s="745"/>
      <c r="O382" s="745"/>
      <c r="P382" s="22"/>
    </row>
    <row r="383" spans="1:16" ht="15.75" customHeight="1" x14ac:dyDescent="0.25">
      <c r="A383" s="1123"/>
      <c r="B383" s="881"/>
      <c r="C383" s="881"/>
      <c r="D383" s="881"/>
      <c r="E383" s="400"/>
      <c r="F383" s="853" t="s">
        <v>1783</v>
      </c>
      <c r="G383" s="871"/>
      <c r="H383" s="871"/>
      <c r="I383" s="872"/>
      <c r="J383" s="395">
        <v>10</v>
      </c>
      <c r="K383" s="770"/>
      <c r="L383" s="764"/>
      <c r="M383" s="745"/>
      <c r="N383" s="745"/>
      <c r="O383" s="745"/>
      <c r="P383" s="22"/>
    </row>
    <row r="384" spans="1:16" ht="15.75" x14ac:dyDescent="0.25">
      <c r="A384" s="1123"/>
      <c r="B384" s="881"/>
      <c r="C384" s="881"/>
      <c r="D384" s="881"/>
      <c r="E384" s="400"/>
      <c r="F384" s="745"/>
      <c r="G384" s="745"/>
      <c r="H384" s="745"/>
      <c r="I384" s="745"/>
      <c r="J384" s="410"/>
      <c r="K384" s="770"/>
      <c r="L384" s="764"/>
      <c r="M384" s="745"/>
      <c r="N384" s="745"/>
      <c r="O384" s="745"/>
      <c r="P384" s="22"/>
    </row>
    <row r="385" spans="1:16" ht="15.75" x14ac:dyDescent="0.25">
      <c r="A385" s="1123"/>
      <c r="B385" s="881"/>
      <c r="C385" s="881"/>
      <c r="D385" s="881"/>
      <c r="E385" s="400"/>
      <c r="F385" s="853"/>
      <c r="G385" s="871"/>
      <c r="H385" s="871"/>
      <c r="I385" s="872"/>
      <c r="J385" s="410"/>
      <c r="K385" s="770"/>
      <c r="L385" s="764"/>
      <c r="M385" s="745"/>
      <c r="N385" s="745"/>
      <c r="O385" s="745"/>
      <c r="P385" s="22"/>
    </row>
    <row r="386" spans="1:16" ht="15.75" x14ac:dyDescent="0.25">
      <c r="A386" s="23"/>
      <c r="B386" s="24"/>
      <c r="C386" s="18"/>
      <c r="D386" s="18"/>
      <c r="E386" s="18"/>
      <c r="F386" s="18"/>
      <c r="G386" s="18"/>
      <c r="H386" s="18"/>
      <c r="I386" s="18"/>
      <c r="J386" s="18"/>
      <c r="K386" s="18"/>
      <c r="L386" s="18"/>
      <c r="M386" s="18"/>
      <c r="N386" s="18"/>
      <c r="O386" s="18"/>
    </row>
    <row r="387" spans="1:16" ht="47.25" x14ac:dyDescent="0.25">
      <c r="A387" s="25" t="s">
        <v>32</v>
      </c>
      <c r="B387" s="401" t="s">
        <v>33</v>
      </c>
      <c r="C387" s="401" t="s">
        <v>34</v>
      </c>
      <c r="D387" s="401" t="s">
        <v>35</v>
      </c>
      <c r="E387" s="401" t="s">
        <v>36</v>
      </c>
      <c r="F387" s="401" t="s">
        <v>37</v>
      </c>
      <c r="G387" s="746" t="s">
        <v>38</v>
      </c>
      <c r="H387" s="746"/>
      <c r="I387" s="733" t="s">
        <v>39</v>
      </c>
      <c r="J387" s="741"/>
      <c r="K387" s="401" t="s">
        <v>40</v>
      </c>
      <c r="L387" s="746" t="s">
        <v>41</v>
      </c>
      <c r="M387" s="746"/>
      <c r="N387" s="850" t="s">
        <v>42</v>
      </c>
      <c r="O387" s="851"/>
      <c r="P387" s="852"/>
    </row>
    <row r="388" spans="1:16" ht="57" x14ac:dyDescent="0.25">
      <c r="A388" s="287" t="s">
        <v>893</v>
      </c>
      <c r="B388" s="144">
        <v>1</v>
      </c>
      <c r="C388" s="283" t="s">
        <v>1841</v>
      </c>
      <c r="D388" s="402" t="s">
        <v>523</v>
      </c>
      <c r="E388" s="402" t="s">
        <v>47</v>
      </c>
      <c r="F388" s="402" t="s">
        <v>423</v>
      </c>
      <c r="G388" s="800" t="s">
        <v>1842</v>
      </c>
      <c r="H388" s="800"/>
      <c r="I388" s="801" t="s">
        <v>1574</v>
      </c>
      <c r="J388" s="802"/>
      <c r="K388" s="536">
        <v>4</v>
      </c>
      <c r="L388" s="846" t="s">
        <v>450</v>
      </c>
      <c r="M388" s="846"/>
      <c r="N388" s="803" t="s">
        <v>1750</v>
      </c>
      <c r="O388" s="803"/>
      <c r="P388" s="1389"/>
    </row>
    <row r="389" spans="1:16" ht="38.25" customHeight="1" x14ac:dyDescent="0.25">
      <c r="A389" s="733" t="s">
        <v>51</v>
      </c>
      <c r="B389" s="741"/>
      <c r="C389" s="847" t="s">
        <v>1843</v>
      </c>
      <c r="D389" s="848"/>
      <c r="E389" s="848"/>
      <c r="F389" s="848"/>
      <c r="G389" s="848"/>
      <c r="H389" s="848"/>
      <c r="I389" s="848"/>
      <c r="J389" s="848"/>
      <c r="K389" s="848"/>
      <c r="L389" s="848"/>
      <c r="M389" s="848"/>
      <c r="N389" s="848"/>
      <c r="O389" s="848"/>
      <c r="P389" s="849"/>
    </row>
    <row r="390" spans="1:16" ht="15.75" x14ac:dyDescent="0.25">
      <c r="A390" s="718" t="s">
        <v>53</v>
      </c>
      <c r="B390" s="719"/>
      <c r="C390" s="719"/>
      <c r="D390" s="719"/>
      <c r="E390" s="719"/>
      <c r="F390" s="719"/>
      <c r="G390" s="720"/>
      <c r="H390" s="721" t="s">
        <v>54</v>
      </c>
      <c r="I390" s="719"/>
      <c r="J390" s="719"/>
      <c r="K390" s="719"/>
      <c r="L390" s="719"/>
      <c r="M390" s="719"/>
      <c r="N390" s="719"/>
      <c r="O390" s="719"/>
      <c r="P390" s="722"/>
    </row>
    <row r="391" spans="1:16" x14ac:dyDescent="0.25">
      <c r="A391" s="723" t="s">
        <v>1844</v>
      </c>
      <c r="B391" s="724"/>
      <c r="C391" s="724"/>
      <c r="D391" s="724"/>
      <c r="E391" s="724"/>
      <c r="F391" s="724"/>
      <c r="G391" s="724"/>
      <c r="H391" s="839" t="s">
        <v>1823</v>
      </c>
      <c r="I391" s="840"/>
      <c r="J391" s="840"/>
      <c r="K391" s="840"/>
      <c r="L391" s="840"/>
      <c r="M391" s="840"/>
      <c r="N391" s="840"/>
      <c r="O391" s="840"/>
      <c r="P391" s="841"/>
    </row>
    <row r="392" spans="1:16" x14ac:dyDescent="0.25">
      <c r="A392" s="725"/>
      <c r="B392" s="726"/>
      <c r="C392" s="726"/>
      <c r="D392" s="726"/>
      <c r="E392" s="726"/>
      <c r="F392" s="726"/>
      <c r="G392" s="726"/>
      <c r="H392" s="842"/>
      <c r="I392" s="843"/>
      <c r="J392" s="843"/>
      <c r="K392" s="843"/>
      <c r="L392" s="843"/>
      <c r="M392" s="843"/>
      <c r="N392" s="843"/>
      <c r="O392" s="843"/>
      <c r="P392" s="844"/>
    </row>
    <row r="393" spans="1:16" ht="15.75" x14ac:dyDescent="0.25">
      <c r="A393" s="23"/>
      <c r="B393" s="24"/>
      <c r="C393" s="24"/>
      <c r="D393" s="24"/>
      <c r="E393" s="24"/>
      <c r="F393" s="24"/>
      <c r="G393" s="24"/>
      <c r="H393" s="24"/>
      <c r="I393" s="24"/>
      <c r="J393" s="24"/>
      <c r="K393" s="24"/>
      <c r="L393" s="24"/>
      <c r="M393" s="24"/>
      <c r="N393" s="24"/>
      <c r="O393" s="24"/>
      <c r="P393" s="31"/>
    </row>
    <row r="394" spans="1:16" ht="15.75" x14ac:dyDescent="0.25">
      <c r="A394" s="32"/>
      <c r="B394" s="24"/>
      <c r="C394" s="19"/>
      <c r="D394" s="733" t="s">
        <v>57</v>
      </c>
      <c r="E394" s="734"/>
      <c r="F394" s="734"/>
      <c r="G394" s="734"/>
      <c r="H394" s="734"/>
      <c r="I394" s="734"/>
      <c r="J394" s="734"/>
      <c r="K394" s="734"/>
      <c r="L394" s="734"/>
      <c r="M394" s="734"/>
      <c r="N394" s="734"/>
      <c r="O394" s="734"/>
      <c r="P394" s="735"/>
    </row>
    <row r="395" spans="1:16" ht="15.75" x14ac:dyDescent="0.25">
      <c r="A395" s="23"/>
      <c r="B395" s="24"/>
      <c r="C395" s="24"/>
      <c r="D395" s="401" t="s">
        <v>58</v>
      </c>
      <c r="E395" s="401" t="s">
        <v>59</v>
      </c>
      <c r="F395" s="401" t="s">
        <v>60</v>
      </c>
      <c r="G395" s="401" t="s">
        <v>1806</v>
      </c>
      <c r="H395" s="401" t="s">
        <v>62</v>
      </c>
      <c r="I395" s="401" t="s">
        <v>63</v>
      </c>
      <c r="J395" s="401" t="s">
        <v>64</v>
      </c>
      <c r="K395" s="401" t="s">
        <v>1807</v>
      </c>
      <c r="L395" s="401" t="s">
        <v>66</v>
      </c>
      <c r="M395" s="401" t="s">
        <v>67</v>
      </c>
      <c r="N395" s="401" t="s">
        <v>68</v>
      </c>
      <c r="O395" s="733" t="s">
        <v>1808</v>
      </c>
      <c r="P395" s="741"/>
    </row>
    <row r="396" spans="1:16" ht="15.75" x14ac:dyDescent="0.25">
      <c r="A396" s="1384" t="s">
        <v>70</v>
      </c>
      <c r="B396" s="1385"/>
      <c r="C396" s="1386"/>
      <c r="D396" s="52"/>
      <c r="E396" s="52"/>
      <c r="F396" s="537"/>
      <c r="G396" s="537"/>
      <c r="H396" s="537"/>
      <c r="I396" s="537"/>
      <c r="J396" s="537"/>
      <c r="K396" s="537"/>
      <c r="L396" s="537"/>
      <c r="M396" s="537"/>
      <c r="N396" s="537"/>
      <c r="O396" s="1387">
        <v>4</v>
      </c>
      <c r="P396" s="1388"/>
    </row>
    <row r="397" spans="1:16" ht="15.75" x14ac:dyDescent="0.25">
      <c r="A397" s="1384" t="s">
        <v>71</v>
      </c>
      <c r="B397" s="1385"/>
      <c r="C397" s="1386"/>
      <c r="D397" s="53"/>
      <c r="E397" s="53"/>
      <c r="F397" s="53"/>
      <c r="G397" s="53"/>
      <c r="H397" s="53"/>
      <c r="I397" s="53"/>
      <c r="J397" s="53"/>
      <c r="K397" s="53"/>
      <c r="L397" s="53"/>
      <c r="M397" s="53"/>
      <c r="N397" s="53"/>
      <c r="O397" s="899"/>
      <c r="P397" s="900"/>
    </row>
    <row r="398" spans="1:16" ht="15.75" x14ac:dyDescent="0.25">
      <c r="A398" s="23"/>
      <c r="B398" s="24"/>
      <c r="C398" s="24"/>
      <c r="D398" s="24"/>
      <c r="E398" s="24"/>
      <c r="F398" s="24"/>
      <c r="G398" s="24"/>
      <c r="H398" s="24"/>
      <c r="I398" s="24"/>
      <c r="J398" s="24"/>
      <c r="K398" s="24"/>
      <c r="L398" s="24"/>
      <c r="M398" s="24"/>
      <c r="N398" s="24"/>
      <c r="O398" s="24"/>
      <c r="P398" s="31"/>
    </row>
    <row r="399" spans="1:16" ht="15.75" x14ac:dyDescent="0.25">
      <c r="A399" s="35" t="s">
        <v>72</v>
      </c>
      <c r="B399" s="35" t="s">
        <v>33</v>
      </c>
      <c r="C399" s="36"/>
      <c r="D399" s="37" t="s">
        <v>58</v>
      </c>
      <c r="E399" s="37" t="s">
        <v>59</v>
      </c>
      <c r="F399" s="37" t="s">
        <v>60</v>
      </c>
      <c r="G399" s="37" t="s">
        <v>61</v>
      </c>
      <c r="H399" s="37" t="s">
        <v>62</v>
      </c>
      <c r="I399" s="37" t="s">
        <v>63</v>
      </c>
      <c r="J399" s="37" t="s">
        <v>64</v>
      </c>
      <c r="K399" s="37" t="s">
        <v>65</v>
      </c>
      <c r="L399" s="37" t="s">
        <v>66</v>
      </c>
      <c r="M399" s="37" t="s">
        <v>67</v>
      </c>
      <c r="N399" s="37" t="s">
        <v>68</v>
      </c>
      <c r="O399" s="716" t="s">
        <v>69</v>
      </c>
      <c r="P399" s="717"/>
    </row>
    <row r="400" spans="1:16" ht="15.75" x14ac:dyDescent="0.25">
      <c r="A400" s="868" t="s">
        <v>1845</v>
      </c>
      <c r="B400" s="812"/>
      <c r="C400" s="38" t="s">
        <v>70</v>
      </c>
      <c r="D400" s="38"/>
      <c r="E400" s="38">
        <v>5</v>
      </c>
      <c r="F400" s="38">
        <v>20</v>
      </c>
      <c r="G400" s="38">
        <v>30</v>
      </c>
      <c r="H400" s="38">
        <v>40</v>
      </c>
      <c r="I400" s="38">
        <v>50</v>
      </c>
      <c r="J400" s="38">
        <v>60</v>
      </c>
      <c r="K400" s="38">
        <v>70</v>
      </c>
      <c r="L400" s="38">
        <v>80</v>
      </c>
      <c r="M400" s="38">
        <v>90</v>
      </c>
      <c r="N400" s="38">
        <v>95</v>
      </c>
      <c r="O400" s="808">
        <v>100</v>
      </c>
      <c r="P400" s="809"/>
    </row>
    <row r="401" spans="1:16" ht="15.75" x14ac:dyDescent="0.25">
      <c r="A401" s="869"/>
      <c r="B401" s="812"/>
      <c r="C401" s="40" t="s">
        <v>71</v>
      </c>
      <c r="D401" s="40"/>
      <c r="E401" s="40"/>
      <c r="F401" s="41"/>
      <c r="G401" s="41"/>
      <c r="H401" s="41"/>
      <c r="I401" s="41"/>
      <c r="J401" s="41"/>
      <c r="K401" s="41"/>
      <c r="L401" s="41"/>
      <c r="M401" s="41"/>
      <c r="N401" s="40"/>
      <c r="O401" s="814"/>
      <c r="P401" s="815"/>
    </row>
    <row r="402" spans="1:16" ht="15.75" x14ac:dyDescent="0.25">
      <c r="A402" s="868" t="s">
        <v>1846</v>
      </c>
      <c r="B402" s="812"/>
      <c r="C402" s="38" t="s">
        <v>70</v>
      </c>
      <c r="D402" s="38"/>
      <c r="E402" s="38">
        <v>5</v>
      </c>
      <c r="F402" s="38">
        <v>20</v>
      </c>
      <c r="G402" s="38">
        <v>30</v>
      </c>
      <c r="H402" s="38">
        <v>35</v>
      </c>
      <c r="I402" s="38">
        <v>40</v>
      </c>
      <c r="J402" s="38">
        <v>50</v>
      </c>
      <c r="K402" s="38">
        <v>60</v>
      </c>
      <c r="L402" s="38">
        <v>70</v>
      </c>
      <c r="M402" s="38">
        <v>80</v>
      </c>
      <c r="N402" s="38">
        <v>90</v>
      </c>
      <c r="O402" s="808">
        <v>100</v>
      </c>
      <c r="P402" s="809"/>
    </row>
    <row r="403" spans="1:16" ht="15.75" x14ac:dyDescent="0.25">
      <c r="A403" s="869"/>
      <c r="B403" s="812"/>
      <c r="C403" s="40" t="s">
        <v>71</v>
      </c>
      <c r="D403" s="40"/>
      <c r="E403" s="40"/>
      <c r="F403" s="41"/>
      <c r="G403" s="41"/>
      <c r="H403" s="41"/>
      <c r="I403" s="41"/>
      <c r="J403" s="41"/>
      <c r="K403" s="41"/>
      <c r="L403" s="41"/>
      <c r="M403" s="41"/>
      <c r="N403" s="40"/>
      <c r="O403" s="814"/>
      <c r="P403" s="815"/>
    </row>
    <row r="404" spans="1:16" ht="15.75" x14ac:dyDescent="0.25">
      <c r="A404" s="868" t="s">
        <v>1847</v>
      </c>
      <c r="B404" s="812"/>
      <c r="C404" s="38" t="s">
        <v>70</v>
      </c>
      <c r="D404" s="38"/>
      <c r="E404" s="38">
        <v>5</v>
      </c>
      <c r="F404" s="38">
        <v>20</v>
      </c>
      <c r="G404" s="38">
        <v>30</v>
      </c>
      <c r="H404" s="38">
        <v>35</v>
      </c>
      <c r="I404" s="38">
        <v>40</v>
      </c>
      <c r="J404" s="38">
        <v>50</v>
      </c>
      <c r="K404" s="38">
        <v>60</v>
      </c>
      <c r="L404" s="38">
        <v>70</v>
      </c>
      <c r="M404" s="38">
        <v>80</v>
      </c>
      <c r="N404" s="38">
        <v>90</v>
      </c>
      <c r="O404" s="808">
        <v>100</v>
      </c>
      <c r="P404" s="809"/>
    </row>
    <row r="405" spans="1:16" ht="15.75" x14ac:dyDescent="0.25">
      <c r="A405" s="869"/>
      <c r="B405" s="812"/>
      <c r="C405" s="40" t="s">
        <v>71</v>
      </c>
      <c r="D405" s="40"/>
      <c r="E405" s="40"/>
      <c r="F405" s="41"/>
      <c r="G405" s="41"/>
      <c r="H405" s="41"/>
      <c r="I405" s="41"/>
      <c r="J405" s="41"/>
      <c r="K405" s="41"/>
      <c r="L405" s="41"/>
      <c r="M405" s="41"/>
      <c r="N405" s="40"/>
      <c r="O405" s="814"/>
      <c r="P405" s="815"/>
    </row>
    <row r="406" spans="1:16" ht="15.75" x14ac:dyDescent="0.25">
      <c r="A406" s="868" t="s">
        <v>1848</v>
      </c>
      <c r="B406" s="812"/>
      <c r="C406" s="38" t="s">
        <v>70</v>
      </c>
      <c r="D406" s="38"/>
      <c r="E406" s="38">
        <v>5</v>
      </c>
      <c r="F406" s="38">
        <v>20</v>
      </c>
      <c r="G406" s="38">
        <v>30</v>
      </c>
      <c r="H406" s="38">
        <v>35</v>
      </c>
      <c r="I406" s="38">
        <v>40</v>
      </c>
      <c r="J406" s="38">
        <v>50</v>
      </c>
      <c r="K406" s="38">
        <v>60</v>
      </c>
      <c r="L406" s="38">
        <v>70</v>
      </c>
      <c r="M406" s="38">
        <v>80</v>
      </c>
      <c r="N406" s="38">
        <v>90</v>
      </c>
      <c r="O406" s="808">
        <v>100</v>
      </c>
      <c r="P406" s="809"/>
    </row>
    <row r="407" spans="1:16" ht="15.75" x14ac:dyDescent="0.25">
      <c r="A407" s="869"/>
      <c r="B407" s="812"/>
      <c r="C407" s="40" t="s">
        <v>71</v>
      </c>
      <c r="D407" s="40"/>
      <c r="E407" s="40"/>
      <c r="F407" s="41"/>
      <c r="G407" s="41"/>
      <c r="H407" s="41"/>
      <c r="I407" s="41"/>
      <c r="J407" s="41"/>
      <c r="K407" s="41"/>
      <c r="L407" s="41"/>
      <c r="M407" s="41"/>
      <c r="N407" s="40"/>
      <c r="O407" s="814"/>
      <c r="P407" s="815"/>
    </row>
    <row r="408" spans="1:16" ht="15.75" thickBot="1" x14ac:dyDescent="0.3">
      <c r="A408" s="44"/>
      <c r="B408" s="21"/>
      <c r="C408" s="21"/>
      <c r="D408" s="21"/>
      <c r="E408" s="21"/>
      <c r="F408" s="21"/>
      <c r="G408" s="21"/>
      <c r="H408" s="21"/>
      <c r="I408" s="21"/>
      <c r="J408" s="21"/>
      <c r="K408" s="21"/>
      <c r="L408" s="21"/>
      <c r="M408" s="21"/>
      <c r="N408" s="21"/>
      <c r="O408" s="21"/>
      <c r="P408" s="45"/>
    </row>
    <row r="409" spans="1:16" ht="15.75" x14ac:dyDescent="0.25">
      <c r="A409" s="688" t="s">
        <v>82</v>
      </c>
      <c r="B409" s="689"/>
      <c r="C409" s="689"/>
      <c r="D409" s="689"/>
      <c r="E409" s="689"/>
      <c r="F409" s="689"/>
      <c r="G409" s="689"/>
      <c r="H409" s="689"/>
      <c r="I409" s="689"/>
      <c r="J409" s="689"/>
      <c r="K409" s="689"/>
      <c r="L409" s="689"/>
      <c r="M409" s="689"/>
      <c r="N409" s="689"/>
      <c r="O409" s="689"/>
      <c r="P409" s="690"/>
    </row>
    <row r="410" spans="1:16" ht="15.75" x14ac:dyDescent="0.25">
      <c r="A410" s="46" t="s">
        <v>83</v>
      </c>
      <c r="B410" s="682"/>
      <c r="C410" s="683"/>
      <c r="D410" s="683"/>
      <c r="E410" s="683"/>
      <c r="F410" s="683"/>
      <c r="G410" s="683"/>
      <c r="H410" s="683"/>
      <c r="I410" s="683"/>
      <c r="J410" s="683"/>
      <c r="K410" s="683"/>
      <c r="L410" s="683"/>
      <c r="M410" s="683"/>
      <c r="N410" s="683"/>
      <c r="O410" s="683"/>
      <c r="P410" s="684"/>
    </row>
    <row r="411" spans="1:16" ht="15.75" x14ac:dyDescent="0.25">
      <c r="A411" s="46" t="s">
        <v>84</v>
      </c>
      <c r="B411" s="682"/>
      <c r="C411" s="683"/>
      <c r="D411" s="683"/>
      <c r="E411" s="683"/>
      <c r="F411" s="683"/>
      <c r="G411" s="683"/>
      <c r="H411" s="683"/>
      <c r="I411" s="683"/>
      <c r="J411" s="683"/>
      <c r="K411" s="683"/>
      <c r="L411" s="683"/>
      <c r="M411" s="683"/>
      <c r="N411" s="683"/>
      <c r="O411" s="683"/>
      <c r="P411" s="684"/>
    </row>
    <row r="412" spans="1:16" ht="15.75" x14ac:dyDescent="0.25">
      <c r="A412" s="46" t="s">
        <v>85</v>
      </c>
      <c r="B412" s="682"/>
      <c r="C412" s="683"/>
      <c r="D412" s="683"/>
      <c r="E412" s="683"/>
      <c r="F412" s="683"/>
      <c r="G412" s="683"/>
      <c r="H412" s="683"/>
      <c r="I412" s="683"/>
      <c r="J412" s="683"/>
      <c r="K412" s="683"/>
      <c r="L412" s="683"/>
      <c r="M412" s="683"/>
      <c r="N412" s="683"/>
      <c r="O412" s="683"/>
      <c r="P412" s="684"/>
    </row>
    <row r="413" spans="1:16" ht="15.75" x14ac:dyDescent="0.25">
      <c r="A413" s="46" t="s">
        <v>86</v>
      </c>
      <c r="B413" s="682"/>
      <c r="C413" s="683"/>
      <c r="D413" s="683"/>
      <c r="E413" s="683"/>
      <c r="F413" s="683"/>
      <c r="G413" s="683"/>
      <c r="H413" s="683"/>
      <c r="I413" s="683"/>
      <c r="J413" s="683"/>
      <c r="K413" s="683"/>
      <c r="L413" s="683"/>
      <c r="M413" s="683"/>
      <c r="N413" s="683"/>
      <c r="O413" s="683"/>
      <c r="P413" s="684"/>
    </row>
    <row r="414" spans="1:16" ht="15.75" x14ac:dyDescent="0.25">
      <c r="A414" s="46" t="s">
        <v>87</v>
      </c>
      <c r="B414" s="682"/>
      <c r="C414" s="683"/>
      <c r="D414" s="683"/>
      <c r="E414" s="683"/>
      <c r="F414" s="683"/>
      <c r="G414" s="683"/>
      <c r="H414" s="683"/>
      <c r="I414" s="683"/>
      <c r="J414" s="683"/>
      <c r="K414" s="683"/>
      <c r="L414" s="683"/>
      <c r="M414" s="683"/>
      <c r="N414" s="683"/>
      <c r="O414" s="683"/>
      <c r="P414" s="684"/>
    </row>
    <row r="415" spans="1:16" ht="15.75" x14ac:dyDescent="0.25">
      <c r="A415" s="46" t="s">
        <v>88</v>
      </c>
      <c r="B415" s="682"/>
      <c r="C415" s="683"/>
      <c r="D415" s="683"/>
      <c r="E415" s="683"/>
      <c r="F415" s="683"/>
      <c r="G415" s="683"/>
      <c r="H415" s="683"/>
      <c r="I415" s="683"/>
      <c r="J415" s="683"/>
      <c r="K415" s="683"/>
      <c r="L415" s="683"/>
      <c r="M415" s="683"/>
      <c r="N415" s="683"/>
      <c r="O415" s="683"/>
      <c r="P415" s="684"/>
    </row>
    <row r="416" spans="1:16" ht="15.75" x14ac:dyDescent="0.25">
      <c r="A416" s="46" t="s">
        <v>89</v>
      </c>
      <c r="B416" s="682"/>
      <c r="C416" s="683"/>
      <c r="D416" s="683"/>
      <c r="E416" s="683"/>
      <c r="F416" s="683"/>
      <c r="G416" s="683"/>
      <c r="H416" s="683"/>
      <c r="I416" s="683"/>
      <c r="J416" s="683"/>
      <c r="K416" s="683"/>
      <c r="L416" s="683"/>
      <c r="M416" s="683"/>
      <c r="N416" s="683"/>
      <c r="O416" s="683"/>
      <c r="P416" s="684"/>
    </row>
    <row r="417" spans="1:16" ht="15.75" x14ac:dyDescent="0.25">
      <c r="A417" s="46" t="s">
        <v>90</v>
      </c>
      <c r="B417" s="682"/>
      <c r="C417" s="683"/>
      <c r="D417" s="683"/>
      <c r="E417" s="683"/>
      <c r="F417" s="683"/>
      <c r="G417" s="683"/>
      <c r="H417" s="683"/>
      <c r="I417" s="683"/>
      <c r="J417" s="683"/>
      <c r="K417" s="683"/>
      <c r="L417" s="683"/>
      <c r="M417" s="683"/>
      <c r="N417" s="683"/>
      <c r="O417" s="683"/>
      <c r="P417" s="684"/>
    </row>
    <row r="418" spans="1:16" ht="15.75" x14ac:dyDescent="0.25">
      <c r="A418" s="46" t="s">
        <v>91</v>
      </c>
      <c r="B418" s="682"/>
      <c r="C418" s="683"/>
      <c r="D418" s="683"/>
      <c r="E418" s="683"/>
      <c r="F418" s="683"/>
      <c r="G418" s="683"/>
      <c r="H418" s="683"/>
      <c r="I418" s="683"/>
      <c r="J418" s="683"/>
      <c r="K418" s="683"/>
      <c r="L418" s="683"/>
      <c r="M418" s="683"/>
      <c r="N418" s="683"/>
      <c r="O418" s="683"/>
      <c r="P418" s="684"/>
    </row>
    <row r="419" spans="1:16" ht="16.5" thickBot="1" x14ac:dyDescent="0.3">
      <c r="A419" s="47" t="s">
        <v>92</v>
      </c>
      <c r="B419" s="685"/>
      <c r="C419" s="686"/>
      <c r="D419" s="686"/>
      <c r="E419" s="686"/>
      <c r="F419" s="686"/>
      <c r="G419" s="686"/>
      <c r="H419" s="686"/>
      <c r="I419" s="686"/>
      <c r="J419" s="686"/>
      <c r="K419" s="686"/>
      <c r="L419" s="686"/>
      <c r="M419" s="686"/>
      <c r="N419" s="686"/>
      <c r="O419" s="686"/>
      <c r="P419" s="687"/>
    </row>
  </sheetData>
  <mergeCells count="650">
    <mergeCell ref="B8:P8"/>
    <mergeCell ref="B9:P9"/>
    <mergeCell ref="B11:K11"/>
    <mergeCell ref="L11:O11"/>
    <mergeCell ref="B13:K13"/>
    <mergeCell ref="L13:O13"/>
    <mergeCell ref="C2:N2"/>
    <mergeCell ref="C3:N3"/>
    <mergeCell ref="C4:N4"/>
    <mergeCell ref="O4:P4"/>
    <mergeCell ref="C5:N5"/>
    <mergeCell ref="C6:N6"/>
    <mergeCell ref="B15:F15"/>
    <mergeCell ref="H15:P15"/>
    <mergeCell ref="B16:F16"/>
    <mergeCell ref="H16:P16"/>
    <mergeCell ref="B18:P18"/>
    <mergeCell ref="A22:E44"/>
    <mergeCell ref="F22:I23"/>
    <mergeCell ref="J22:J23"/>
    <mergeCell ref="K22:L44"/>
    <mergeCell ref="M22:O23"/>
    <mergeCell ref="F27:I27"/>
    <mergeCell ref="M27:O27"/>
    <mergeCell ref="F28:I28"/>
    <mergeCell ref="M28:O28"/>
    <mergeCell ref="F29:I29"/>
    <mergeCell ref="M29:O29"/>
    <mergeCell ref="P22:P23"/>
    <mergeCell ref="F24:I24"/>
    <mergeCell ref="M24:O24"/>
    <mergeCell ref="F25:I25"/>
    <mergeCell ref="M25:O25"/>
    <mergeCell ref="F26:I26"/>
    <mergeCell ref="M26:O26"/>
    <mergeCell ref="F33:I33"/>
    <mergeCell ref="M33:O33"/>
    <mergeCell ref="F34:I34"/>
    <mergeCell ref="M34:O34"/>
    <mergeCell ref="F35:I35"/>
    <mergeCell ref="M35:O35"/>
    <mergeCell ref="F30:I30"/>
    <mergeCell ref="M30:O30"/>
    <mergeCell ref="F31:I31"/>
    <mergeCell ref="M31:O31"/>
    <mergeCell ref="F32:I32"/>
    <mergeCell ref="M32:O32"/>
    <mergeCell ref="F39:I39"/>
    <mergeCell ref="M39:O39"/>
    <mergeCell ref="F40:I40"/>
    <mergeCell ref="M40:O40"/>
    <mergeCell ref="F41:I41"/>
    <mergeCell ref="M41:O41"/>
    <mergeCell ref="F36:I36"/>
    <mergeCell ref="M36:O36"/>
    <mergeCell ref="F37:I37"/>
    <mergeCell ref="M37:O37"/>
    <mergeCell ref="F38:I38"/>
    <mergeCell ref="M38:O38"/>
    <mergeCell ref="G46:H46"/>
    <mergeCell ref="I46:J46"/>
    <mergeCell ref="L46:M46"/>
    <mergeCell ref="N46:P46"/>
    <mergeCell ref="G47:H47"/>
    <mergeCell ref="I47:J47"/>
    <mergeCell ref="L47:M47"/>
    <mergeCell ref="N47:P47"/>
    <mergeCell ref="F42:I42"/>
    <mergeCell ref="M42:O42"/>
    <mergeCell ref="F43:I43"/>
    <mergeCell ref="M43:O43"/>
    <mergeCell ref="F44:I44"/>
    <mergeCell ref="M44:O44"/>
    <mergeCell ref="D53:P53"/>
    <mergeCell ref="O54:P54"/>
    <mergeCell ref="A55:C55"/>
    <mergeCell ref="O55:P55"/>
    <mergeCell ref="A56:C56"/>
    <mergeCell ref="O56:P56"/>
    <mergeCell ref="A48:B48"/>
    <mergeCell ref="C48:P48"/>
    <mergeCell ref="A49:G49"/>
    <mergeCell ref="H49:P49"/>
    <mergeCell ref="A50:G51"/>
    <mergeCell ref="H50:P51"/>
    <mergeCell ref="A63:A64"/>
    <mergeCell ref="B63:B64"/>
    <mergeCell ref="O63:P63"/>
    <mergeCell ref="O64:P64"/>
    <mergeCell ref="A65:A66"/>
    <mergeCell ref="B65:B66"/>
    <mergeCell ref="O65:P65"/>
    <mergeCell ref="O66:P66"/>
    <mergeCell ref="O58:P58"/>
    <mergeCell ref="A59:A60"/>
    <mergeCell ref="B59:B60"/>
    <mergeCell ref="O59:P59"/>
    <mergeCell ref="O60:P60"/>
    <mergeCell ref="A61:A62"/>
    <mergeCell ref="B61:B62"/>
    <mergeCell ref="O61:P61"/>
    <mergeCell ref="O62:P62"/>
    <mergeCell ref="B74:P74"/>
    <mergeCell ref="B75:P75"/>
    <mergeCell ref="B76:P76"/>
    <mergeCell ref="B77:P77"/>
    <mergeCell ref="B78:P78"/>
    <mergeCell ref="B81:K81"/>
    <mergeCell ref="L81:O81"/>
    <mergeCell ref="A68:P68"/>
    <mergeCell ref="B69:P69"/>
    <mergeCell ref="B70:P70"/>
    <mergeCell ref="B71:P71"/>
    <mergeCell ref="B72:P72"/>
    <mergeCell ref="B73:P73"/>
    <mergeCell ref="F88:I88"/>
    <mergeCell ref="M88:O88"/>
    <mergeCell ref="F89:I89"/>
    <mergeCell ref="M89:O89"/>
    <mergeCell ref="F90:I90"/>
    <mergeCell ref="M90:O90"/>
    <mergeCell ref="B83:F83"/>
    <mergeCell ref="H83:P83"/>
    <mergeCell ref="B84:F84"/>
    <mergeCell ref="H84:P84"/>
    <mergeCell ref="A86:D95"/>
    <mergeCell ref="F86:I87"/>
    <mergeCell ref="J86:J87"/>
    <mergeCell ref="K86:L95"/>
    <mergeCell ref="M86:O87"/>
    <mergeCell ref="P86:P87"/>
    <mergeCell ref="F94:I94"/>
    <mergeCell ref="M94:O94"/>
    <mergeCell ref="F95:I95"/>
    <mergeCell ref="M95:O95"/>
    <mergeCell ref="G98:H98"/>
    <mergeCell ref="I98:J98"/>
    <mergeCell ref="L98:M98"/>
    <mergeCell ref="N98:P98"/>
    <mergeCell ref="F91:I91"/>
    <mergeCell ref="M91:O91"/>
    <mergeCell ref="F92:I92"/>
    <mergeCell ref="M92:O92"/>
    <mergeCell ref="F93:I93"/>
    <mergeCell ref="M93:O93"/>
    <mergeCell ref="A101:G101"/>
    <mergeCell ref="H101:P101"/>
    <mergeCell ref="A102:G103"/>
    <mergeCell ref="H102:P103"/>
    <mergeCell ref="D105:P105"/>
    <mergeCell ref="O106:P106"/>
    <mergeCell ref="G99:H99"/>
    <mergeCell ref="I99:J99"/>
    <mergeCell ref="L99:M99"/>
    <mergeCell ref="N99:P99"/>
    <mergeCell ref="A100:B100"/>
    <mergeCell ref="C100:P100"/>
    <mergeCell ref="A114:A115"/>
    <mergeCell ref="B114:B115"/>
    <mergeCell ref="O114:P114"/>
    <mergeCell ref="O115:P115"/>
    <mergeCell ref="A116:A117"/>
    <mergeCell ref="B116:B117"/>
    <mergeCell ref="O116:P116"/>
    <mergeCell ref="O117:P117"/>
    <mergeCell ref="A107:C107"/>
    <mergeCell ref="O107:P107"/>
    <mergeCell ref="A108:C108"/>
    <mergeCell ref="O108:P108"/>
    <mergeCell ref="O111:P111"/>
    <mergeCell ref="A112:A113"/>
    <mergeCell ref="B112:B113"/>
    <mergeCell ref="O112:P112"/>
    <mergeCell ref="O113:P113"/>
    <mergeCell ref="A122:A123"/>
    <mergeCell ref="B122:B123"/>
    <mergeCell ref="O122:P122"/>
    <mergeCell ref="A124:A125"/>
    <mergeCell ref="B124:B125"/>
    <mergeCell ref="O124:P124"/>
    <mergeCell ref="O125:P125"/>
    <mergeCell ref="A118:A119"/>
    <mergeCell ref="B118:B119"/>
    <mergeCell ref="O118:P118"/>
    <mergeCell ref="O119:P119"/>
    <mergeCell ref="A120:A121"/>
    <mergeCell ref="B120:B121"/>
    <mergeCell ref="O120:P120"/>
    <mergeCell ref="O121:P121"/>
    <mergeCell ref="B133:P133"/>
    <mergeCell ref="B134:P134"/>
    <mergeCell ref="B135:P135"/>
    <mergeCell ref="B136:P136"/>
    <mergeCell ref="B137:P137"/>
    <mergeCell ref="B139:K139"/>
    <mergeCell ref="L139:O139"/>
    <mergeCell ref="A127:P127"/>
    <mergeCell ref="B128:P128"/>
    <mergeCell ref="B129:P129"/>
    <mergeCell ref="B130:P130"/>
    <mergeCell ref="B131:P131"/>
    <mergeCell ref="B132:P132"/>
    <mergeCell ref="P147:P148"/>
    <mergeCell ref="F149:I149"/>
    <mergeCell ref="M149:O149"/>
    <mergeCell ref="F150:I150"/>
    <mergeCell ref="M150:O150"/>
    <mergeCell ref="B141:K141"/>
    <mergeCell ref="L141:O141"/>
    <mergeCell ref="B143:F143"/>
    <mergeCell ref="H143:P143"/>
    <mergeCell ref="B144:F144"/>
    <mergeCell ref="H144:P144"/>
    <mergeCell ref="F151:I151"/>
    <mergeCell ref="M151:O151"/>
    <mergeCell ref="F152:I152"/>
    <mergeCell ref="M152:O152"/>
    <mergeCell ref="F153:I153"/>
    <mergeCell ref="M153:O153"/>
    <mergeCell ref="A147:D187"/>
    <mergeCell ref="F147:I148"/>
    <mergeCell ref="J147:J148"/>
    <mergeCell ref="K147:L187"/>
    <mergeCell ref="M147:O148"/>
    <mergeCell ref="F157:I157"/>
    <mergeCell ref="M157:O157"/>
    <mergeCell ref="F158:I158"/>
    <mergeCell ref="M158:O158"/>
    <mergeCell ref="F159:I159"/>
    <mergeCell ref="M159:O159"/>
    <mergeCell ref="F154:I154"/>
    <mergeCell ref="M154:O154"/>
    <mergeCell ref="F155:I155"/>
    <mergeCell ref="M155:O155"/>
    <mergeCell ref="F156:I156"/>
    <mergeCell ref="M156:O156"/>
    <mergeCell ref="F163:I163"/>
    <mergeCell ref="M163:O163"/>
    <mergeCell ref="F164:I164"/>
    <mergeCell ref="M164:O164"/>
    <mergeCell ref="F165:I165"/>
    <mergeCell ref="M165:O165"/>
    <mergeCell ref="F160:I160"/>
    <mergeCell ref="M160:O160"/>
    <mergeCell ref="F161:I161"/>
    <mergeCell ref="M161:O161"/>
    <mergeCell ref="F162:I162"/>
    <mergeCell ref="M162:O162"/>
    <mergeCell ref="F169:I169"/>
    <mergeCell ref="M169:O169"/>
    <mergeCell ref="F170:I170"/>
    <mergeCell ref="M170:O170"/>
    <mergeCell ref="F171:I171"/>
    <mergeCell ref="M171:O171"/>
    <mergeCell ref="F166:I166"/>
    <mergeCell ref="M166:O166"/>
    <mergeCell ref="F167:I167"/>
    <mergeCell ref="M167:O167"/>
    <mergeCell ref="F168:I168"/>
    <mergeCell ref="M168:O168"/>
    <mergeCell ref="F175:I175"/>
    <mergeCell ref="M175:O175"/>
    <mergeCell ref="F176:I176"/>
    <mergeCell ref="M176:O176"/>
    <mergeCell ref="F177:I177"/>
    <mergeCell ref="M177:O177"/>
    <mergeCell ref="F172:I172"/>
    <mergeCell ref="M172:O172"/>
    <mergeCell ref="F173:I173"/>
    <mergeCell ref="M173:O173"/>
    <mergeCell ref="F174:I174"/>
    <mergeCell ref="M174:O174"/>
    <mergeCell ref="F181:I181"/>
    <mergeCell ref="M181:O181"/>
    <mergeCell ref="F182:I182"/>
    <mergeCell ref="M182:O182"/>
    <mergeCell ref="F183:I183"/>
    <mergeCell ref="M183:O183"/>
    <mergeCell ref="F178:I178"/>
    <mergeCell ref="M178:O178"/>
    <mergeCell ref="F179:I179"/>
    <mergeCell ref="M179:O179"/>
    <mergeCell ref="F180:I180"/>
    <mergeCell ref="M180:O180"/>
    <mergeCell ref="F187:I187"/>
    <mergeCell ref="M187:O187"/>
    <mergeCell ref="G189:H189"/>
    <mergeCell ref="I189:J189"/>
    <mergeCell ref="L189:M189"/>
    <mergeCell ref="N189:P189"/>
    <mergeCell ref="F184:I184"/>
    <mergeCell ref="M184:O184"/>
    <mergeCell ref="F185:I185"/>
    <mergeCell ref="M185:O185"/>
    <mergeCell ref="F186:I186"/>
    <mergeCell ref="M186:O186"/>
    <mergeCell ref="A192:G192"/>
    <mergeCell ref="H192:P192"/>
    <mergeCell ref="A193:G194"/>
    <mergeCell ref="H193:P194"/>
    <mergeCell ref="D196:P196"/>
    <mergeCell ref="O197:P197"/>
    <mergeCell ref="G190:H190"/>
    <mergeCell ref="I190:J190"/>
    <mergeCell ref="L190:M190"/>
    <mergeCell ref="N190:P190"/>
    <mergeCell ref="A191:B191"/>
    <mergeCell ref="C191:P191"/>
    <mergeCell ref="A198:C198"/>
    <mergeCell ref="O198:P198"/>
    <mergeCell ref="A199:C199"/>
    <mergeCell ref="O199:P199"/>
    <mergeCell ref="O201:P201"/>
    <mergeCell ref="A202:A203"/>
    <mergeCell ref="B202:B203"/>
    <mergeCell ref="O202:P202"/>
    <mergeCell ref="O203:P203"/>
    <mergeCell ref="A208:A209"/>
    <mergeCell ref="B208:B209"/>
    <mergeCell ref="O208:P208"/>
    <mergeCell ref="O209:P209"/>
    <mergeCell ref="A210:A211"/>
    <mergeCell ref="B210:B211"/>
    <mergeCell ref="O210:P210"/>
    <mergeCell ref="O211:P211"/>
    <mergeCell ref="A204:A205"/>
    <mergeCell ref="B204:B205"/>
    <mergeCell ref="O204:P204"/>
    <mergeCell ref="O205:P205"/>
    <mergeCell ref="A206:A207"/>
    <mergeCell ref="B206:B207"/>
    <mergeCell ref="O206:P206"/>
    <mergeCell ref="O207:P207"/>
    <mergeCell ref="A216:A217"/>
    <mergeCell ref="B216:B217"/>
    <mergeCell ref="O216:P216"/>
    <mergeCell ref="O217:P217"/>
    <mergeCell ref="A219:P219"/>
    <mergeCell ref="B220:P220"/>
    <mergeCell ref="A212:A213"/>
    <mergeCell ref="B212:B213"/>
    <mergeCell ref="O212:P212"/>
    <mergeCell ref="O213:P213"/>
    <mergeCell ref="A214:A215"/>
    <mergeCell ref="B214:B215"/>
    <mergeCell ref="O214:P214"/>
    <mergeCell ref="O215:P215"/>
    <mergeCell ref="B227:P227"/>
    <mergeCell ref="B228:P228"/>
    <mergeCell ref="B229:P229"/>
    <mergeCell ref="B232:K232"/>
    <mergeCell ref="L232:O232"/>
    <mergeCell ref="B234:K234"/>
    <mergeCell ref="L234:O234"/>
    <mergeCell ref="B221:P221"/>
    <mergeCell ref="B222:P222"/>
    <mergeCell ref="B223:P223"/>
    <mergeCell ref="B224:P224"/>
    <mergeCell ref="B225:P225"/>
    <mergeCell ref="B226:P226"/>
    <mergeCell ref="B236:F236"/>
    <mergeCell ref="H236:P236"/>
    <mergeCell ref="B237:F237"/>
    <mergeCell ref="H237:P237"/>
    <mergeCell ref="A240:D252"/>
    <mergeCell ref="F240:I241"/>
    <mergeCell ref="J240:J241"/>
    <mergeCell ref="K240:L252"/>
    <mergeCell ref="M240:O241"/>
    <mergeCell ref="P240:P241"/>
    <mergeCell ref="F245:I245"/>
    <mergeCell ref="M245:O245"/>
    <mergeCell ref="F246:I246"/>
    <mergeCell ref="M246:O246"/>
    <mergeCell ref="F247:I247"/>
    <mergeCell ref="M247:O247"/>
    <mergeCell ref="F242:I242"/>
    <mergeCell ref="M242:O242"/>
    <mergeCell ref="F243:I243"/>
    <mergeCell ref="M243:O243"/>
    <mergeCell ref="F244:I244"/>
    <mergeCell ref="M244:O244"/>
    <mergeCell ref="F251:I251"/>
    <mergeCell ref="M251:O251"/>
    <mergeCell ref="F252:I252"/>
    <mergeCell ref="M252:O252"/>
    <mergeCell ref="G254:H254"/>
    <mergeCell ref="I254:J254"/>
    <mergeCell ref="L254:M254"/>
    <mergeCell ref="N254:P254"/>
    <mergeCell ref="F248:I248"/>
    <mergeCell ref="M248:O248"/>
    <mergeCell ref="F249:I249"/>
    <mergeCell ref="M249:O249"/>
    <mergeCell ref="F250:I250"/>
    <mergeCell ref="M250:O250"/>
    <mergeCell ref="A257:G257"/>
    <mergeCell ref="H257:P257"/>
    <mergeCell ref="A258:G259"/>
    <mergeCell ref="H258:P259"/>
    <mergeCell ref="D261:P261"/>
    <mergeCell ref="O262:P262"/>
    <mergeCell ref="G255:H255"/>
    <mergeCell ref="I255:J255"/>
    <mergeCell ref="L255:M255"/>
    <mergeCell ref="N255:P255"/>
    <mergeCell ref="A256:B256"/>
    <mergeCell ref="C256:P256"/>
    <mergeCell ref="A263:C263"/>
    <mergeCell ref="O263:P263"/>
    <mergeCell ref="A264:C264"/>
    <mergeCell ref="O264:P264"/>
    <mergeCell ref="O266:P266"/>
    <mergeCell ref="A267:A268"/>
    <mergeCell ref="B267:B268"/>
    <mergeCell ref="O267:P267"/>
    <mergeCell ref="O268:P268"/>
    <mergeCell ref="A273:A274"/>
    <mergeCell ref="B273:B274"/>
    <mergeCell ref="O273:P273"/>
    <mergeCell ref="O274:P274"/>
    <mergeCell ref="A275:A276"/>
    <mergeCell ref="B275:B276"/>
    <mergeCell ref="O275:P275"/>
    <mergeCell ref="O276:P276"/>
    <mergeCell ref="A269:A270"/>
    <mergeCell ref="B269:B270"/>
    <mergeCell ref="O269:P269"/>
    <mergeCell ref="O270:P270"/>
    <mergeCell ref="A271:A272"/>
    <mergeCell ref="B271:B272"/>
    <mergeCell ref="O271:P271"/>
    <mergeCell ref="O272:P272"/>
    <mergeCell ref="B284:P284"/>
    <mergeCell ref="B285:P285"/>
    <mergeCell ref="B286:P286"/>
    <mergeCell ref="B287:P287"/>
    <mergeCell ref="B288:P288"/>
    <mergeCell ref="B292:K292"/>
    <mergeCell ref="L292:O292"/>
    <mergeCell ref="A278:P278"/>
    <mergeCell ref="B279:P279"/>
    <mergeCell ref="B280:P280"/>
    <mergeCell ref="B281:P281"/>
    <mergeCell ref="B282:P282"/>
    <mergeCell ref="B283:P283"/>
    <mergeCell ref="B294:F294"/>
    <mergeCell ref="H294:P294"/>
    <mergeCell ref="B295:F295"/>
    <mergeCell ref="H295:P295"/>
    <mergeCell ref="A298:D328"/>
    <mergeCell ref="F298:I299"/>
    <mergeCell ref="J298:J299"/>
    <mergeCell ref="K298:L328"/>
    <mergeCell ref="M298:O299"/>
    <mergeCell ref="P298:P299"/>
    <mergeCell ref="F303:I303"/>
    <mergeCell ref="M303:O303"/>
    <mergeCell ref="F304:I304"/>
    <mergeCell ref="M304:O304"/>
    <mergeCell ref="F305:I305"/>
    <mergeCell ref="M305:O305"/>
    <mergeCell ref="F300:I300"/>
    <mergeCell ref="M300:O300"/>
    <mergeCell ref="F301:I301"/>
    <mergeCell ref="M301:O301"/>
    <mergeCell ref="F302:I302"/>
    <mergeCell ref="M302:O302"/>
    <mergeCell ref="F309:I309"/>
    <mergeCell ref="M309:O309"/>
    <mergeCell ref="F310:I310"/>
    <mergeCell ref="M310:O310"/>
    <mergeCell ref="F311:I311"/>
    <mergeCell ref="M311:O311"/>
    <mergeCell ref="F306:I306"/>
    <mergeCell ref="M306:O306"/>
    <mergeCell ref="F307:I307"/>
    <mergeCell ref="M307:O307"/>
    <mergeCell ref="F308:I308"/>
    <mergeCell ref="M308:O308"/>
    <mergeCell ref="F315:I315"/>
    <mergeCell ref="M315:O315"/>
    <mergeCell ref="F316:I316"/>
    <mergeCell ref="M316:O316"/>
    <mergeCell ref="F317:I317"/>
    <mergeCell ref="M317:O317"/>
    <mergeCell ref="F312:I312"/>
    <mergeCell ref="M312:O312"/>
    <mergeCell ref="F313:I313"/>
    <mergeCell ref="M313:O313"/>
    <mergeCell ref="F314:I314"/>
    <mergeCell ref="M314:O314"/>
    <mergeCell ref="F321:I321"/>
    <mergeCell ref="M321:O321"/>
    <mergeCell ref="F322:I322"/>
    <mergeCell ref="M322:O322"/>
    <mergeCell ref="F323:I323"/>
    <mergeCell ref="M323:O323"/>
    <mergeCell ref="F318:I318"/>
    <mergeCell ref="M318:O318"/>
    <mergeCell ref="F319:I319"/>
    <mergeCell ref="M319:O319"/>
    <mergeCell ref="F320:I320"/>
    <mergeCell ref="M320:O320"/>
    <mergeCell ref="F327:I327"/>
    <mergeCell ref="M327:O327"/>
    <mergeCell ref="F328:I328"/>
    <mergeCell ref="M328:O328"/>
    <mergeCell ref="G330:H330"/>
    <mergeCell ref="I330:J330"/>
    <mergeCell ref="L330:M330"/>
    <mergeCell ref="N330:P330"/>
    <mergeCell ref="F324:I324"/>
    <mergeCell ref="M324:O324"/>
    <mergeCell ref="F325:I325"/>
    <mergeCell ref="M325:O325"/>
    <mergeCell ref="F326:I326"/>
    <mergeCell ref="M326:O326"/>
    <mergeCell ref="A333:G333"/>
    <mergeCell ref="H333:P333"/>
    <mergeCell ref="A334:G335"/>
    <mergeCell ref="H334:P335"/>
    <mergeCell ref="D337:P337"/>
    <mergeCell ref="O338:P338"/>
    <mergeCell ref="G331:H331"/>
    <mergeCell ref="I331:J331"/>
    <mergeCell ref="L331:M331"/>
    <mergeCell ref="N331:P331"/>
    <mergeCell ref="A332:B332"/>
    <mergeCell ref="C332:P332"/>
    <mergeCell ref="A345:A346"/>
    <mergeCell ref="B345:B346"/>
    <mergeCell ref="O345:P345"/>
    <mergeCell ref="O346:P346"/>
    <mergeCell ref="A347:A348"/>
    <mergeCell ref="B347:B348"/>
    <mergeCell ref="O347:P347"/>
    <mergeCell ref="O348:P348"/>
    <mergeCell ref="A339:C339"/>
    <mergeCell ref="O339:P339"/>
    <mergeCell ref="A340:C340"/>
    <mergeCell ref="O340:P340"/>
    <mergeCell ref="O342:P342"/>
    <mergeCell ref="A343:A344"/>
    <mergeCell ref="B343:B344"/>
    <mergeCell ref="O343:P343"/>
    <mergeCell ref="O344:P344"/>
    <mergeCell ref="A353:A354"/>
    <mergeCell ref="B353:B354"/>
    <mergeCell ref="O353:P353"/>
    <mergeCell ref="O354:P354"/>
    <mergeCell ref="A356:P356"/>
    <mergeCell ref="B357:P357"/>
    <mergeCell ref="A349:A350"/>
    <mergeCell ref="B349:B350"/>
    <mergeCell ref="O349:P349"/>
    <mergeCell ref="O350:P350"/>
    <mergeCell ref="A351:A352"/>
    <mergeCell ref="B351:B352"/>
    <mergeCell ref="O351:P351"/>
    <mergeCell ref="O352:P352"/>
    <mergeCell ref="B364:P364"/>
    <mergeCell ref="B365:P365"/>
    <mergeCell ref="B366:P366"/>
    <mergeCell ref="B368:K368"/>
    <mergeCell ref="L368:O368"/>
    <mergeCell ref="B370:F370"/>
    <mergeCell ref="H370:P370"/>
    <mergeCell ref="B358:P358"/>
    <mergeCell ref="B359:P359"/>
    <mergeCell ref="B360:P360"/>
    <mergeCell ref="B361:P361"/>
    <mergeCell ref="B362:P362"/>
    <mergeCell ref="B363:P363"/>
    <mergeCell ref="B371:F371"/>
    <mergeCell ref="H371:P371"/>
    <mergeCell ref="A374:D385"/>
    <mergeCell ref="F374:I375"/>
    <mergeCell ref="J374:J375"/>
    <mergeCell ref="K374:L385"/>
    <mergeCell ref="M374:O375"/>
    <mergeCell ref="P374:P375"/>
    <mergeCell ref="F376:I376"/>
    <mergeCell ref="M376:O376"/>
    <mergeCell ref="F380:I380"/>
    <mergeCell ref="M380:O380"/>
    <mergeCell ref="F381:I381"/>
    <mergeCell ref="M381:O381"/>
    <mergeCell ref="F382:I382"/>
    <mergeCell ref="M382:O382"/>
    <mergeCell ref="F377:I377"/>
    <mergeCell ref="M377:O377"/>
    <mergeCell ref="F378:I378"/>
    <mergeCell ref="M378:O378"/>
    <mergeCell ref="F379:I379"/>
    <mergeCell ref="M379:O379"/>
    <mergeCell ref="G387:H387"/>
    <mergeCell ref="I387:J387"/>
    <mergeCell ref="L387:M387"/>
    <mergeCell ref="N387:P387"/>
    <mergeCell ref="G388:H388"/>
    <mergeCell ref="I388:J388"/>
    <mergeCell ref="L388:M388"/>
    <mergeCell ref="N388:P388"/>
    <mergeCell ref="F383:I383"/>
    <mergeCell ref="M383:O383"/>
    <mergeCell ref="F384:I384"/>
    <mergeCell ref="M384:O384"/>
    <mergeCell ref="F385:I385"/>
    <mergeCell ref="M385:O385"/>
    <mergeCell ref="D394:P394"/>
    <mergeCell ref="O395:P395"/>
    <mergeCell ref="A396:C396"/>
    <mergeCell ref="O396:P396"/>
    <mergeCell ref="A397:C397"/>
    <mergeCell ref="O397:P397"/>
    <mergeCell ref="A389:B389"/>
    <mergeCell ref="C389:P389"/>
    <mergeCell ref="A390:G390"/>
    <mergeCell ref="H390:P390"/>
    <mergeCell ref="A391:G392"/>
    <mergeCell ref="H391:P392"/>
    <mergeCell ref="A404:A405"/>
    <mergeCell ref="B404:B405"/>
    <mergeCell ref="O404:P404"/>
    <mergeCell ref="O405:P405"/>
    <mergeCell ref="A406:A407"/>
    <mergeCell ref="B406:B407"/>
    <mergeCell ref="O406:P406"/>
    <mergeCell ref="O407:P407"/>
    <mergeCell ref="O399:P399"/>
    <mergeCell ref="A400:A401"/>
    <mergeCell ref="B400:B401"/>
    <mergeCell ref="O400:P400"/>
    <mergeCell ref="O401:P401"/>
    <mergeCell ref="A402:A403"/>
    <mergeCell ref="B402:B403"/>
    <mergeCell ref="O402:P402"/>
    <mergeCell ref="O403:P403"/>
    <mergeCell ref="B415:P415"/>
    <mergeCell ref="B416:P416"/>
    <mergeCell ref="B417:P417"/>
    <mergeCell ref="B418:P418"/>
    <mergeCell ref="B419:P419"/>
    <mergeCell ref="A409:P409"/>
    <mergeCell ref="B410:P410"/>
    <mergeCell ref="B411:P411"/>
    <mergeCell ref="B412:P412"/>
    <mergeCell ref="B413:P413"/>
    <mergeCell ref="B414:P414"/>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321"/>
  <sheetViews>
    <sheetView zoomScale="70" zoomScaleNormal="70" workbookViewId="0">
      <selection activeCell="C35" sqref="C35:P35"/>
    </sheetView>
  </sheetViews>
  <sheetFormatPr baseColWidth="10" defaultColWidth="11.42578125" defaultRowHeight="15" x14ac:dyDescent="0.25"/>
  <cols>
    <col min="1" max="1" width="48.7109375" customWidth="1"/>
    <col min="2" max="2" width="11.42578125" customWidth="1"/>
    <col min="3" max="3" width="16.570312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1851</v>
      </c>
      <c r="C8" s="924"/>
      <c r="D8" s="924"/>
      <c r="E8" s="924"/>
      <c r="F8" s="924"/>
      <c r="G8" s="924"/>
      <c r="H8" s="924"/>
      <c r="I8" s="924"/>
      <c r="J8" s="924"/>
      <c r="K8" s="924"/>
      <c r="L8" s="924"/>
      <c r="M8" s="924"/>
      <c r="N8" s="924"/>
      <c r="O8" s="924"/>
      <c r="P8" s="925"/>
    </row>
    <row r="9" spans="1:16" ht="15.75" customHeight="1" x14ac:dyDescent="0.25">
      <c r="A9" s="4" t="s">
        <v>7</v>
      </c>
      <c r="B9" s="923" t="s">
        <v>1852</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30" customHeight="1" x14ac:dyDescent="0.25">
      <c r="A11" s="9" t="s">
        <v>9</v>
      </c>
      <c r="B11" s="791" t="s">
        <v>1853</v>
      </c>
      <c r="C11" s="792"/>
      <c r="D11" s="792"/>
      <c r="E11" s="792"/>
      <c r="F11" s="792"/>
      <c r="G11" s="792"/>
      <c r="H11" s="792"/>
      <c r="I11" s="792"/>
      <c r="J11" s="792"/>
      <c r="K11" s="793"/>
      <c r="L11" s="794" t="s">
        <v>11</v>
      </c>
      <c r="M11" s="794"/>
      <c r="N11" s="794"/>
      <c r="O11" s="794"/>
      <c r="P11" s="10"/>
    </row>
    <row r="13" spans="1:16" ht="32.25" customHeight="1" x14ac:dyDescent="0.25">
      <c r="A13" s="11" t="s">
        <v>12</v>
      </c>
      <c r="B13" s="758" t="s">
        <v>1854</v>
      </c>
      <c r="C13" s="773"/>
      <c r="D13" s="773"/>
      <c r="E13" s="773"/>
      <c r="F13" s="773"/>
      <c r="G13" s="773"/>
      <c r="H13" s="773"/>
      <c r="I13" s="773"/>
      <c r="J13" s="773"/>
      <c r="K13" s="773"/>
      <c r="L13" s="774" t="s">
        <v>14</v>
      </c>
      <c r="M13" s="774"/>
      <c r="N13" s="774"/>
      <c r="O13" s="774"/>
      <c r="P13" s="12" t="s">
        <v>461</v>
      </c>
    </row>
    <row r="14" spans="1:16" ht="32.25"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419"/>
      <c r="C17" s="419"/>
      <c r="D17" s="17"/>
      <c r="E17" s="17"/>
      <c r="F17" s="17"/>
      <c r="G17" s="17"/>
      <c r="H17" s="17"/>
      <c r="I17" s="17"/>
      <c r="J17" s="17"/>
      <c r="K17" s="17"/>
      <c r="L17" s="18"/>
      <c r="M17" s="18"/>
      <c r="N17" s="18"/>
      <c r="O17" s="18"/>
      <c r="P17" s="19"/>
    </row>
    <row r="18" spans="1:16" ht="25.5" customHeight="1" x14ac:dyDescent="0.25">
      <c r="A18" s="11" t="s">
        <v>20</v>
      </c>
      <c r="B18" s="758"/>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745"/>
      <c r="G24" s="745"/>
      <c r="H24" s="745"/>
      <c r="I24" s="745"/>
      <c r="J24" s="410"/>
      <c r="K24" s="770"/>
      <c r="L24" s="764"/>
      <c r="M24" s="745"/>
      <c r="N24" s="745"/>
      <c r="O24" s="745"/>
      <c r="P24" s="22"/>
    </row>
    <row r="25" spans="1:16" ht="15" customHeight="1" x14ac:dyDescent="0.25">
      <c r="A25" s="762"/>
      <c r="B25" s="763"/>
      <c r="C25" s="763"/>
      <c r="D25" s="763"/>
      <c r="E25" s="764"/>
      <c r="F25" s="745"/>
      <c r="G25" s="745"/>
      <c r="H25" s="745"/>
      <c r="I25" s="745"/>
      <c r="J25" s="410"/>
      <c r="K25" s="770"/>
      <c r="L25" s="764"/>
      <c r="M25" s="745"/>
      <c r="N25" s="745"/>
      <c r="O25" s="745"/>
      <c r="P25" s="22"/>
    </row>
    <row r="26" spans="1:16" ht="15" customHeight="1" x14ac:dyDescent="0.25">
      <c r="A26" s="762"/>
      <c r="B26" s="763"/>
      <c r="C26" s="763"/>
      <c r="D26" s="763"/>
      <c r="E26" s="764"/>
      <c r="F26" s="745"/>
      <c r="G26" s="745"/>
      <c r="H26" s="745"/>
      <c r="I26" s="745"/>
      <c r="J26" s="410"/>
      <c r="K26" s="770"/>
      <c r="L26" s="764"/>
      <c r="M26" s="745"/>
      <c r="N26" s="754"/>
      <c r="O26" s="754"/>
      <c r="P26" s="22"/>
    </row>
    <row r="27" spans="1:16" ht="15" customHeight="1" x14ac:dyDescent="0.25">
      <c r="A27" s="762"/>
      <c r="B27" s="763"/>
      <c r="C27" s="763"/>
      <c r="D27" s="763"/>
      <c r="E27" s="764"/>
      <c r="F27" s="745"/>
      <c r="G27" s="745"/>
      <c r="H27" s="745"/>
      <c r="I27" s="745"/>
      <c r="J27" s="410"/>
      <c r="K27" s="770"/>
      <c r="L27" s="764"/>
      <c r="M27" s="745"/>
      <c r="N27" s="745"/>
      <c r="O27" s="745"/>
      <c r="P27" s="22"/>
    </row>
    <row r="28" spans="1:16" ht="15" customHeight="1" x14ac:dyDescent="0.25">
      <c r="A28" s="762"/>
      <c r="B28" s="763"/>
      <c r="C28" s="763"/>
      <c r="D28" s="763"/>
      <c r="E28" s="764"/>
      <c r="F28" s="745"/>
      <c r="G28" s="745"/>
      <c r="H28" s="745"/>
      <c r="I28" s="745"/>
      <c r="J28" s="410"/>
      <c r="K28" s="770"/>
      <c r="L28" s="764"/>
      <c r="M28" s="745"/>
      <c r="N28" s="745"/>
      <c r="O28" s="745"/>
      <c r="P28" s="22"/>
    </row>
    <row r="29" spans="1:16" ht="15" customHeight="1" x14ac:dyDescent="0.25">
      <c r="A29" s="762"/>
      <c r="B29" s="763"/>
      <c r="C29" s="763"/>
      <c r="D29" s="763"/>
      <c r="E29" s="764"/>
      <c r="F29" s="745"/>
      <c r="G29" s="745"/>
      <c r="H29" s="745"/>
      <c r="I29" s="745"/>
      <c r="J29" s="410"/>
      <c r="K29" s="770"/>
      <c r="L29" s="764"/>
      <c r="M29" s="745"/>
      <c r="N29" s="745"/>
      <c r="O29" s="745"/>
      <c r="P29" s="22"/>
    </row>
    <row r="30" spans="1:16" ht="15" customHeight="1" x14ac:dyDescent="0.25">
      <c r="A30" s="762"/>
      <c r="B30" s="763"/>
      <c r="C30" s="763"/>
      <c r="D30" s="763"/>
      <c r="E30" s="764"/>
      <c r="F30" s="745"/>
      <c r="G30" s="745"/>
      <c r="H30" s="745"/>
      <c r="I30" s="745"/>
      <c r="J30" s="410"/>
      <c r="K30" s="770"/>
      <c r="L30" s="764"/>
      <c r="M30" s="745"/>
      <c r="N30" s="745"/>
      <c r="O30" s="745"/>
      <c r="P30" s="22"/>
    </row>
    <row r="31" spans="1:16" ht="15" customHeight="1" x14ac:dyDescent="0.25">
      <c r="A31" s="765"/>
      <c r="B31" s="766"/>
      <c r="C31" s="766"/>
      <c r="D31" s="766"/>
      <c r="E31" s="767"/>
      <c r="F31" s="745"/>
      <c r="G31" s="745"/>
      <c r="H31" s="745"/>
      <c r="I31" s="745"/>
      <c r="J31" s="410"/>
      <c r="K31" s="771"/>
      <c r="L31" s="767"/>
      <c r="M31" s="745"/>
      <c r="N31" s="745"/>
      <c r="O31" s="745"/>
      <c r="P31" s="22"/>
    </row>
    <row r="32" spans="1:16" ht="15.75" x14ac:dyDescent="0.25">
      <c r="A32" s="23"/>
      <c r="B32" s="24"/>
      <c r="C32" s="18"/>
      <c r="D32" s="18"/>
      <c r="E32" s="18"/>
      <c r="F32" s="18"/>
      <c r="G32" s="18"/>
      <c r="H32" s="18"/>
      <c r="I32" s="18"/>
      <c r="J32" s="18"/>
      <c r="K32" s="18"/>
      <c r="L32" s="18"/>
      <c r="M32" s="18"/>
      <c r="N32" s="18"/>
      <c r="O32" s="18"/>
    </row>
    <row r="33" spans="1:16" s="26" customFormat="1" ht="31.5" customHeight="1" x14ac:dyDescent="0.25">
      <c r="A33" s="25" t="s">
        <v>32</v>
      </c>
      <c r="B33" s="401" t="s">
        <v>33</v>
      </c>
      <c r="C33" s="401" t="s">
        <v>34</v>
      </c>
      <c r="D33" s="401" t="s">
        <v>35</v>
      </c>
      <c r="E33" s="401" t="s">
        <v>36</v>
      </c>
      <c r="F33" s="401" t="s">
        <v>37</v>
      </c>
      <c r="G33" s="746" t="s">
        <v>38</v>
      </c>
      <c r="H33" s="746"/>
      <c r="I33" s="733" t="s">
        <v>39</v>
      </c>
      <c r="J33" s="741"/>
      <c r="K33" s="401" t="s">
        <v>40</v>
      </c>
      <c r="L33" s="746" t="s">
        <v>41</v>
      </c>
      <c r="M33" s="746"/>
      <c r="N33" s="747" t="s">
        <v>42</v>
      </c>
      <c r="O33" s="748"/>
      <c r="P33" s="749"/>
    </row>
    <row r="34" spans="1:16" ht="21.75" customHeight="1" x14ac:dyDescent="0.25">
      <c r="A34" s="143"/>
      <c r="B34" s="144"/>
      <c r="C34" s="408" t="s">
        <v>1855</v>
      </c>
      <c r="D34" s="406" t="s">
        <v>104</v>
      </c>
      <c r="E34" s="406" t="s">
        <v>46</v>
      </c>
      <c r="F34" s="406" t="s">
        <v>105</v>
      </c>
      <c r="G34" s="891"/>
      <c r="H34" s="891"/>
      <c r="I34" s="876"/>
      <c r="J34" s="877"/>
      <c r="K34" s="409">
        <v>4</v>
      </c>
      <c r="L34" s="878">
        <v>3</v>
      </c>
      <c r="M34" s="878"/>
      <c r="N34" s="879" t="s">
        <v>1851</v>
      </c>
      <c r="O34" s="879"/>
      <c r="P34" s="880"/>
    </row>
    <row r="35" spans="1:16" ht="40.5" customHeight="1" x14ac:dyDescent="0.25">
      <c r="A35" s="740" t="s">
        <v>51</v>
      </c>
      <c r="B35" s="741"/>
      <c r="C35" s="742"/>
      <c r="D35" s="743"/>
      <c r="E35" s="743"/>
      <c r="F35" s="743"/>
      <c r="G35" s="743"/>
      <c r="H35" s="743"/>
      <c r="I35" s="743"/>
      <c r="J35" s="743"/>
      <c r="K35" s="743"/>
      <c r="L35" s="743"/>
      <c r="M35" s="743"/>
      <c r="N35" s="743"/>
      <c r="O35" s="743"/>
      <c r="P35" s="744"/>
    </row>
    <row r="36" spans="1:16" ht="15.75" x14ac:dyDescent="0.25">
      <c r="A36" s="718" t="s">
        <v>53</v>
      </c>
      <c r="B36" s="719"/>
      <c r="C36" s="719"/>
      <c r="D36" s="719"/>
      <c r="E36" s="719"/>
      <c r="F36" s="719"/>
      <c r="G36" s="720"/>
      <c r="H36" s="721" t="s">
        <v>54</v>
      </c>
      <c r="I36" s="719"/>
      <c r="J36" s="719"/>
      <c r="K36" s="719"/>
      <c r="L36" s="719"/>
      <c r="M36" s="719"/>
      <c r="N36" s="719"/>
      <c r="O36" s="719"/>
      <c r="P36" s="722"/>
    </row>
    <row r="37" spans="1:16" ht="15" customHeight="1" x14ac:dyDescent="0.25">
      <c r="A37" s="723"/>
      <c r="B37" s="724"/>
      <c r="C37" s="724"/>
      <c r="D37" s="724"/>
      <c r="E37" s="724"/>
      <c r="F37" s="724"/>
      <c r="G37" s="724"/>
      <c r="H37" s="727"/>
      <c r="I37" s="728"/>
      <c r="J37" s="728"/>
      <c r="K37" s="728"/>
      <c r="L37" s="728"/>
      <c r="M37" s="728"/>
      <c r="N37" s="728"/>
      <c r="O37" s="728"/>
      <c r="P37" s="729"/>
    </row>
    <row r="38" spans="1:16" ht="15" customHeight="1" x14ac:dyDescent="0.25">
      <c r="A38" s="725"/>
      <c r="B38" s="726"/>
      <c r="C38" s="726"/>
      <c r="D38" s="726"/>
      <c r="E38" s="726"/>
      <c r="F38" s="726"/>
      <c r="G38" s="726"/>
      <c r="H38" s="730"/>
      <c r="I38" s="731"/>
      <c r="J38" s="731"/>
      <c r="K38" s="731"/>
      <c r="L38" s="731"/>
      <c r="M38" s="731"/>
      <c r="N38" s="731"/>
      <c r="O38" s="731"/>
      <c r="P38" s="732"/>
    </row>
    <row r="39" spans="1:16" ht="21.75" customHeight="1" x14ac:dyDescent="0.25">
      <c r="A39" s="23"/>
      <c r="B39" s="24"/>
      <c r="C39" s="24"/>
      <c r="D39" s="24"/>
      <c r="E39" s="24"/>
      <c r="F39" s="24"/>
      <c r="G39" s="24"/>
      <c r="H39" s="24"/>
      <c r="I39" s="24"/>
      <c r="J39" s="24"/>
      <c r="K39" s="24"/>
      <c r="L39" s="24"/>
      <c r="M39" s="24"/>
      <c r="N39" s="24"/>
      <c r="O39" s="24"/>
      <c r="P39" s="31"/>
    </row>
    <row r="40" spans="1:16" ht="15.75" customHeight="1" x14ac:dyDescent="0.25">
      <c r="A40" s="32"/>
      <c r="B40" s="24"/>
      <c r="C40" s="19"/>
      <c r="D40" s="733" t="s">
        <v>57</v>
      </c>
      <c r="E40" s="734"/>
      <c r="F40" s="734"/>
      <c r="G40" s="734"/>
      <c r="H40" s="734"/>
      <c r="I40" s="734"/>
      <c r="J40" s="734"/>
      <c r="K40" s="734"/>
      <c r="L40" s="734"/>
      <c r="M40" s="734"/>
      <c r="N40" s="734"/>
      <c r="O40" s="734"/>
      <c r="P40" s="735"/>
    </row>
    <row r="41" spans="1:16" ht="15.75" x14ac:dyDescent="0.25">
      <c r="A41" s="23"/>
      <c r="B41" s="24"/>
      <c r="C41" s="24"/>
      <c r="D41" s="401" t="s">
        <v>58</v>
      </c>
      <c r="E41" s="401" t="s">
        <v>59</v>
      </c>
      <c r="F41" s="401" t="s">
        <v>60</v>
      </c>
      <c r="G41" s="401" t="s">
        <v>61</v>
      </c>
      <c r="H41" s="401" t="s">
        <v>62</v>
      </c>
      <c r="I41" s="401" t="s">
        <v>63</v>
      </c>
      <c r="J41" s="401" t="s">
        <v>64</v>
      </c>
      <c r="K41" s="401" t="s">
        <v>65</v>
      </c>
      <c r="L41" s="401" t="s">
        <v>66</v>
      </c>
      <c r="M41" s="401" t="s">
        <v>67</v>
      </c>
      <c r="N41" s="401" t="s">
        <v>68</v>
      </c>
      <c r="O41" s="733" t="s">
        <v>69</v>
      </c>
      <c r="P41" s="735"/>
    </row>
    <row r="42" spans="1:16" ht="15.75" x14ac:dyDescent="0.25">
      <c r="A42" s="709" t="s">
        <v>70</v>
      </c>
      <c r="B42" s="710"/>
      <c r="C42" s="711"/>
      <c r="D42" s="33"/>
      <c r="E42" s="33"/>
      <c r="F42" s="33"/>
      <c r="G42" s="33"/>
      <c r="H42" s="33"/>
      <c r="I42" s="33"/>
      <c r="J42" s="33"/>
      <c r="K42" s="33"/>
      <c r="L42" s="33"/>
      <c r="M42" s="33"/>
      <c r="N42" s="33">
        <v>2</v>
      </c>
      <c r="O42" s="712">
        <v>4</v>
      </c>
      <c r="P42" s="713"/>
    </row>
    <row r="43" spans="1:16" ht="15.75" x14ac:dyDescent="0.25">
      <c r="A43" s="709" t="s">
        <v>71</v>
      </c>
      <c r="B43" s="710"/>
      <c r="C43" s="711"/>
      <c r="D43" s="34"/>
      <c r="E43" s="34"/>
      <c r="F43" s="34"/>
      <c r="G43" s="34"/>
      <c r="H43" s="34"/>
      <c r="I43" s="34"/>
      <c r="J43" s="34"/>
      <c r="K43" s="34"/>
      <c r="L43" s="34"/>
      <c r="M43" s="34"/>
      <c r="N43" s="34"/>
      <c r="O43" s="714"/>
      <c r="P43" s="715"/>
    </row>
    <row r="44" spans="1:16" ht="15.75" x14ac:dyDescent="0.25">
      <c r="A44" s="23"/>
      <c r="B44" s="24"/>
      <c r="C44" s="24"/>
      <c r="D44" s="24"/>
      <c r="E44" s="24"/>
      <c r="F44" s="24"/>
      <c r="G44" s="24"/>
      <c r="H44" s="24"/>
      <c r="I44" s="24"/>
      <c r="J44" s="24"/>
      <c r="K44" s="24"/>
      <c r="L44" s="24"/>
      <c r="M44" s="24"/>
      <c r="N44" s="24"/>
      <c r="O44" s="24"/>
      <c r="P44" s="31"/>
    </row>
    <row r="45" spans="1:16" ht="15.75" x14ac:dyDescent="0.25">
      <c r="A45" s="35" t="s">
        <v>72</v>
      </c>
      <c r="B45" s="35" t="s">
        <v>33</v>
      </c>
      <c r="C45" s="36"/>
      <c r="D45" s="37" t="s">
        <v>58</v>
      </c>
      <c r="E45" s="37" t="s">
        <v>59</v>
      </c>
      <c r="F45" s="37" t="s">
        <v>60</v>
      </c>
      <c r="G45" s="37" t="s">
        <v>61</v>
      </c>
      <c r="H45" s="37" t="s">
        <v>62</v>
      </c>
      <c r="I45" s="37" t="s">
        <v>63</v>
      </c>
      <c r="J45" s="37" t="s">
        <v>64</v>
      </c>
      <c r="K45" s="37" t="s">
        <v>65</v>
      </c>
      <c r="L45" s="37" t="s">
        <v>66</v>
      </c>
      <c r="M45" s="37" t="s">
        <v>67</v>
      </c>
      <c r="N45" s="37" t="s">
        <v>68</v>
      </c>
      <c r="O45" s="716" t="s">
        <v>69</v>
      </c>
      <c r="P45" s="717"/>
    </row>
    <row r="46" spans="1:16" ht="14.1" customHeight="1" x14ac:dyDescent="0.25">
      <c r="A46" s="868"/>
      <c r="B46" s="812"/>
      <c r="C46" s="38" t="s">
        <v>70</v>
      </c>
      <c r="D46" s="38"/>
      <c r="E46" s="38"/>
      <c r="F46" s="38"/>
      <c r="G46" s="38"/>
      <c r="H46" s="38"/>
      <c r="I46" s="38"/>
      <c r="J46" s="38"/>
      <c r="K46" s="38"/>
      <c r="L46" s="38"/>
      <c r="M46" s="38"/>
      <c r="N46" s="38"/>
      <c r="O46" s="808"/>
      <c r="P46" s="809"/>
    </row>
    <row r="47" spans="1:16" ht="14.1" customHeight="1" x14ac:dyDescent="0.25">
      <c r="A47" s="869"/>
      <c r="B47" s="812"/>
      <c r="C47" s="40" t="s">
        <v>71</v>
      </c>
      <c r="D47" s="40"/>
      <c r="E47" s="40"/>
      <c r="F47" s="41"/>
      <c r="G47" s="41"/>
      <c r="H47" s="41"/>
      <c r="I47" s="41"/>
      <c r="J47" s="41"/>
      <c r="K47" s="41"/>
      <c r="L47" s="41"/>
      <c r="M47" s="41"/>
      <c r="N47" s="40"/>
      <c r="O47" s="814"/>
      <c r="P47" s="815"/>
    </row>
    <row r="48" spans="1:16" ht="14.1" customHeight="1" x14ac:dyDescent="0.25">
      <c r="A48" s="868"/>
      <c r="B48" s="812"/>
      <c r="C48" s="38" t="s">
        <v>70</v>
      </c>
      <c r="D48" s="38"/>
      <c r="E48" s="38"/>
      <c r="F48" s="38"/>
      <c r="G48" s="38"/>
      <c r="H48" s="38"/>
      <c r="I48" s="38"/>
      <c r="J48" s="38"/>
      <c r="K48" s="38"/>
      <c r="L48" s="38"/>
      <c r="M48" s="38"/>
      <c r="N48" s="38"/>
      <c r="O48" s="808"/>
      <c r="P48" s="809"/>
    </row>
    <row r="49" spans="1:16" ht="14.1" customHeight="1" x14ac:dyDescent="0.25">
      <c r="A49" s="869"/>
      <c r="B49" s="812"/>
      <c r="C49" s="40" t="s">
        <v>71</v>
      </c>
      <c r="D49" s="40"/>
      <c r="E49" s="40"/>
      <c r="F49" s="41"/>
      <c r="G49" s="41"/>
      <c r="H49" s="41"/>
      <c r="I49" s="41"/>
      <c r="J49" s="41"/>
      <c r="K49" s="41"/>
      <c r="L49" s="41"/>
      <c r="M49" s="41"/>
      <c r="N49" s="40"/>
      <c r="O49" s="814"/>
      <c r="P49" s="815"/>
    </row>
    <row r="50" spans="1:16" ht="14.1" customHeight="1" x14ac:dyDescent="0.25">
      <c r="A50" s="868"/>
      <c r="B50" s="812"/>
      <c r="C50" s="38" t="s">
        <v>70</v>
      </c>
      <c r="D50" s="38"/>
      <c r="E50" s="38"/>
      <c r="F50" s="38"/>
      <c r="G50" s="38"/>
      <c r="H50" s="38"/>
      <c r="I50" s="38"/>
      <c r="J50" s="38"/>
      <c r="K50" s="38"/>
      <c r="L50" s="38"/>
      <c r="M50" s="38"/>
      <c r="N50" s="38"/>
      <c r="O50" s="808"/>
      <c r="P50" s="809"/>
    </row>
    <row r="51" spans="1:16" ht="14.1" customHeight="1" x14ac:dyDescent="0.25">
      <c r="A51" s="869"/>
      <c r="B51" s="812"/>
      <c r="C51" s="40" t="s">
        <v>71</v>
      </c>
      <c r="D51" s="40"/>
      <c r="E51" s="40"/>
      <c r="F51" s="41"/>
      <c r="G51" s="41"/>
      <c r="H51" s="41"/>
      <c r="I51" s="41"/>
      <c r="J51" s="41"/>
      <c r="K51" s="41"/>
      <c r="L51" s="41"/>
      <c r="M51" s="41"/>
      <c r="N51" s="40"/>
      <c r="O51" s="814"/>
      <c r="P51" s="815"/>
    </row>
    <row r="52" spans="1:16" ht="14.1" customHeight="1" x14ac:dyDescent="0.25">
      <c r="A52" s="868"/>
      <c r="B52" s="812"/>
      <c r="C52" s="38" t="s">
        <v>70</v>
      </c>
      <c r="D52" s="38"/>
      <c r="E52" s="38"/>
      <c r="F52" s="38"/>
      <c r="G52" s="38"/>
      <c r="H52" s="38"/>
      <c r="I52" s="38"/>
      <c r="J52" s="38"/>
      <c r="K52" s="38"/>
      <c r="L52" s="38"/>
      <c r="M52" s="38"/>
      <c r="N52" s="38"/>
      <c r="O52" s="808"/>
      <c r="P52" s="809"/>
    </row>
    <row r="53" spans="1:16" ht="14.1" customHeight="1" x14ac:dyDescent="0.25">
      <c r="A53" s="869"/>
      <c r="B53" s="812"/>
      <c r="C53" s="40" t="s">
        <v>71</v>
      </c>
      <c r="D53" s="40"/>
      <c r="E53" s="40"/>
      <c r="F53" s="41"/>
      <c r="G53" s="41"/>
      <c r="H53" s="41"/>
      <c r="I53" s="41"/>
      <c r="J53" s="41"/>
      <c r="K53" s="41"/>
      <c r="L53" s="41"/>
      <c r="M53" s="41"/>
      <c r="N53" s="40"/>
      <c r="O53" s="814"/>
      <c r="P53" s="815"/>
    </row>
    <row r="54" spans="1:16" ht="14.1" customHeight="1" x14ac:dyDescent="0.25">
      <c r="A54" s="868"/>
      <c r="B54" s="812"/>
      <c r="C54" s="38" t="s">
        <v>70</v>
      </c>
      <c r="D54" s="38"/>
      <c r="E54" s="38"/>
      <c r="F54" s="38"/>
      <c r="G54" s="38"/>
      <c r="H54" s="38"/>
      <c r="I54" s="38"/>
      <c r="J54" s="38"/>
      <c r="K54" s="38"/>
      <c r="L54" s="38"/>
      <c r="M54" s="38"/>
      <c r="N54" s="38"/>
      <c r="O54" s="808"/>
      <c r="P54" s="809"/>
    </row>
    <row r="55" spans="1:16" ht="14.1" customHeight="1" x14ac:dyDescent="0.25">
      <c r="A55" s="869"/>
      <c r="B55" s="812"/>
      <c r="C55" s="40" t="s">
        <v>71</v>
      </c>
      <c r="D55" s="40"/>
      <c r="E55" s="40"/>
      <c r="F55" s="41"/>
      <c r="G55" s="41"/>
      <c r="H55" s="41"/>
      <c r="I55" s="41"/>
      <c r="J55" s="41"/>
      <c r="K55" s="41"/>
      <c r="L55" s="41"/>
      <c r="M55" s="41"/>
      <c r="N55" s="40"/>
      <c r="O55" s="814"/>
      <c r="P55" s="815"/>
    </row>
    <row r="56" spans="1:16" ht="14.1" customHeight="1" x14ac:dyDescent="0.25">
      <c r="A56" s="868"/>
      <c r="B56" s="812"/>
      <c r="C56" s="38" t="s">
        <v>70</v>
      </c>
      <c r="D56" s="38"/>
      <c r="E56" s="38"/>
      <c r="F56" s="38"/>
      <c r="G56" s="38"/>
      <c r="H56" s="38"/>
      <c r="I56" s="38"/>
      <c r="J56" s="38"/>
      <c r="K56" s="38"/>
      <c r="L56" s="38"/>
      <c r="M56" s="38"/>
      <c r="N56" s="38"/>
      <c r="O56" s="808"/>
      <c r="P56" s="809"/>
    </row>
    <row r="57" spans="1:16" ht="14.1" customHeight="1" x14ac:dyDescent="0.25">
      <c r="A57" s="869"/>
      <c r="B57" s="812"/>
      <c r="C57" s="40" t="s">
        <v>71</v>
      </c>
      <c r="D57" s="40"/>
      <c r="E57" s="40"/>
      <c r="F57" s="41"/>
      <c r="G57" s="41"/>
      <c r="H57" s="41"/>
      <c r="I57" s="41"/>
      <c r="J57" s="41"/>
      <c r="K57" s="41"/>
      <c r="L57" s="41"/>
      <c r="M57" s="41"/>
      <c r="N57" s="40"/>
      <c r="O57" s="814"/>
      <c r="P57" s="815"/>
    </row>
    <row r="58" spans="1:16" ht="14.1" customHeight="1" x14ac:dyDescent="0.25">
      <c r="A58" s="868"/>
      <c r="B58" s="701"/>
      <c r="C58" s="38" t="s">
        <v>70</v>
      </c>
      <c r="D58" s="38"/>
      <c r="E58" s="38"/>
      <c r="F58" s="38"/>
      <c r="G58" s="38"/>
      <c r="H58" s="38"/>
      <c r="I58" s="38"/>
      <c r="J58" s="38"/>
      <c r="K58" s="38"/>
      <c r="L58" s="38"/>
      <c r="M58" s="38"/>
      <c r="N58" s="38"/>
      <c r="O58" s="808"/>
      <c r="P58" s="809"/>
    </row>
    <row r="59" spans="1:16" ht="14.1" customHeight="1" x14ac:dyDescent="0.25">
      <c r="A59" s="869"/>
      <c r="B59" s="702"/>
      <c r="C59" s="40" t="s">
        <v>71</v>
      </c>
      <c r="D59" s="40"/>
      <c r="E59" s="40"/>
      <c r="F59" s="41"/>
      <c r="G59" s="41"/>
      <c r="H59" s="41"/>
      <c r="I59" s="41"/>
      <c r="J59" s="41"/>
      <c r="K59" s="41"/>
      <c r="L59" s="41"/>
      <c r="M59" s="41"/>
      <c r="N59" s="40"/>
      <c r="O59" s="814"/>
      <c r="P59" s="815"/>
    </row>
    <row r="60" spans="1:16" ht="14.1" customHeight="1" x14ac:dyDescent="0.25">
      <c r="A60" s="868"/>
      <c r="B60" s="812"/>
      <c r="C60" s="38" t="s">
        <v>70</v>
      </c>
      <c r="D60" s="38"/>
      <c r="E60" s="38"/>
      <c r="F60" s="38"/>
      <c r="G60" s="38"/>
      <c r="H60" s="38"/>
      <c r="I60" s="38"/>
      <c r="J60" s="38"/>
      <c r="K60" s="38"/>
      <c r="L60" s="38"/>
      <c r="M60" s="38"/>
      <c r="N60" s="38"/>
      <c r="O60" s="808"/>
      <c r="P60" s="809"/>
    </row>
    <row r="61" spans="1:16" ht="14.1" customHeight="1" x14ac:dyDescent="0.25">
      <c r="A61" s="869"/>
      <c r="B61" s="812"/>
      <c r="C61" s="40" t="s">
        <v>71</v>
      </c>
      <c r="D61" s="40"/>
      <c r="E61" s="40"/>
      <c r="F61" s="41"/>
      <c r="G61" s="41"/>
      <c r="H61" s="41"/>
      <c r="I61" s="41"/>
      <c r="J61" s="41"/>
      <c r="K61" s="41"/>
      <c r="L61" s="41"/>
      <c r="M61" s="41"/>
      <c r="N61" s="40"/>
      <c r="O61" s="814"/>
      <c r="P61" s="815"/>
    </row>
    <row r="62" spans="1:16" ht="14.1" customHeight="1" x14ac:dyDescent="0.25">
      <c r="A62" s="699"/>
      <c r="B62" s="812"/>
      <c r="C62" s="38" t="s">
        <v>70</v>
      </c>
      <c r="D62" s="38"/>
      <c r="E62" s="38"/>
      <c r="F62" s="38"/>
      <c r="G62" s="38"/>
      <c r="H62" s="38"/>
      <c r="I62" s="38"/>
      <c r="J62" s="38"/>
      <c r="K62" s="38"/>
      <c r="L62" s="38"/>
      <c r="M62" s="38"/>
      <c r="N62" s="38"/>
      <c r="O62" s="808"/>
      <c r="P62" s="809"/>
    </row>
    <row r="63" spans="1:16" ht="14.1" customHeight="1" x14ac:dyDescent="0.25">
      <c r="A63" s="700"/>
      <c r="B63" s="812"/>
      <c r="C63" s="40" t="s">
        <v>71</v>
      </c>
      <c r="D63" s="40"/>
      <c r="E63" s="40"/>
      <c r="F63" s="41"/>
      <c r="G63" s="41"/>
      <c r="H63" s="41"/>
      <c r="I63" s="41"/>
      <c r="J63" s="41"/>
      <c r="K63" s="41"/>
      <c r="L63" s="41"/>
      <c r="M63" s="41"/>
      <c r="N63" s="40"/>
      <c r="O63" s="814"/>
      <c r="P63" s="815"/>
    </row>
    <row r="64" spans="1:16" ht="14.1" customHeight="1" x14ac:dyDescent="0.25">
      <c r="A64" s="699"/>
      <c r="B64" s="701"/>
      <c r="C64" s="38" t="s">
        <v>70</v>
      </c>
      <c r="D64" s="38"/>
      <c r="E64" s="38"/>
      <c r="F64" s="38"/>
      <c r="G64" s="38"/>
      <c r="H64" s="38"/>
      <c r="I64" s="38"/>
      <c r="J64" s="38"/>
      <c r="K64" s="38"/>
      <c r="L64" s="38"/>
      <c r="M64" s="38"/>
      <c r="N64" s="38"/>
      <c r="O64" s="808"/>
      <c r="P64" s="809"/>
    </row>
    <row r="65" spans="1:16" ht="14.1" customHeight="1" x14ac:dyDescent="0.25">
      <c r="A65" s="700"/>
      <c r="B65" s="702"/>
      <c r="C65" s="40" t="s">
        <v>71</v>
      </c>
      <c r="D65" s="40"/>
      <c r="E65" s="40"/>
      <c r="F65" s="41"/>
      <c r="G65" s="41"/>
      <c r="H65" s="41"/>
      <c r="I65" s="41"/>
      <c r="J65" s="41"/>
      <c r="K65" s="41"/>
      <c r="L65" s="41"/>
      <c r="M65" s="41"/>
      <c r="N65" s="40"/>
      <c r="O65" s="814"/>
      <c r="P65" s="815"/>
    </row>
    <row r="66" spans="1:16" ht="15.75" thickBot="1" x14ac:dyDescent="0.3">
      <c r="A66" s="44"/>
      <c r="B66" s="21"/>
      <c r="C66" s="21"/>
      <c r="D66" s="21"/>
      <c r="E66" s="21"/>
      <c r="F66" s="21"/>
      <c r="G66" s="21"/>
      <c r="H66" s="21"/>
      <c r="I66" s="21"/>
      <c r="J66" s="21"/>
      <c r="K66" s="21"/>
      <c r="L66" s="21"/>
      <c r="M66" s="21"/>
      <c r="N66" s="21"/>
      <c r="O66" s="21"/>
      <c r="P66" s="45"/>
    </row>
    <row r="67" spans="1:16" ht="21" customHeight="1" x14ac:dyDescent="0.25">
      <c r="A67" s="688" t="s">
        <v>82</v>
      </c>
      <c r="B67" s="689"/>
      <c r="C67" s="689"/>
      <c r="D67" s="689"/>
      <c r="E67" s="689"/>
      <c r="F67" s="689"/>
      <c r="G67" s="689"/>
      <c r="H67" s="689"/>
      <c r="I67" s="689"/>
      <c r="J67" s="689"/>
      <c r="K67" s="689"/>
      <c r="L67" s="689"/>
      <c r="M67" s="689"/>
      <c r="N67" s="689"/>
      <c r="O67" s="689"/>
      <c r="P67" s="690"/>
    </row>
    <row r="68" spans="1:16" ht="24.75" customHeight="1" x14ac:dyDescent="0.25">
      <c r="A68" s="46" t="s">
        <v>83</v>
      </c>
      <c r="B68" s="682"/>
      <c r="C68" s="683"/>
      <c r="D68" s="683"/>
      <c r="E68" s="683"/>
      <c r="F68" s="683"/>
      <c r="G68" s="683"/>
      <c r="H68" s="683"/>
      <c r="I68" s="683"/>
      <c r="J68" s="683"/>
      <c r="K68" s="683"/>
      <c r="L68" s="683"/>
      <c r="M68" s="683"/>
      <c r="N68" s="683"/>
      <c r="O68" s="683"/>
      <c r="P68" s="684"/>
    </row>
    <row r="69" spans="1:16" ht="24.75" customHeight="1" x14ac:dyDescent="0.25">
      <c r="A69" s="46" t="s">
        <v>84</v>
      </c>
      <c r="B69" s="682"/>
      <c r="C69" s="683"/>
      <c r="D69" s="683"/>
      <c r="E69" s="683"/>
      <c r="F69" s="683"/>
      <c r="G69" s="683"/>
      <c r="H69" s="683"/>
      <c r="I69" s="683"/>
      <c r="J69" s="683"/>
      <c r="K69" s="683"/>
      <c r="L69" s="683"/>
      <c r="M69" s="683"/>
      <c r="N69" s="683"/>
      <c r="O69" s="683"/>
      <c r="P69" s="684"/>
    </row>
    <row r="70" spans="1:16" ht="24.75" customHeight="1" x14ac:dyDescent="0.25">
      <c r="A70" s="46" t="s">
        <v>85</v>
      </c>
      <c r="B70" s="682"/>
      <c r="C70" s="683"/>
      <c r="D70" s="683"/>
      <c r="E70" s="683"/>
      <c r="F70" s="683"/>
      <c r="G70" s="683"/>
      <c r="H70" s="683"/>
      <c r="I70" s="683"/>
      <c r="J70" s="683"/>
      <c r="K70" s="683"/>
      <c r="L70" s="683"/>
      <c r="M70" s="683"/>
      <c r="N70" s="683"/>
      <c r="O70" s="683"/>
      <c r="P70" s="684"/>
    </row>
    <row r="71" spans="1:16" ht="24.75" customHeight="1" x14ac:dyDescent="0.25">
      <c r="A71" s="46" t="s">
        <v>86</v>
      </c>
      <c r="B71" s="682"/>
      <c r="C71" s="683"/>
      <c r="D71" s="683"/>
      <c r="E71" s="683"/>
      <c r="F71" s="683"/>
      <c r="G71" s="683"/>
      <c r="H71" s="683"/>
      <c r="I71" s="683"/>
      <c r="J71" s="683"/>
      <c r="K71" s="683"/>
      <c r="L71" s="683"/>
      <c r="M71" s="683"/>
      <c r="N71" s="683"/>
      <c r="O71" s="683"/>
      <c r="P71" s="684"/>
    </row>
    <row r="72" spans="1:16" ht="24.75" customHeight="1" x14ac:dyDescent="0.25">
      <c r="A72" s="46" t="s">
        <v>87</v>
      </c>
      <c r="B72" s="682"/>
      <c r="C72" s="683"/>
      <c r="D72" s="683"/>
      <c r="E72" s="683"/>
      <c r="F72" s="683"/>
      <c r="G72" s="683"/>
      <c r="H72" s="683"/>
      <c r="I72" s="683"/>
      <c r="J72" s="683"/>
      <c r="K72" s="683"/>
      <c r="L72" s="683"/>
      <c r="M72" s="683"/>
      <c r="N72" s="683"/>
      <c r="O72" s="683"/>
      <c r="P72" s="684"/>
    </row>
    <row r="73" spans="1:16" ht="24.75" customHeight="1" x14ac:dyDescent="0.25">
      <c r="A73" s="46" t="s">
        <v>88</v>
      </c>
      <c r="B73" s="682"/>
      <c r="C73" s="683"/>
      <c r="D73" s="683"/>
      <c r="E73" s="683"/>
      <c r="F73" s="683"/>
      <c r="G73" s="683"/>
      <c r="H73" s="683"/>
      <c r="I73" s="683"/>
      <c r="J73" s="683"/>
      <c r="K73" s="683"/>
      <c r="L73" s="683"/>
      <c r="M73" s="683"/>
      <c r="N73" s="683"/>
      <c r="O73" s="683"/>
      <c r="P73" s="684"/>
    </row>
    <row r="74" spans="1:16" ht="24.75" customHeight="1" x14ac:dyDescent="0.25">
      <c r="A74" s="46" t="s">
        <v>89</v>
      </c>
      <c r="B74" s="682"/>
      <c r="C74" s="683"/>
      <c r="D74" s="683"/>
      <c r="E74" s="683"/>
      <c r="F74" s="683"/>
      <c r="G74" s="683"/>
      <c r="H74" s="683"/>
      <c r="I74" s="683"/>
      <c r="J74" s="683"/>
      <c r="K74" s="683"/>
      <c r="L74" s="683"/>
      <c r="M74" s="683"/>
      <c r="N74" s="683"/>
      <c r="O74" s="683"/>
      <c r="P74" s="684"/>
    </row>
    <row r="75" spans="1:16" ht="24.75" customHeight="1" x14ac:dyDescent="0.25">
      <c r="A75" s="46" t="s">
        <v>90</v>
      </c>
      <c r="B75" s="682"/>
      <c r="C75" s="683"/>
      <c r="D75" s="683"/>
      <c r="E75" s="683"/>
      <c r="F75" s="683"/>
      <c r="G75" s="683"/>
      <c r="H75" s="683"/>
      <c r="I75" s="683"/>
      <c r="J75" s="683"/>
      <c r="K75" s="683"/>
      <c r="L75" s="683"/>
      <c r="M75" s="683"/>
      <c r="N75" s="683"/>
      <c r="O75" s="683"/>
      <c r="P75" s="684"/>
    </row>
    <row r="76" spans="1:16" ht="24.75" customHeight="1" x14ac:dyDescent="0.25">
      <c r="A76" s="46" t="s">
        <v>91</v>
      </c>
      <c r="B76" s="682"/>
      <c r="C76" s="683"/>
      <c r="D76" s="683"/>
      <c r="E76" s="683"/>
      <c r="F76" s="683"/>
      <c r="G76" s="683"/>
      <c r="H76" s="683"/>
      <c r="I76" s="683"/>
      <c r="J76" s="683"/>
      <c r="K76" s="683"/>
      <c r="L76" s="683"/>
      <c r="M76" s="683"/>
      <c r="N76" s="683"/>
      <c r="O76" s="683"/>
      <c r="P76" s="684"/>
    </row>
    <row r="77" spans="1:16" ht="24.75" customHeight="1" thickBot="1" x14ac:dyDescent="0.3">
      <c r="A77" s="47" t="s">
        <v>92</v>
      </c>
      <c r="B77" s="685"/>
      <c r="C77" s="686"/>
      <c r="D77" s="686"/>
      <c r="E77" s="686"/>
      <c r="F77" s="686"/>
      <c r="G77" s="686"/>
      <c r="H77" s="686"/>
      <c r="I77" s="686"/>
      <c r="J77" s="686"/>
      <c r="K77" s="686"/>
      <c r="L77" s="686"/>
      <c r="M77" s="686"/>
      <c r="N77" s="686"/>
      <c r="O77" s="686"/>
      <c r="P77" s="687"/>
    </row>
    <row r="80" spans="1:16" ht="15" customHeight="1" x14ac:dyDescent="0.25">
      <c r="A80" s="881" t="s">
        <v>23</v>
      </c>
      <c r="B80" s="881"/>
      <c r="C80" s="881"/>
      <c r="D80" s="881"/>
      <c r="E80" s="400"/>
      <c r="F80" s="768" t="s">
        <v>24</v>
      </c>
      <c r="G80" s="768"/>
      <c r="H80" s="768"/>
      <c r="I80" s="768"/>
      <c r="J80" s="768" t="s">
        <v>25</v>
      </c>
      <c r="K80" s="769" t="s">
        <v>26</v>
      </c>
      <c r="L80" s="761"/>
      <c r="M80" s="768" t="s">
        <v>27</v>
      </c>
      <c r="N80" s="768"/>
      <c r="O80" s="768"/>
      <c r="P80" s="768" t="s">
        <v>25</v>
      </c>
    </row>
    <row r="81" spans="1:16" ht="15" customHeight="1" x14ac:dyDescent="0.25">
      <c r="A81" s="881"/>
      <c r="B81" s="881"/>
      <c r="C81" s="881"/>
      <c r="D81" s="881"/>
      <c r="E81" s="400"/>
      <c r="F81" s="768"/>
      <c r="G81" s="768"/>
      <c r="H81" s="768"/>
      <c r="I81" s="768"/>
      <c r="J81" s="768"/>
      <c r="K81" s="770"/>
      <c r="L81" s="764"/>
      <c r="M81" s="768"/>
      <c r="N81" s="768"/>
      <c r="O81" s="768"/>
      <c r="P81" s="768"/>
    </row>
    <row r="82" spans="1:16" ht="15" customHeight="1" x14ac:dyDescent="0.25">
      <c r="A82" s="881"/>
      <c r="B82" s="881"/>
      <c r="C82" s="881"/>
      <c r="D82" s="881"/>
      <c r="E82" s="400"/>
      <c r="F82" s="745"/>
      <c r="G82" s="745"/>
      <c r="H82" s="745"/>
      <c r="I82" s="745"/>
      <c r="J82" s="410"/>
      <c r="K82" s="770"/>
      <c r="L82" s="764"/>
      <c r="M82" s="745"/>
      <c r="N82" s="745"/>
      <c r="O82" s="745"/>
      <c r="P82" s="410"/>
    </row>
    <row r="83" spans="1:16" ht="15" customHeight="1" x14ac:dyDescent="0.25">
      <c r="A83" s="881"/>
      <c r="B83" s="881"/>
      <c r="C83" s="881"/>
      <c r="D83" s="881"/>
      <c r="E83" s="400"/>
      <c r="F83" s="745"/>
      <c r="G83" s="745"/>
      <c r="H83" s="745"/>
      <c r="I83" s="745"/>
      <c r="J83" s="410"/>
      <c r="K83" s="770"/>
      <c r="L83" s="764"/>
      <c r="M83" s="745"/>
      <c r="N83" s="745"/>
      <c r="O83" s="745"/>
      <c r="P83" s="410"/>
    </row>
    <row r="84" spans="1:16" ht="15" customHeight="1" x14ac:dyDescent="0.25">
      <c r="A84" s="881"/>
      <c r="B84" s="881"/>
      <c r="C84" s="881"/>
      <c r="D84" s="881"/>
      <c r="E84" s="400"/>
      <c r="F84" s="745"/>
      <c r="G84" s="745"/>
      <c r="H84" s="745"/>
      <c r="I84" s="745"/>
      <c r="J84" s="410"/>
      <c r="K84" s="770"/>
      <c r="L84" s="764"/>
      <c r="M84" s="745"/>
      <c r="N84" s="754"/>
      <c r="O84" s="754"/>
      <c r="P84" s="410"/>
    </row>
    <row r="85" spans="1:16" ht="15" customHeight="1" x14ac:dyDescent="0.25">
      <c r="A85" s="881"/>
      <c r="B85" s="881"/>
      <c r="C85" s="881"/>
      <c r="D85" s="881"/>
      <c r="E85" s="400"/>
      <c r="F85" s="745"/>
      <c r="G85" s="745"/>
      <c r="H85" s="745"/>
      <c r="I85" s="745"/>
      <c r="J85" s="410"/>
      <c r="K85" s="770"/>
      <c r="L85" s="764"/>
      <c r="M85" s="745"/>
      <c r="N85" s="745"/>
      <c r="O85" s="745"/>
      <c r="P85" s="410"/>
    </row>
    <row r="86" spans="1:16" ht="15" customHeight="1" x14ac:dyDescent="0.25">
      <c r="A86" s="881"/>
      <c r="B86" s="881"/>
      <c r="C86" s="881"/>
      <c r="D86" s="881"/>
      <c r="E86" s="400"/>
      <c r="F86" s="745"/>
      <c r="G86" s="745"/>
      <c r="H86" s="745"/>
      <c r="I86" s="745"/>
      <c r="J86" s="410"/>
      <c r="K86" s="770"/>
      <c r="L86" s="764"/>
      <c r="M86" s="745"/>
      <c r="N86" s="745"/>
      <c r="O86" s="745"/>
      <c r="P86" s="410"/>
    </row>
    <row r="87" spans="1:16" ht="15" customHeight="1" x14ac:dyDescent="0.25">
      <c r="A87" s="881"/>
      <c r="B87" s="881"/>
      <c r="C87" s="881"/>
      <c r="D87" s="881"/>
      <c r="E87" s="400"/>
      <c r="F87" s="745"/>
      <c r="G87" s="745"/>
      <c r="H87" s="745"/>
      <c r="I87" s="745"/>
      <c r="J87" s="410"/>
      <c r="K87" s="770"/>
      <c r="L87" s="764"/>
      <c r="M87" s="745"/>
      <c r="N87" s="745"/>
      <c r="O87" s="745"/>
      <c r="P87" s="410"/>
    </row>
    <row r="88" spans="1:16" ht="15" customHeight="1" x14ac:dyDescent="0.25">
      <c r="A88" s="881"/>
      <c r="B88" s="881"/>
      <c r="C88" s="881"/>
      <c r="D88" s="881"/>
      <c r="E88" s="400"/>
      <c r="F88" s="745"/>
      <c r="G88" s="745"/>
      <c r="H88" s="745"/>
      <c r="I88" s="745"/>
      <c r="J88" s="410"/>
      <c r="K88" s="770"/>
      <c r="L88" s="764"/>
      <c r="M88" s="745"/>
      <c r="N88" s="745"/>
      <c r="O88" s="745"/>
      <c r="P88" s="410"/>
    </row>
    <row r="89" spans="1:16" ht="15" customHeight="1" x14ac:dyDescent="0.25">
      <c r="A89" s="881"/>
      <c r="B89" s="881"/>
      <c r="C89" s="881"/>
      <c r="D89" s="881"/>
      <c r="E89" s="400"/>
      <c r="F89" s="745"/>
      <c r="G89" s="745"/>
      <c r="H89" s="745"/>
      <c r="I89" s="745"/>
      <c r="J89" s="410"/>
      <c r="K89" s="771"/>
      <c r="L89" s="767"/>
      <c r="M89" s="745"/>
      <c r="N89" s="745"/>
      <c r="O89" s="745"/>
      <c r="P89" s="410"/>
    </row>
    <row r="90" spans="1:16" ht="15.75" x14ac:dyDescent="0.25">
      <c r="A90" s="19"/>
      <c r="B90" s="24"/>
      <c r="C90" s="18"/>
      <c r="D90" s="18"/>
      <c r="E90" s="18"/>
      <c r="F90" s="18"/>
      <c r="G90" s="18"/>
      <c r="H90" s="18"/>
      <c r="I90" s="18"/>
      <c r="J90" s="18"/>
      <c r="K90" s="18"/>
      <c r="L90" s="18"/>
      <c r="M90" s="18"/>
      <c r="N90" s="18"/>
      <c r="O90" s="18"/>
      <c r="P90" s="19"/>
    </row>
    <row r="91" spans="1:16" ht="30" customHeight="1" x14ac:dyDescent="0.25">
      <c r="A91" s="9" t="s">
        <v>9</v>
      </c>
      <c r="B91" s="791" t="s">
        <v>1856</v>
      </c>
      <c r="C91" s="792"/>
      <c r="D91" s="792"/>
      <c r="E91" s="792"/>
      <c r="F91" s="792"/>
      <c r="G91" s="792"/>
      <c r="H91" s="792"/>
      <c r="I91" s="792"/>
      <c r="J91" s="792"/>
      <c r="K91" s="793"/>
      <c r="L91" s="794" t="s">
        <v>11</v>
      </c>
      <c r="M91" s="794"/>
      <c r="N91" s="794"/>
      <c r="O91" s="794"/>
      <c r="P91" s="10"/>
    </row>
    <row r="93" spans="1:16" ht="32.25" customHeight="1" x14ac:dyDescent="0.25">
      <c r="A93" s="11" t="s">
        <v>12</v>
      </c>
      <c r="B93" s="758" t="s">
        <v>1857</v>
      </c>
      <c r="C93" s="773"/>
      <c r="D93" s="773"/>
      <c r="E93" s="773"/>
      <c r="F93" s="773"/>
      <c r="G93" s="773"/>
      <c r="H93" s="773"/>
      <c r="I93" s="773"/>
      <c r="J93" s="773"/>
      <c r="K93" s="773"/>
      <c r="L93" s="774" t="s">
        <v>14</v>
      </c>
      <c r="M93" s="774"/>
      <c r="N93" s="774"/>
      <c r="O93" s="774"/>
      <c r="P93" s="12" t="s">
        <v>461</v>
      </c>
    </row>
    <row r="94" spans="1:16" s="26" customFormat="1" ht="31.5" customHeight="1" x14ac:dyDescent="0.25">
      <c r="A94" s="25" t="s">
        <v>32</v>
      </c>
      <c r="B94" s="401" t="s">
        <v>33</v>
      </c>
      <c r="C94" s="401" t="s">
        <v>34</v>
      </c>
      <c r="D94" s="401" t="s">
        <v>35</v>
      </c>
      <c r="E94" s="401" t="s">
        <v>36</v>
      </c>
      <c r="F94" s="401" t="s">
        <v>37</v>
      </c>
      <c r="G94" s="746" t="s">
        <v>38</v>
      </c>
      <c r="H94" s="746"/>
      <c r="I94" s="733" t="s">
        <v>39</v>
      </c>
      <c r="J94" s="741"/>
      <c r="K94" s="401" t="s">
        <v>40</v>
      </c>
      <c r="L94" s="746" t="s">
        <v>41</v>
      </c>
      <c r="M94" s="746"/>
      <c r="N94" s="747" t="s">
        <v>42</v>
      </c>
      <c r="O94" s="748"/>
      <c r="P94" s="749"/>
    </row>
    <row r="95" spans="1:16" ht="21.75" customHeight="1" x14ac:dyDescent="0.25">
      <c r="A95" s="143"/>
      <c r="B95" s="144"/>
      <c r="C95" s="408" t="s">
        <v>1858</v>
      </c>
      <c r="D95" s="406" t="s">
        <v>104</v>
      </c>
      <c r="E95" s="406" t="s">
        <v>46</v>
      </c>
      <c r="F95" s="406" t="s">
        <v>105</v>
      </c>
      <c r="G95" s="891"/>
      <c r="H95" s="891"/>
      <c r="I95" s="876"/>
      <c r="J95" s="877"/>
      <c r="K95" s="409">
        <v>8</v>
      </c>
      <c r="L95" s="878">
        <v>3</v>
      </c>
      <c r="M95" s="878"/>
      <c r="N95" s="879" t="s">
        <v>1851</v>
      </c>
      <c r="O95" s="879"/>
      <c r="P95" s="880"/>
    </row>
    <row r="96" spans="1:16" ht="40.5" customHeight="1" x14ac:dyDescent="0.25">
      <c r="A96" s="740" t="s">
        <v>51</v>
      </c>
      <c r="B96" s="741"/>
      <c r="C96" s="742"/>
      <c r="D96" s="743"/>
      <c r="E96" s="743"/>
      <c r="F96" s="743"/>
      <c r="G96" s="743"/>
      <c r="H96" s="743"/>
      <c r="I96" s="743"/>
      <c r="J96" s="743"/>
      <c r="K96" s="743"/>
      <c r="L96" s="743"/>
      <c r="M96" s="743"/>
      <c r="N96" s="743"/>
      <c r="O96" s="743"/>
      <c r="P96" s="744"/>
    </row>
    <row r="97" spans="1:16" ht="15.75" x14ac:dyDescent="0.25">
      <c r="A97" s="718" t="s">
        <v>53</v>
      </c>
      <c r="B97" s="719"/>
      <c r="C97" s="719"/>
      <c r="D97" s="719"/>
      <c r="E97" s="719"/>
      <c r="F97" s="719"/>
      <c r="G97" s="720"/>
      <c r="H97" s="721" t="s">
        <v>54</v>
      </c>
      <c r="I97" s="719"/>
      <c r="J97" s="719"/>
      <c r="K97" s="719"/>
      <c r="L97" s="719"/>
      <c r="M97" s="719"/>
      <c r="N97" s="719"/>
      <c r="O97" s="719"/>
      <c r="P97" s="722"/>
    </row>
    <row r="98" spans="1:16" ht="15" customHeight="1" x14ac:dyDescent="0.25">
      <c r="A98" s="723"/>
      <c r="B98" s="724"/>
      <c r="C98" s="724"/>
      <c r="D98" s="724"/>
      <c r="E98" s="724"/>
      <c r="F98" s="724"/>
      <c r="G98" s="724"/>
      <c r="H98" s="727"/>
      <c r="I98" s="728"/>
      <c r="J98" s="728"/>
      <c r="K98" s="728"/>
      <c r="L98" s="728"/>
      <c r="M98" s="728"/>
      <c r="N98" s="728"/>
      <c r="O98" s="728"/>
      <c r="P98" s="729"/>
    </row>
    <row r="99" spans="1:16" ht="15" customHeight="1" x14ac:dyDescent="0.25">
      <c r="A99" s="725"/>
      <c r="B99" s="726"/>
      <c r="C99" s="726"/>
      <c r="D99" s="726"/>
      <c r="E99" s="726"/>
      <c r="F99" s="726"/>
      <c r="G99" s="726"/>
      <c r="H99" s="730"/>
      <c r="I99" s="731"/>
      <c r="J99" s="731"/>
      <c r="K99" s="731"/>
      <c r="L99" s="731"/>
      <c r="M99" s="731"/>
      <c r="N99" s="731"/>
      <c r="O99" s="731"/>
      <c r="P99" s="732"/>
    </row>
    <row r="100" spans="1:16" ht="21.75" customHeight="1" x14ac:dyDescent="0.25">
      <c r="A100" s="23"/>
      <c r="B100" s="24"/>
      <c r="C100" s="24"/>
      <c r="D100" s="24"/>
      <c r="E100" s="24"/>
      <c r="F100" s="24"/>
      <c r="G100" s="24"/>
      <c r="H100" s="24"/>
      <c r="I100" s="24"/>
      <c r="J100" s="24"/>
      <c r="K100" s="24"/>
      <c r="L100" s="24"/>
      <c r="M100" s="24"/>
      <c r="N100" s="24"/>
      <c r="O100" s="24"/>
      <c r="P100" s="31"/>
    </row>
    <row r="101" spans="1:16" ht="15.75" customHeight="1" x14ac:dyDescent="0.25">
      <c r="A101" s="32"/>
      <c r="B101" s="24"/>
      <c r="C101" s="19"/>
      <c r="D101" s="733" t="s">
        <v>57</v>
      </c>
      <c r="E101" s="734"/>
      <c r="F101" s="734"/>
      <c r="G101" s="734"/>
      <c r="H101" s="734"/>
      <c r="I101" s="734"/>
      <c r="J101" s="734"/>
      <c r="K101" s="734"/>
      <c r="L101" s="734"/>
      <c r="M101" s="734"/>
      <c r="N101" s="734"/>
      <c r="O101" s="734"/>
      <c r="P101" s="735"/>
    </row>
    <row r="102" spans="1:16" ht="15.75" x14ac:dyDescent="0.25">
      <c r="A102" s="23"/>
      <c r="B102" s="24"/>
      <c r="C102" s="24"/>
      <c r="D102" s="401" t="s">
        <v>58</v>
      </c>
      <c r="E102" s="401" t="s">
        <v>59</v>
      </c>
      <c r="F102" s="401" t="s">
        <v>60</v>
      </c>
      <c r="G102" s="401" t="s">
        <v>61</v>
      </c>
      <c r="H102" s="401" t="s">
        <v>62</v>
      </c>
      <c r="I102" s="401" t="s">
        <v>63</v>
      </c>
      <c r="J102" s="401" t="s">
        <v>64</v>
      </c>
      <c r="K102" s="401" t="s">
        <v>65</v>
      </c>
      <c r="L102" s="401" t="s">
        <v>66</v>
      </c>
      <c r="M102" s="401" t="s">
        <v>67</v>
      </c>
      <c r="N102" s="401" t="s">
        <v>68</v>
      </c>
      <c r="O102" s="733" t="s">
        <v>69</v>
      </c>
      <c r="P102" s="735"/>
    </row>
    <row r="103" spans="1:16" ht="15.75" x14ac:dyDescent="0.25">
      <c r="A103" s="709" t="s">
        <v>70</v>
      </c>
      <c r="B103" s="710"/>
      <c r="C103" s="711"/>
      <c r="D103" s="33"/>
      <c r="E103" s="33"/>
      <c r="F103" s="33"/>
      <c r="G103" s="33"/>
      <c r="H103" s="33"/>
      <c r="I103" s="33"/>
      <c r="J103" s="33"/>
      <c r="K103" s="33"/>
      <c r="L103" s="33">
        <v>2</v>
      </c>
      <c r="M103" s="33">
        <v>4</v>
      </c>
      <c r="N103" s="33">
        <v>6</v>
      </c>
      <c r="O103" s="712">
        <v>8</v>
      </c>
      <c r="P103" s="713"/>
    </row>
    <row r="104" spans="1:16" ht="15.75" x14ac:dyDescent="0.25">
      <c r="A104" s="709" t="s">
        <v>71</v>
      </c>
      <c r="B104" s="710"/>
      <c r="C104" s="711"/>
      <c r="D104" s="34"/>
      <c r="E104" s="34"/>
      <c r="F104" s="34"/>
      <c r="G104" s="34"/>
      <c r="H104" s="34"/>
      <c r="I104" s="34"/>
      <c r="J104" s="34"/>
      <c r="K104" s="34"/>
      <c r="L104" s="34"/>
      <c r="M104" s="34"/>
      <c r="N104" s="34"/>
      <c r="O104" s="714"/>
      <c r="P104" s="715"/>
    </row>
    <row r="105" spans="1:16" ht="15.75" x14ac:dyDescent="0.25">
      <c r="A105" s="23"/>
      <c r="B105" s="24"/>
      <c r="C105" s="24"/>
      <c r="D105" s="24"/>
      <c r="E105" s="24"/>
      <c r="F105" s="24"/>
      <c r="G105" s="24"/>
      <c r="H105" s="24"/>
      <c r="I105" s="24"/>
      <c r="J105" s="24"/>
      <c r="K105" s="24"/>
      <c r="L105" s="24"/>
      <c r="M105" s="24"/>
      <c r="N105" s="24"/>
      <c r="O105" s="24"/>
      <c r="P105" s="31"/>
    </row>
    <row r="106" spans="1:16" ht="15.75" x14ac:dyDescent="0.25">
      <c r="A106" s="35" t="s">
        <v>72</v>
      </c>
      <c r="B106" s="35" t="s">
        <v>33</v>
      </c>
      <c r="C106" s="36"/>
      <c r="D106" s="37" t="s">
        <v>58</v>
      </c>
      <c r="E106" s="37" t="s">
        <v>59</v>
      </c>
      <c r="F106" s="37" t="s">
        <v>60</v>
      </c>
      <c r="G106" s="37" t="s">
        <v>61</v>
      </c>
      <c r="H106" s="37" t="s">
        <v>62</v>
      </c>
      <c r="I106" s="37" t="s">
        <v>63</v>
      </c>
      <c r="J106" s="37" t="s">
        <v>64</v>
      </c>
      <c r="K106" s="37" t="s">
        <v>65</v>
      </c>
      <c r="L106" s="37" t="s">
        <v>66</v>
      </c>
      <c r="M106" s="37" t="s">
        <v>67</v>
      </c>
      <c r="N106" s="37" t="s">
        <v>68</v>
      </c>
      <c r="O106" s="716" t="s">
        <v>69</v>
      </c>
      <c r="P106" s="717"/>
    </row>
    <row r="107" spans="1:16" ht="14.1" customHeight="1" x14ac:dyDescent="0.25">
      <c r="A107" s="868"/>
      <c r="B107" s="812"/>
      <c r="C107" s="38" t="s">
        <v>70</v>
      </c>
      <c r="D107" s="38"/>
      <c r="E107" s="38"/>
      <c r="F107" s="38"/>
      <c r="G107" s="38"/>
      <c r="H107" s="38"/>
      <c r="I107" s="38"/>
      <c r="J107" s="38"/>
      <c r="K107" s="38"/>
      <c r="L107" s="38"/>
      <c r="M107" s="38"/>
      <c r="N107" s="38"/>
      <c r="O107" s="808"/>
      <c r="P107" s="809"/>
    </row>
    <row r="108" spans="1:16" ht="14.1" customHeight="1" x14ac:dyDescent="0.25">
      <c r="A108" s="869"/>
      <c r="B108" s="812"/>
      <c r="C108" s="40" t="s">
        <v>71</v>
      </c>
      <c r="D108" s="40"/>
      <c r="E108" s="40"/>
      <c r="F108" s="41"/>
      <c r="G108" s="41"/>
      <c r="H108" s="41"/>
      <c r="I108" s="41"/>
      <c r="J108" s="41"/>
      <c r="K108" s="41"/>
      <c r="L108" s="41"/>
      <c r="M108" s="41"/>
      <c r="N108" s="40"/>
      <c r="O108" s="814"/>
      <c r="P108" s="815"/>
    </row>
    <row r="109" spans="1:16" ht="14.1" customHeight="1" x14ac:dyDescent="0.25">
      <c r="A109" s="868"/>
      <c r="B109" s="812"/>
      <c r="C109" s="38" t="s">
        <v>70</v>
      </c>
      <c r="D109" s="38"/>
      <c r="E109" s="38"/>
      <c r="F109" s="38"/>
      <c r="G109" s="38"/>
      <c r="H109" s="38"/>
      <c r="I109" s="38"/>
      <c r="J109" s="38"/>
      <c r="K109" s="38"/>
      <c r="L109" s="38"/>
      <c r="M109" s="38"/>
      <c r="N109" s="38"/>
      <c r="O109" s="808"/>
      <c r="P109" s="809"/>
    </row>
    <row r="110" spans="1:16" ht="14.1" customHeight="1" x14ac:dyDescent="0.25">
      <c r="A110" s="869"/>
      <c r="B110" s="812"/>
      <c r="C110" s="40" t="s">
        <v>71</v>
      </c>
      <c r="D110" s="40"/>
      <c r="E110" s="40"/>
      <c r="F110" s="41"/>
      <c r="G110" s="41"/>
      <c r="H110" s="41"/>
      <c r="I110" s="41"/>
      <c r="J110" s="41"/>
      <c r="K110" s="41"/>
      <c r="L110" s="41"/>
      <c r="M110" s="41"/>
      <c r="N110" s="40"/>
      <c r="O110" s="814"/>
      <c r="P110" s="815"/>
    </row>
    <row r="111" spans="1:16" ht="14.1" customHeight="1" x14ac:dyDescent="0.25">
      <c r="A111" s="868"/>
      <c r="B111" s="812"/>
      <c r="C111" s="38" t="s">
        <v>70</v>
      </c>
      <c r="D111" s="38"/>
      <c r="E111" s="38"/>
      <c r="F111" s="38"/>
      <c r="G111" s="38"/>
      <c r="H111" s="38"/>
      <c r="I111" s="38"/>
      <c r="J111" s="38"/>
      <c r="K111" s="38"/>
      <c r="L111" s="38"/>
      <c r="M111" s="38"/>
      <c r="N111" s="38"/>
      <c r="O111" s="808"/>
      <c r="P111" s="809"/>
    </row>
    <row r="112" spans="1:16" ht="14.1" customHeight="1" x14ac:dyDescent="0.25">
      <c r="A112" s="869"/>
      <c r="B112" s="812"/>
      <c r="C112" s="40" t="s">
        <v>71</v>
      </c>
      <c r="D112" s="40"/>
      <c r="E112" s="40"/>
      <c r="F112" s="41"/>
      <c r="G112" s="41"/>
      <c r="H112" s="41"/>
      <c r="I112" s="41"/>
      <c r="J112" s="41"/>
      <c r="K112" s="41"/>
      <c r="L112" s="41"/>
      <c r="M112" s="41"/>
      <c r="N112" s="40"/>
      <c r="O112" s="814"/>
      <c r="P112" s="815"/>
    </row>
    <row r="113" spans="1:16" ht="14.1" customHeight="1" x14ac:dyDescent="0.25">
      <c r="A113" s="868"/>
      <c r="B113" s="812"/>
      <c r="C113" s="38" t="s">
        <v>70</v>
      </c>
      <c r="D113" s="38"/>
      <c r="E113" s="38"/>
      <c r="F113" s="38"/>
      <c r="G113" s="38"/>
      <c r="H113" s="38"/>
      <c r="I113" s="38"/>
      <c r="J113" s="38"/>
      <c r="K113" s="38"/>
      <c r="L113" s="38"/>
      <c r="M113" s="38"/>
      <c r="N113" s="38"/>
      <c r="O113" s="808"/>
      <c r="P113" s="809"/>
    </row>
    <row r="114" spans="1:16" ht="14.1" customHeight="1" x14ac:dyDescent="0.25">
      <c r="A114" s="869"/>
      <c r="B114" s="812"/>
      <c r="C114" s="40" t="s">
        <v>71</v>
      </c>
      <c r="D114" s="40"/>
      <c r="E114" s="40"/>
      <c r="F114" s="41"/>
      <c r="G114" s="41"/>
      <c r="H114" s="41"/>
      <c r="I114" s="41"/>
      <c r="J114" s="41"/>
      <c r="K114" s="41"/>
      <c r="L114" s="41"/>
      <c r="M114" s="41"/>
      <c r="N114" s="40"/>
      <c r="O114" s="814"/>
      <c r="P114" s="815"/>
    </row>
    <row r="115" spans="1:16" ht="14.1" customHeight="1" x14ac:dyDescent="0.25">
      <c r="A115" s="868"/>
      <c r="B115" s="812"/>
      <c r="C115" s="38" t="s">
        <v>70</v>
      </c>
      <c r="D115" s="38"/>
      <c r="E115" s="38"/>
      <c r="F115" s="38"/>
      <c r="G115" s="38"/>
      <c r="H115" s="38"/>
      <c r="I115" s="38"/>
      <c r="J115" s="38"/>
      <c r="K115" s="38"/>
      <c r="L115" s="38"/>
      <c r="M115" s="38"/>
      <c r="N115" s="38"/>
      <c r="O115" s="808"/>
      <c r="P115" s="809"/>
    </row>
    <row r="116" spans="1:16" ht="14.1" customHeight="1" x14ac:dyDescent="0.25">
      <c r="A116" s="869"/>
      <c r="B116" s="812"/>
      <c r="C116" s="40" t="s">
        <v>71</v>
      </c>
      <c r="D116" s="40"/>
      <c r="E116" s="40"/>
      <c r="F116" s="41"/>
      <c r="G116" s="41"/>
      <c r="H116" s="41"/>
      <c r="I116" s="41"/>
      <c r="J116" s="41"/>
      <c r="K116" s="41"/>
      <c r="L116" s="41"/>
      <c r="M116" s="41"/>
      <c r="N116" s="40"/>
      <c r="O116" s="814"/>
      <c r="P116" s="815"/>
    </row>
    <row r="117" spans="1:16" ht="14.1" customHeight="1" x14ac:dyDescent="0.25">
      <c r="A117" s="868"/>
      <c r="B117" s="812"/>
      <c r="C117" s="38" t="s">
        <v>70</v>
      </c>
      <c r="D117" s="38"/>
      <c r="E117" s="38"/>
      <c r="F117" s="38"/>
      <c r="G117" s="38"/>
      <c r="H117" s="38"/>
      <c r="I117" s="38"/>
      <c r="J117" s="38"/>
      <c r="K117" s="38"/>
      <c r="L117" s="38"/>
      <c r="M117" s="38"/>
      <c r="N117" s="38"/>
      <c r="O117" s="808"/>
      <c r="P117" s="809"/>
    </row>
    <row r="118" spans="1:16" ht="14.1" customHeight="1" x14ac:dyDescent="0.25">
      <c r="A118" s="869"/>
      <c r="B118" s="812"/>
      <c r="C118" s="40" t="s">
        <v>71</v>
      </c>
      <c r="D118" s="40"/>
      <c r="E118" s="40"/>
      <c r="F118" s="41"/>
      <c r="G118" s="41"/>
      <c r="H118" s="41"/>
      <c r="I118" s="41"/>
      <c r="J118" s="41"/>
      <c r="K118" s="41"/>
      <c r="L118" s="41"/>
      <c r="M118" s="41"/>
      <c r="N118" s="40"/>
      <c r="O118" s="814"/>
      <c r="P118" s="815"/>
    </row>
    <row r="119" spans="1:16" ht="14.1" customHeight="1" x14ac:dyDescent="0.25">
      <c r="A119" s="868"/>
      <c r="B119" s="701"/>
      <c r="C119" s="38" t="s">
        <v>70</v>
      </c>
      <c r="D119" s="38"/>
      <c r="E119" s="38"/>
      <c r="F119" s="38"/>
      <c r="G119" s="38"/>
      <c r="H119" s="38"/>
      <c r="I119" s="38"/>
      <c r="J119" s="38"/>
      <c r="K119" s="38"/>
      <c r="L119" s="38"/>
      <c r="M119" s="38"/>
      <c r="N119" s="38"/>
      <c r="O119" s="808"/>
      <c r="P119" s="809"/>
    </row>
    <row r="120" spans="1:16" ht="14.1" customHeight="1" x14ac:dyDescent="0.25">
      <c r="A120" s="869"/>
      <c r="B120" s="702"/>
      <c r="C120" s="40" t="s">
        <v>71</v>
      </c>
      <c r="D120" s="40"/>
      <c r="E120" s="40"/>
      <c r="F120" s="41"/>
      <c r="G120" s="41"/>
      <c r="H120" s="41"/>
      <c r="I120" s="41"/>
      <c r="J120" s="41"/>
      <c r="K120" s="41"/>
      <c r="L120" s="41"/>
      <c r="M120" s="41"/>
      <c r="N120" s="40"/>
      <c r="O120" s="814"/>
      <c r="P120" s="815"/>
    </row>
    <row r="121" spans="1:16" ht="14.1" customHeight="1" x14ac:dyDescent="0.25">
      <c r="A121" s="868"/>
      <c r="B121" s="812"/>
      <c r="C121" s="38" t="s">
        <v>70</v>
      </c>
      <c r="D121" s="38"/>
      <c r="E121" s="38"/>
      <c r="F121" s="38"/>
      <c r="G121" s="38"/>
      <c r="H121" s="38"/>
      <c r="I121" s="38"/>
      <c r="J121" s="38"/>
      <c r="K121" s="38"/>
      <c r="L121" s="38"/>
      <c r="M121" s="38"/>
      <c r="N121" s="38"/>
      <c r="O121" s="808"/>
      <c r="P121" s="809"/>
    </row>
    <row r="122" spans="1:16" ht="14.1" customHeight="1" x14ac:dyDescent="0.25">
      <c r="A122" s="869"/>
      <c r="B122" s="812"/>
      <c r="C122" s="40" t="s">
        <v>71</v>
      </c>
      <c r="D122" s="40"/>
      <c r="E122" s="40"/>
      <c r="F122" s="41"/>
      <c r="G122" s="41"/>
      <c r="H122" s="41"/>
      <c r="I122" s="41"/>
      <c r="J122" s="41"/>
      <c r="K122" s="41"/>
      <c r="L122" s="41"/>
      <c r="M122" s="41"/>
      <c r="N122" s="40"/>
      <c r="O122" s="814"/>
      <c r="P122" s="815"/>
    </row>
    <row r="123" spans="1:16" ht="14.1" customHeight="1" x14ac:dyDescent="0.25">
      <c r="A123" s="699"/>
      <c r="B123" s="812"/>
      <c r="C123" s="38" t="s">
        <v>70</v>
      </c>
      <c r="D123" s="38"/>
      <c r="E123" s="38"/>
      <c r="F123" s="38"/>
      <c r="G123" s="38"/>
      <c r="H123" s="38"/>
      <c r="I123" s="38"/>
      <c r="J123" s="38"/>
      <c r="K123" s="38"/>
      <c r="L123" s="38"/>
      <c r="M123" s="38"/>
      <c r="N123" s="38"/>
      <c r="O123" s="808"/>
      <c r="P123" s="809"/>
    </row>
    <row r="124" spans="1:16" ht="14.1" customHeight="1" x14ac:dyDescent="0.25">
      <c r="A124" s="700"/>
      <c r="B124" s="812"/>
      <c r="C124" s="40" t="s">
        <v>71</v>
      </c>
      <c r="D124" s="40"/>
      <c r="E124" s="40"/>
      <c r="F124" s="41"/>
      <c r="G124" s="41"/>
      <c r="H124" s="41"/>
      <c r="I124" s="41"/>
      <c r="J124" s="41"/>
      <c r="K124" s="41"/>
      <c r="L124" s="41"/>
      <c r="M124" s="41"/>
      <c r="N124" s="40"/>
      <c r="O124" s="814"/>
      <c r="P124" s="815"/>
    </row>
    <row r="125" spans="1:16" ht="14.1" customHeight="1" x14ac:dyDescent="0.25">
      <c r="A125" s="699"/>
      <c r="B125" s="701"/>
      <c r="C125" s="38" t="s">
        <v>70</v>
      </c>
      <c r="D125" s="38"/>
      <c r="E125" s="38"/>
      <c r="F125" s="38"/>
      <c r="G125" s="38"/>
      <c r="H125" s="38"/>
      <c r="I125" s="38"/>
      <c r="J125" s="38"/>
      <c r="K125" s="38"/>
      <c r="L125" s="38"/>
      <c r="M125" s="38"/>
      <c r="N125" s="38"/>
      <c r="O125" s="808"/>
      <c r="P125" s="809"/>
    </row>
    <row r="126" spans="1:16" ht="14.1" customHeight="1" x14ac:dyDescent="0.25">
      <c r="A126" s="700"/>
      <c r="B126" s="702"/>
      <c r="C126" s="40" t="s">
        <v>71</v>
      </c>
      <c r="D126" s="40"/>
      <c r="E126" s="40"/>
      <c r="F126" s="41"/>
      <c r="G126" s="41"/>
      <c r="H126" s="41"/>
      <c r="I126" s="41"/>
      <c r="J126" s="41"/>
      <c r="K126" s="41"/>
      <c r="L126" s="41"/>
      <c r="M126" s="41"/>
      <c r="N126" s="40"/>
      <c r="O126" s="814"/>
      <c r="P126" s="815"/>
    </row>
    <row r="127" spans="1:16" ht="15.75" thickBot="1" x14ac:dyDescent="0.3">
      <c r="A127" s="44"/>
      <c r="B127" s="21"/>
      <c r="C127" s="21"/>
      <c r="D127" s="21"/>
      <c r="E127" s="21"/>
      <c r="F127" s="21"/>
      <c r="G127" s="21"/>
      <c r="H127" s="21"/>
      <c r="I127" s="21"/>
      <c r="J127" s="21"/>
      <c r="K127" s="21"/>
      <c r="L127" s="21"/>
      <c r="M127" s="21"/>
      <c r="N127" s="21"/>
      <c r="O127" s="21"/>
      <c r="P127" s="45"/>
    </row>
    <row r="128" spans="1:16" ht="21" customHeight="1" x14ac:dyDescent="0.25">
      <c r="A128" s="688" t="s">
        <v>82</v>
      </c>
      <c r="B128" s="689"/>
      <c r="C128" s="689"/>
      <c r="D128" s="689"/>
      <c r="E128" s="689"/>
      <c r="F128" s="689"/>
      <c r="G128" s="689"/>
      <c r="H128" s="689"/>
      <c r="I128" s="689"/>
      <c r="J128" s="689"/>
      <c r="K128" s="689"/>
      <c r="L128" s="689"/>
      <c r="M128" s="689"/>
      <c r="N128" s="689"/>
      <c r="O128" s="689"/>
      <c r="P128" s="690"/>
    </row>
    <row r="129" spans="1:16" ht="24.75" customHeight="1" x14ac:dyDescent="0.25">
      <c r="A129" s="46" t="s">
        <v>83</v>
      </c>
      <c r="B129" s="682"/>
      <c r="C129" s="683"/>
      <c r="D129" s="683"/>
      <c r="E129" s="683"/>
      <c r="F129" s="683"/>
      <c r="G129" s="683"/>
      <c r="H129" s="683"/>
      <c r="I129" s="683"/>
      <c r="J129" s="683"/>
      <c r="K129" s="683"/>
      <c r="L129" s="683"/>
      <c r="M129" s="683"/>
      <c r="N129" s="683"/>
      <c r="O129" s="683"/>
      <c r="P129" s="684"/>
    </row>
    <row r="130" spans="1:16" ht="24.75" customHeight="1" x14ac:dyDescent="0.25">
      <c r="A130" s="46" t="s">
        <v>84</v>
      </c>
      <c r="B130" s="682"/>
      <c r="C130" s="683"/>
      <c r="D130" s="683"/>
      <c r="E130" s="683"/>
      <c r="F130" s="683"/>
      <c r="G130" s="683"/>
      <c r="H130" s="683"/>
      <c r="I130" s="683"/>
      <c r="J130" s="683"/>
      <c r="K130" s="683"/>
      <c r="L130" s="683"/>
      <c r="M130" s="683"/>
      <c r="N130" s="683"/>
      <c r="O130" s="683"/>
      <c r="P130" s="684"/>
    </row>
    <row r="131" spans="1:16" ht="24.75" customHeight="1" x14ac:dyDescent="0.25">
      <c r="A131" s="46" t="s">
        <v>85</v>
      </c>
      <c r="B131" s="682"/>
      <c r="C131" s="683"/>
      <c r="D131" s="683"/>
      <c r="E131" s="683"/>
      <c r="F131" s="683"/>
      <c r="G131" s="683"/>
      <c r="H131" s="683"/>
      <c r="I131" s="683"/>
      <c r="J131" s="683"/>
      <c r="K131" s="683"/>
      <c r="L131" s="683"/>
      <c r="M131" s="683"/>
      <c r="N131" s="683"/>
      <c r="O131" s="683"/>
      <c r="P131" s="684"/>
    </row>
    <row r="132" spans="1:16" ht="24.75" customHeight="1" x14ac:dyDescent="0.25">
      <c r="A132" s="46" t="s">
        <v>86</v>
      </c>
      <c r="B132" s="682"/>
      <c r="C132" s="683"/>
      <c r="D132" s="683"/>
      <c r="E132" s="683"/>
      <c r="F132" s="683"/>
      <c r="G132" s="683"/>
      <c r="H132" s="683"/>
      <c r="I132" s="683"/>
      <c r="J132" s="683"/>
      <c r="K132" s="683"/>
      <c r="L132" s="683"/>
      <c r="M132" s="683"/>
      <c r="N132" s="683"/>
      <c r="O132" s="683"/>
      <c r="P132" s="684"/>
    </row>
    <row r="133" spans="1:16" ht="24.75" customHeight="1" x14ac:dyDescent="0.25">
      <c r="A133" s="46" t="s">
        <v>87</v>
      </c>
      <c r="B133" s="682"/>
      <c r="C133" s="683"/>
      <c r="D133" s="683"/>
      <c r="E133" s="683"/>
      <c r="F133" s="683"/>
      <c r="G133" s="683"/>
      <c r="H133" s="683"/>
      <c r="I133" s="683"/>
      <c r="J133" s="683"/>
      <c r="K133" s="683"/>
      <c r="L133" s="683"/>
      <c r="M133" s="683"/>
      <c r="N133" s="683"/>
      <c r="O133" s="683"/>
      <c r="P133" s="684"/>
    </row>
    <row r="134" spans="1:16" ht="24.75" customHeight="1" x14ac:dyDescent="0.25">
      <c r="A134" s="46" t="s">
        <v>88</v>
      </c>
      <c r="B134" s="682"/>
      <c r="C134" s="683"/>
      <c r="D134" s="683"/>
      <c r="E134" s="683"/>
      <c r="F134" s="683"/>
      <c r="G134" s="683"/>
      <c r="H134" s="683"/>
      <c r="I134" s="683"/>
      <c r="J134" s="683"/>
      <c r="K134" s="683"/>
      <c r="L134" s="683"/>
      <c r="M134" s="683"/>
      <c r="N134" s="683"/>
      <c r="O134" s="683"/>
      <c r="P134" s="684"/>
    </row>
    <row r="135" spans="1:16" ht="24.75" customHeight="1" x14ac:dyDescent="0.25">
      <c r="A135" s="46" t="s">
        <v>89</v>
      </c>
      <c r="B135" s="682"/>
      <c r="C135" s="683"/>
      <c r="D135" s="683"/>
      <c r="E135" s="683"/>
      <c r="F135" s="683"/>
      <c r="G135" s="683"/>
      <c r="H135" s="683"/>
      <c r="I135" s="683"/>
      <c r="J135" s="683"/>
      <c r="K135" s="683"/>
      <c r="L135" s="683"/>
      <c r="M135" s="683"/>
      <c r="N135" s="683"/>
      <c r="O135" s="683"/>
      <c r="P135" s="684"/>
    </row>
    <row r="136" spans="1:16" ht="24.75" customHeight="1" x14ac:dyDescent="0.25">
      <c r="A136" s="46" t="s">
        <v>90</v>
      </c>
      <c r="B136" s="682"/>
      <c r="C136" s="683"/>
      <c r="D136" s="683"/>
      <c r="E136" s="683"/>
      <c r="F136" s="683"/>
      <c r="G136" s="683"/>
      <c r="H136" s="683"/>
      <c r="I136" s="683"/>
      <c r="J136" s="683"/>
      <c r="K136" s="683"/>
      <c r="L136" s="683"/>
      <c r="M136" s="683"/>
      <c r="N136" s="683"/>
      <c r="O136" s="683"/>
      <c r="P136" s="684"/>
    </row>
    <row r="137" spans="1:16" ht="24.75" customHeight="1" x14ac:dyDescent="0.25">
      <c r="A137" s="46" t="s">
        <v>91</v>
      </c>
      <c r="B137" s="682"/>
      <c r="C137" s="683"/>
      <c r="D137" s="683"/>
      <c r="E137" s="683"/>
      <c r="F137" s="683"/>
      <c r="G137" s="683"/>
      <c r="H137" s="683"/>
      <c r="I137" s="683"/>
      <c r="J137" s="683"/>
      <c r="K137" s="683"/>
      <c r="L137" s="683"/>
      <c r="M137" s="683"/>
      <c r="N137" s="683"/>
      <c r="O137" s="683"/>
      <c r="P137" s="684"/>
    </row>
    <row r="138" spans="1:16" ht="24.75" customHeight="1" thickBot="1" x14ac:dyDescent="0.3">
      <c r="A138" s="47" t="s">
        <v>92</v>
      </c>
      <c r="B138" s="685"/>
      <c r="C138" s="686"/>
      <c r="D138" s="686"/>
      <c r="E138" s="686"/>
      <c r="F138" s="686"/>
      <c r="G138" s="686"/>
      <c r="H138" s="686"/>
      <c r="I138" s="686"/>
      <c r="J138" s="686"/>
      <c r="K138" s="686"/>
      <c r="L138" s="686"/>
      <c r="M138" s="686"/>
      <c r="N138" s="686"/>
      <c r="O138" s="686"/>
      <c r="P138" s="687"/>
    </row>
    <row r="141" spans="1:16" ht="15" customHeight="1" x14ac:dyDescent="0.25">
      <c r="A141" s="881" t="s">
        <v>23</v>
      </c>
      <c r="B141" s="881"/>
      <c r="C141" s="881"/>
      <c r="D141" s="881"/>
      <c r="E141" s="400"/>
      <c r="F141" s="768" t="s">
        <v>24</v>
      </c>
      <c r="G141" s="768"/>
      <c r="H141" s="768"/>
      <c r="I141" s="768"/>
      <c r="J141" s="768" t="s">
        <v>25</v>
      </c>
      <c r="K141" s="769" t="s">
        <v>26</v>
      </c>
      <c r="L141" s="761"/>
      <c r="M141" s="768" t="s">
        <v>27</v>
      </c>
      <c r="N141" s="768"/>
      <c r="O141" s="768"/>
      <c r="P141" s="768" t="s">
        <v>25</v>
      </c>
    </row>
    <row r="142" spans="1:16" ht="15" customHeight="1" x14ac:dyDescent="0.25">
      <c r="A142" s="881"/>
      <c r="B142" s="881"/>
      <c r="C142" s="881"/>
      <c r="D142" s="881"/>
      <c r="E142" s="400"/>
      <c r="F142" s="768"/>
      <c r="G142" s="768"/>
      <c r="H142" s="768"/>
      <c r="I142" s="768"/>
      <c r="J142" s="768"/>
      <c r="K142" s="770"/>
      <c r="L142" s="764"/>
      <c r="M142" s="768"/>
      <c r="N142" s="768"/>
      <c r="O142" s="768"/>
      <c r="P142" s="768"/>
    </row>
    <row r="143" spans="1:16" ht="15" customHeight="1" x14ac:dyDescent="0.25">
      <c r="A143" s="881"/>
      <c r="B143" s="881"/>
      <c r="C143" s="881"/>
      <c r="D143" s="881"/>
      <c r="E143" s="400"/>
      <c r="F143" s="745"/>
      <c r="G143" s="745"/>
      <c r="H143" s="745"/>
      <c r="I143" s="745"/>
      <c r="J143" s="410"/>
      <c r="K143" s="770"/>
      <c r="L143" s="764"/>
      <c r="M143" s="745"/>
      <c r="N143" s="745"/>
      <c r="O143" s="745"/>
      <c r="P143" s="410"/>
    </row>
    <row r="144" spans="1:16" ht="15" customHeight="1" x14ac:dyDescent="0.25">
      <c r="A144" s="881"/>
      <c r="B144" s="881"/>
      <c r="C144" s="881"/>
      <c r="D144" s="881"/>
      <c r="E144" s="400"/>
      <c r="F144" s="745"/>
      <c r="G144" s="745"/>
      <c r="H144" s="745"/>
      <c r="I144" s="745"/>
      <c r="J144" s="410"/>
      <c r="K144" s="770"/>
      <c r="L144" s="764"/>
      <c r="M144" s="745"/>
      <c r="N144" s="745"/>
      <c r="O144" s="745"/>
      <c r="P144" s="410"/>
    </row>
    <row r="145" spans="1:16" ht="15" customHeight="1" x14ac:dyDescent="0.25">
      <c r="A145" s="881"/>
      <c r="B145" s="881"/>
      <c r="C145" s="881"/>
      <c r="D145" s="881"/>
      <c r="E145" s="400"/>
      <c r="F145" s="745"/>
      <c r="G145" s="745"/>
      <c r="H145" s="745"/>
      <c r="I145" s="745"/>
      <c r="J145" s="410"/>
      <c r="K145" s="770"/>
      <c r="L145" s="764"/>
      <c r="M145" s="745"/>
      <c r="N145" s="754"/>
      <c r="O145" s="754"/>
      <c r="P145" s="410"/>
    </row>
    <row r="146" spans="1:16" ht="15" customHeight="1" x14ac:dyDescent="0.25">
      <c r="A146" s="881"/>
      <c r="B146" s="881"/>
      <c r="C146" s="881"/>
      <c r="D146" s="881"/>
      <c r="E146" s="400"/>
      <c r="F146" s="745"/>
      <c r="G146" s="745"/>
      <c r="H146" s="745"/>
      <c r="I146" s="745"/>
      <c r="J146" s="410"/>
      <c r="K146" s="770"/>
      <c r="L146" s="764"/>
      <c r="M146" s="745"/>
      <c r="N146" s="745"/>
      <c r="O146" s="745"/>
      <c r="P146" s="410"/>
    </row>
    <row r="147" spans="1:16" ht="15" customHeight="1" x14ac:dyDescent="0.25">
      <c r="A147" s="881"/>
      <c r="B147" s="881"/>
      <c r="C147" s="881"/>
      <c r="D147" s="881"/>
      <c r="E147" s="400"/>
      <c r="F147" s="745"/>
      <c r="G147" s="745"/>
      <c r="H147" s="745"/>
      <c r="I147" s="745"/>
      <c r="J147" s="410"/>
      <c r="K147" s="770"/>
      <c r="L147" s="764"/>
      <c r="M147" s="745"/>
      <c r="N147" s="745"/>
      <c r="O147" s="745"/>
      <c r="P147" s="410"/>
    </row>
    <row r="148" spans="1:16" ht="15" customHeight="1" x14ac:dyDescent="0.25">
      <c r="A148" s="881"/>
      <c r="B148" s="881"/>
      <c r="C148" s="881"/>
      <c r="D148" s="881"/>
      <c r="E148" s="400"/>
      <c r="F148" s="745"/>
      <c r="G148" s="745"/>
      <c r="H148" s="745"/>
      <c r="I148" s="745"/>
      <c r="J148" s="410"/>
      <c r="K148" s="770"/>
      <c r="L148" s="764"/>
      <c r="M148" s="745"/>
      <c r="N148" s="745"/>
      <c r="O148" s="745"/>
      <c r="P148" s="410"/>
    </row>
    <row r="149" spans="1:16" ht="15" customHeight="1" x14ac:dyDescent="0.25">
      <c r="A149" s="881"/>
      <c r="B149" s="881"/>
      <c r="C149" s="881"/>
      <c r="D149" s="881"/>
      <c r="E149" s="400"/>
      <c r="F149" s="745"/>
      <c r="G149" s="745"/>
      <c r="H149" s="745"/>
      <c r="I149" s="745"/>
      <c r="J149" s="410"/>
      <c r="K149" s="770"/>
      <c r="L149" s="764"/>
      <c r="M149" s="745"/>
      <c r="N149" s="745"/>
      <c r="O149" s="745"/>
      <c r="P149" s="410"/>
    </row>
    <row r="150" spans="1:16" ht="15" customHeight="1" x14ac:dyDescent="0.25">
      <c r="A150" s="881"/>
      <c r="B150" s="881"/>
      <c r="C150" s="881"/>
      <c r="D150" s="881"/>
      <c r="E150" s="400"/>
      <c r="F150" s="745"/>
      <c r="G150" s="745"/>
      <c r="H150" s="745"/>
      <c r="I150" s="745"/>
      <c r="J150" s="410"/>
      <c r="K150" s="771"/>
      <c r="L150" s="767"/>
      <c r="M150" s="745"/>
      <c r="N150" s="745"/>
      <c r="O150" s="745"/>
      <c r="P150" s="410"/>
    </row>
    <row r="151" spans="1:16" ht="30" customHeight="1" x14ac:dyDescent="0.25">
      <c r="A151" s="9" t="s">
        <v>9</v>
      </c>
      <c r="B151" s="791" t="s">
        <v>1859</v>
      </c>
      <c r="C151" s="792"/>
      <c r="D151" s="792"/>
      <c r="E151" s="792"/>
      <c r="F151" s="792"/>
      <c r="G151" s="792"/>
      <c r="H151" s="792"/>
      <c r="I151" s="792"/>
      <c r="J151" s="792"/>
      <c r="K151" s="793"/>
      <c r="L151" s="794" t="s">
        <v>11</v>
      </c>
      <c r="M151" s="794"/>
      <c r="N151" s="794"/>
      <c r="O151" s="794"/>
      <c r="P151" s="10"/>
    </row>
    <row r="153" spans="1:16" ht="32.25" customHeight="1" x14ac:dyDescent="0.25">
      <c r="A153" s="11" t="s">
        <v>12</v>
      </c>
      <c r="B153" s="758" t="s">
        <v>1860</v>
      </c>
      <c r="C153" s="773"/>
      <c r="D153" s="773"/>
      <c r="E153" s="773"/>
      <c r="F153" s="773"/>
      <c r="G153" s="773"/>
      <c r="H153" s="773"/>
      <c r="I153" s="773"/>
      <c r="J153" s="773"/>
      <c r="K153" s="773"/>
      <c r="L153" s="774" t="s">
        <v>14</v>
      </c>
      <c r="M153" s="774"/>
      <c r="N153" s="774"/>
      <c r="O153" s="774"/>
      <c r="P153" s="12" t="s">
        <v>461</v>
      </c>
    </row>
    <row r="154" spans="1:16" s="26" customFormat="1" ht="31.5" customHeight="1" x14ac:dyDescent="0.25">
      <c r="A154" s="25" t="s">
        <v>32</v>
      </c>
      <c r="B154" s="401" t="s">
        <v>33</v>
      </c>
      <c r="C154" s="401" t="s">
        <v>34</v>
      </c>
      <c r="D154" s="401" t="s">
        <v>35</v>
      </c>
      <c r="E154" s="401" t="s">
        <v>36</v>
      </c>
      <c r="F154" s="401" t="s">
        <v>37</v>
      </c>
      <c r="G154" s="746" t="s">
        <v>38</v>
      </c>
      <c r="H154" s="746"/>
      <c r="I154" s="733" t="s">
        <v>39</v>
      </c>
      <c r="J154" s="741"/>
      <c r="K154" s="401" t="s">
        <v>40</v>
      </c>
      <c r="L154" s="746" t="s">
        <v>41</v>
      </c>
      <c r="M154" s="746"/>
      <c r="N154" s="747" t="s">
        <v>42</v>
      </c>
      <c r="O154" s="748"/>
      <c r="P154" s="749"/>
    </row>
    <row r="155" spans="1:16" ht="69" customHeight="1" x14ac:dyDescent="0.25">
      <c r="A155" s="143"/>
      <c r="B155" s="144"/>
      <c r="C155" s="408" t="s">
        <v>1861</v>
      </c>
      <c r="D155" s="406" t="s">
        <v>104</v>
      </c>
      <c r="E155" s="406" t="s">
        <v>46</v>
      </c>
      <c r="F155" s="406" t="s">
        <v>105</v>
      </c>
      <c r="G155" s="891"/>
      <c r="H155" s="891"/>
      <c r="I155" s="876"/>
      <c r="J155" s="877"/>
      <c r="K155" s="409">
        <v>50</v>
      </c>
      <c r="L155" s="878">
        <v>3</v>
      </c>
      <c r="M155" s="878"/>
      <c r="N155" s="879" t="s">
        <v>1851</v>
      </c>
      <c r="O155" s="879"/>
      <c r="P155" s="880"/>
    </row>
    <row r="156" spans="1:16" ht="40.5" customHeight="1" x14ac:dyDescent="0.25">
      <c r="A156" s="740" t="s">
        <v>51</v>
      </c>
      <c r="B156" s="741"/>
      <c r="C156" s="742"/>
      <c r="D156" s="743"/>
      <c r="E156" s="743"/>
      <c r="F156" s="743"/>
      <c r="G156" s="743"/>
      <c r="H156" s="743"/>
      <c r="I156" s="743"/>
      <c r="J156" s="743"/>
      <c r="K156" s="743"/>
      <c r="L156" s="743"/>
      <c r="M156" s="743"/>
      <c r="N156" s="743"/>
      <c r="O156" s="743"/>
      <c r="P156" s="744"/>
    </row>
    <row r="157" spans="1:16" ht="15.75" x14ac:dyDescent="0.25">
      <c r="A157" s="718" t="s">
        <v>53</v>
      </c>
      <c r="B157" s="719"/>
      <c r="C157" s="719"/>
      <c r="D157" s="719"/>
      <c r="E157" s="719"/>
      <c r="F157" s="719"/>
      <c r="G157" s="720"/>
      <c r="H157" s="721" t="s">
        <v>54</v>
      </c>
      <c r="I157" s="719"/>
      <c r="J157" s="719"/>
      <c r="K157" s="719"/>
      <c r="L157" s="719"/>
      <c r="M157" s="719"/>
      <c r="N157" s="719"/>
      <c r="O157" s="719"/>
      <c r="P157" s="722"/>
    </row>
    <row r="158" spans="1:16" ht="15" customHeight="1" x14ac:dyDescent="0.25">
      <c r="A158" s="723"/>
      <c r="B158" s="724"/>
      <c r="C158" s="724"/>
      <c r="D158" s="724"/>
      <c r="E158" s="724"/>
      <c r="F158" s="724"/>
      <c r="G158" s="724"/>
      <c r="H158" s="727"/>
      <c r="I158" s="728"/>
      <c r="J158" s="728"/>
      <c r="K158" s="728"/>
      <c r="L158" s="728"/>
      <c r="M158" s="728"/>
      <c r="N158" s="728"/>
      <c r="O158" s="728"/>
      <c r="P158" s="729"/>
    </row>
    <row r="159" spans="1:16" ht="15" customHeight="1" x14ac:dyDescent="0.25">
      <c r="A159" s="725"/>
      <c r="B159" s="726"/>
      <c r="C159" s="726"/>
      <c r="D159" s="726"/>
      <c r="E159" s="726"/>
      <c r="F159" s="726"/>
      <c r="G159" s="726"/>
      <c r="H159" s="730"/>
      <c r="I159" s="731"/>
      <c r="J159" s="731"/>
      <c r="K159" s="731"/>
      <c r="L159" s="731"/>
      <c r="M159" s="731"/>
      <c r="N159" s="731"/>
      <c r="O159" s="731"/>
      <c r="P159" s="732"/>
    </row>
    <row r="160" spans="1:16" ht="21.75" customHeight="1" x14ac:dyDescent="0.25">
      <c r="A160" s="23"/>
      <c r="B160" s="24"/>
      <c r="C160" s="24"/>
      <c r="D160" s="24"/>
      <c r="E160" s="24"/>
      <c r="F160" s="24"/>
      <c r="G160" s="24"/>
      <c r="H160" s="24"/>
      <c r="I160" s="24"/>
      <c r="J160" s="24"/>
      <c r="K160" s="24"/>
      <c r="L160" s="24"/>
      <c r="M160" s="24"/>
      <c r="N160" s="24"/>
      <c r="O160" s="24"/>
      <c r="P160" s="31"/>
    </row>
    <row r="161" spans="1:16" ht="15.75" customHeight="1" x14ac:dyDescent="0.25">
      <c r="A161" s="32"/>
      <c r="B161" s="24"/>
      <c r="C161" s="19"/>
      <c r="D161" s="733" t="s">
        <v>57</v>
      </c>
      <c r="E161" s="734"/>
      <c r="F161" s="734"/>
      <c r="G161" s="734"/>
      <c r="H161" s="734"/>
      <c r="I161" s="734"/>
      <c r="J161" s="734"/>
      <c r="K161" s="734"/>
      <c r="L161" s="734"/>
      <c r="M161" s="734"/>
      <c r="N161" s="734"/>
      <c r="O161" s="734"/>
      <c r="P161" s="735"/>
    </row>
    <row r="162" spans="1:16" ht="15.75" x14ac:dyDescent="0.25">
      <c r="A162" s="23"/>
      <c r="B162" s="24"/>
      <c r="C162" s="24"/>
      <c r="D162" s="401" t="s">
        <v>58</v>
      </c>
      <c r="E162" s="401" t="s">
        <v>59</v>
      </c>
      <c r="F162" s="401" t="s">
        <v>60</v>
      </c>
      <c r="G162" s="401" t="s">
        <v>61</v>
      </c>
      <c r="H162" s="401" t="s">
        <v>62</v>
      </c>
      <c r="I162" s="401" t="s">
        <v>63</v>
      </c>
      <c r="J162" s="401" t="s">
        <v>64</v>
      </c>
      <c r="K162" s="401" t="s">
        <v>65</v>
      </c>
      <c r="L162" s="401" t="s">
        <v>66</v>
      </c>
      <c r="M162" s="401" t="s">
        <v>67</v>
      </c>
      <c r="N162" s="401" t="s">
        <v>68</v>
      </c>
      <c r="O162" s="733" t="s">
        <v>69</v>
      </c>
      <c r="P162" s="735"/>
    </row>
    <row r="163" spans="1:16" ht="15.75" x14ac:dyDescent="0.25">
      <c r="A163" s="709" t="s">
        <v>70</v>
      </c>
      <c r="B163" s="710"/>
      <c r="C163" s="711"/>
      <c r="D163" s="33"/>
      <c r="E163" s="33"/>
      <c r="F163" s="33">
        <v>5</v>
      </c>
      <c r="G163" s="33"/>
      <c r="H163" s="33"/>
      <c r="I163" s="33">
        <v>15</v>
      </c>
      <c r="J163" s="33"/>
      <c r="K163" s="33"/>
      <c r="L163" s="33">
        <v>30</v>
      </c>
      <c r="M163" s="33"/>
      <c r="N163" s="33"/>
      <c r="O163" s="712">
        <v>50</v>
      </c>
      <c r="P163" s="713"/>
    </row>
    <row r="164" spans="1:16" ht="15.75" x14ac:dyDescent="0.25">
      <c r="A164" s="709" t="s">
        <v>71</v>
      </c>
      <c r="B164" s="710"/>
      <c r="C164" s="711"/>
      <c r="D164" s="34"/>
      <c r="E164" s="34"/>
      <c r="F164" s="34"/>
      <c r="G164" s="34"/>
      <c r="H164" s="34"/>
      <c r="I164" s="34"/>
      <c r="J164" s="34"/>
      <c r="K164" s="34"/>
      <c r="L164" s="34"/>
      <c r="M164" s="34"/>
      <c r="N164" s="34"/>
      <c r="O164" s="714"/>
      <c r="P164" s="715"/>
    </row>
    <row r="165" spans="1:16" ht="15.75" x14ac:dyDescent="0.25">
      <c r="A165" s="23"/>
      <c r="B165" s="24"/>
      <c r="C165" s="24"/>
      <c r="D165" s="24"/>
      <c r="E165" s="24"/>
      <c r="F165" s="24"/>
      <c r="G165" s="24"/>
      <c r="H165" s="24"/>
      <c r="I165" s="24"/>
      <c r="J165" s="24"/>
      <c r="K165" s="24"/>
      <c r="L165" s="24"/>
      <c r="M165" s="24"/>
      <c r="N165" s="24"/>
      <c r="O165" s="24"/>
      <c r="P165" s="31"/>
    </row>
    <row r="166" spans="1:16" ht="15.75" x14ac:dyDescent="0.25">
      <c r="A166" s="35" t="s">
        <v>72</v>
      </c>
      <c r="B166" s="35" t="s">
        <v>33</v>
      </c>
      <c r="C166" s="36"/>
      <c r="D166" s="37" t="s">
        <v>58</v>
      </c>
      <c r="E166" s="37" t="s">
        <v>59</v>
      </c>
      <c r="F166" s="37" t="s">
        <v>60</v>
      </c>
      <c r="G166" s="37" t="s">
        <v>61</v>
      </c>
      <c r="H166" s="37" t="s">
        <v>62</v>
      </c>
      <c r="I166" s="37" t="s">
        <v>63</v>
      </c>
      <c r="J166" s="37" t="s">
        <v>64</v>
      </c>
      <c r="K166" s="37" t="s">
        <v>65</v>
      </c>
      <c r="L166" s="37" t="s">
        <v>66</v>
      </c>
      <c r="M166" s="37" t="s">
        <v>67</v>
      </c>
      <c r="N166" s="37" t="s">
        <v>68</v>
      </c>
      <c r="O166" s="716" t="s">
        <v>69</v>
      </c>
      <c r="P166" s="717"/>
    </row>
    <row r="167" spans="1:16" ht="14.1" customHeight="1" x14ac:dyDescent="0.25">
      <c r="A167" s="868"/>
      <c r="B167" s="812"/>
      <c r="C167" s="38" t="s">
        <v>70</v>
      </c>
      <c r="D167" s="38"/>
      <c r="E167" s="38"/>
      <c r="F167" s="38"/>
      <c r="G167" s="38"/>
      <c r="H167" s="38"/>
      <c r="I167" s="38"/>
      <c r="J167" s="38"/>
      <c r="K167" s="38"/>
      <c r="L167" s="38"/>
      <c r="M167" s="38"/>
      <c r="N167" s="38"/>
      <c r="O167" s="808"/>
      <c r="P167" s="809"/>
    </row>
    <row r="168" spans="1:16" ht="14.1" customHeight="1" x14ac:dyDescent="0.25">
      <c r="A168" s="869"/>
      <c r="B168" s="812"/>
      <c r="C168" s="40" t="s">
        <v>71</v>
      </c>
      <c r="D168" s="40"/>
      <c r="E168" s="40"/>
      <c r="F168" s="41"/>
      <c r="G168" s="41"/>
      <c r="H168" s="41"/>
      <c r="I168" s="41"/>
      <c r="J168" s="41"/>
      <c r="K168" s="41"/>
      <c r="L168" s="41"/>
      <c r="M168" s="41"/>
      <c r="N168" s="40"/>
      <c r="O168" s="814"/>
      <c r="P168" s="815"/>
    </row>
    <row r="169" spans="1:16" ht="14.1" customHeight="1" x14ac:dyDescent="0.25">
      <c r="A169" s="868"/>
      <c r="B169" s="812"/>
      <c r="C169" s="38" t="s">
        <v>70</v>
      </c>
      <c r="D169" s="38"/>
      <c r="E169" s="38"/>
      <c r="F169" s="38"/>
      <c r="G169" s="38"/>
      <c r="H169" s="38"/>
      <c r="I169" s="38"/>
      <c r="J169" s="38"/>
      <c r="K169" s="38"/>
      <c r="L169" s="38"/>
      <c r="M169" s="38"/>
      <c r="N169" s="38"/>
      <c r="O169" s="808"/>
      <c r="P169" s="809"/>
    </row>
    <row r="170" spans="1:16" ht="14.1" customHeight="1" x14ac:dyDescent="0.25">
      <c r="A170" s="869"/>
      <c r="B170" s="812"/>
      <c r="C170" s="40" t="s">
        <v>71</v>
      </c>
      <c r="D170" s="40"/>
      <c r="E170" s="40"/>
      <c r="F170" s="41"/>
      <c r="G170" s="41"/>
      <c r="H170" s="41"/>
      <c r="I170" s="41"/>
      <c r="J170" s="41"/>
      <c r="K170" s="41"/>
      <c r="L170" s="41"/>
      <c r="M170" s="41"/>
      <c r="N170" s="40"/>
      <c r="O170" s="814"/>
      <c r="P170" s="815"/>
    </row>
    <row r="171" spans="1:16" ht="14.1" customHeight="1" x14ac:dyDescent="0.25">
      <c r="A171" s="868"/>
      <c r="B171" s="812"/>
      <c r="C171" s="38" t="s">
        <v>70</v>
      </c>
      <c r="D171" s="38"/>
      <c r="E171" s="38"/>
      <c r="F171" s="38"/>
      <c r="G171" s="38"/>
      <c r="H171" s="38"/>
      <c r="I171" s="38"/>
      <c r="J171" s="38"/>
      <c r="K171" s="38"/>
      <c r="L171" s="38"/>
      <c r="M171" s="38"/>
      <c r="N171" s="38"/>
      <c r="O171" s="808"/>
      <c r="P171" s="809"/>
    </row>
    <row r="172" spans="1:16" ht="14.1" customHeight="1" x14ac:dyDescent="0.25">
      <c r="A172" s="869"/>
      <c r="B172" s="812"/>
      <c r="C172" s="40" t="s">
        <v>71</v>
      </c>
      <c r="D172" s="40"/>
      <c r="E172" s="40"/>
      <c r="F172" s="41"/>
      <c r="G172" s="41"/>
      <c r="H172" s="41"/>
      <c r="I172" s="41"/>
      <c r="J172" s="41"/>
      <c r="K172" s="41"/>
      <c r="L172" s="41"/>
      <c r="M172" s="41"/>
      <c r="N172" s="40"/>
      <c r="O172" s="814"/>
      <c r="P172" s="815"/>
    </row>
    <row r="173" spans="1:16" ht="14.1" customHeight="1" x14ac:dyDescent="0.25">
      <c r="A173" s="868"/>
      <c r="B173" s="812"/>
      <c r="C173" s="38" t="s">
        <v>70</v>
      </c>
      <c r="D173" s="38"/>
      <c r="E173" s="38"/>
      <c r="F173" s="38"/>
      <c r="G173" s="38"/>
      <c r="H173" s="38"/>
      <c r="I173" s="38"/>
      <c r="J173" s="38"/>
      <c r="K173" s="38"/>
      <c r="L173" s="38"/>
      <c r="M173" s="38"/>
      <c r="N173" s="38"/>
      <c r="O173" s="808"/>
      <c r="P173" s="809"/>
    </row>
    <row r="174" spans="1:16" ht="14.1" customHeight="1" x14ac:dyDescent="0.25">
      <c r="A174" s="869"/>
      <c r="B174" s="812"/>
      <c r="C174" s="40" t="s">
        <v>71</v>
      </c>
      <c r="D174" s="40"/>
      <c r="E174" s="40"/>
      <c r="F174" s="41"/>
      <c r="G174" s="41"/>
      <c r="H174" s="41"/>
      <c r="I174" s="41"/>
      <c r="J174" s="41"/>
      <c r="K174" s="41"/>
      <c r="L174" s="41"/>
      <c r="M174" s="41"/>
      <c r="N174" s="40"/>
      <c r="O174" s="814"/>
      <c r="P174" s="815"/>
    </row>
    <row r="175" spans="1:16" ht="14.1" customHeight="1" x14ac:dyDescent="0.25">
      <c r="A175" s="868"/>
      <c r="B175" s="812"/>
      <c r="C175" s="38" t="s">
        <v>70</v>
      </c>
      <c r="D175" s="38"/>
      <c r="E175" s="38"/>
      <c r="F175" s="38"/>
      <c r="G175" s="38"/>
      <c r="H175" s="38"/>
      <c r="I175" s="38"/>
      <c r="J175" s="38"/>
      <c r="K175" s="38"/>
      <c r="L175" s="38"/>
      <c r="M175" s="38"/>
      <c r="N175" s="38"/>
      <c r="O175" s="808"/>
      <c r="P175" s="809"/>
    </row>
    <row r="176" spans="1:16" ht="14.1" customHeight="1" x14ac:dyDescent="0.25">
      <c r="A176" s="869"/>
      <c r="B176" s="812"/>
      <c r="C176" s="40" t="s">
        <v>71</v>
      </c>
      <c r="D176" s="40"/>
      <c r="E176" s="40"/>
      <c r="F176" s="41"/>
      <c r="G176" s="41"/>
      <c r="H176" s="41"/>
      <c r="I176" s="41"/>
      <c r="J176" s="41"/>
      <c r="K176" s="41"/>
      <c r="L176" s="41"/>
      <c r="M176" s="41"/>
      <c r="N176" s="40"/>
      <c r="O176" s="814"/>
      <c r="P176" s="815"/>
    </row>
    <row r="177" spans="1:16" ht="14.1" customHeight="1" x14ac:dyDescent="0.25">
      <c r="A177" s="868"/>
      <c r="B177" s="812"/>
      <c r="C177" s="38" t="s">
        <v>70</v>
      </c>
      <c r="D177" s="38"/>
      <c r="E177" s="38"/>
      <c r="F177" s="38"/>
      <c r="G177" s="38"/>
      <c r="H177" s="38"/>
      <c r="I177" s="38"/>
      <c r="J177" s="38"/>
      <c r="K177" s="38"/>
      <c r="L177" s="38"/>
      <c r="M177" s="38"/>
      <c r="N177" s="38"/>
      <c r="O177" s="808"/>
      <c r="P177" s="809"/>
    </row>
    <row r="178" spans="1:16" ht="14.1" customHeight="1" x14ac:dyDescent="0.25">
      <c r="A178" s="869"/>
      <c r="B178" s="812"/>
      <c r="C178" s="40" t="s">
        <v>71</v>
      </c>
      <c r="D178" s="40"/>
      <c r="E178" s="40"/>
      <c r="F178" s="41"/>
      <c r="G178" s="41"/>
      <c r="H178" s="41"/>
      <c r="I178" s="41"/>
      <c r="J178" s="41"/>
      <c r="K178" s="41"/>
      <c r="L178" s="41"/>
      <c r="M178" s="41"/>
      <c r="N178" s="40"/>
      <c r="O178" s="814"/>
      <c r="P178" s="815"/>
    </row>
    <row r="179" spans="1:16" ht="14.1" customHeight="1" x14ac:dyDescent="0.25">
      <c r="A179" s="868"/>
      <c r="B179" s="701"/>
      <c r="C179" s="38" t="s">
        <v>70</v>
      </c>
      <c r="D179" s="38"/>
      <c r="E179" s="38"/>
      <c r="F179" s="38"/>
      <c r="G179" s="38"/>
      <c r="H179" s="38"/>
      <c r="I179" s="38"/>
      <c r="J179" s="38"/>
      <c r="K179" s="38"/>
      <c r="L179" s="38"/>
      <c r="M179" s="38"/>
      <c r="N179" s="38"/>
      <c r="O179" s="808"/>
      <c r="P179" s="809"/>
    </row>
    <row r="180" spans="1:16" ht="14.1" customHeight="1" x14ac:dyDescent="0.25">
      <c r="A180" s="869"/>
      <c r="B180" s="702"/>
      <c r="C180" s="40" t="s">
        <v>71</v>
      </c>
      <c r="D180" s="40"/>
      <c r="E180" s="40"/>
      <c r="F180" s="41"/>
      <c r="G180" s="41"/>
      <c r="H180" s="41"/>
      <c r="I180" s="41"/>
      <c r="J180" s="41"/>
      <c r="K180" s="41"/>
      <c r="L180" s="41"/>
      <c r="M180" s="41"/>
      <c r="N180" s="40"/>
      <c r="O180" s="814"/>
      <c r="P180" s="815"/>
    </row>
    <row r="181" spans="1:16" ht="14.1" customHeight="1" x14ac:dyDescent="0.25">
      <c r="A181" s="868"/>
      <c r="B181" s="812"/>
      <c r="C181" s="38" t="s">
        <v>70</v>
      </c>
      <c r="D181" s="38"/>
      <c r="E181" s="38"/>
      <c r="F181" s="38"/>
      <c r="G181" s="38"/>
      <c r="H181" s="38"/>
      <c r="I181" s="38"/>
      <c r="J181" s="38"/>
      <c r="K181" s="38"/>
      <c r="L181" s="38"/>
      <c r="M181" s="38"/>
      <c r="N181" s="38"/>
      <c r="O181" s="808"/>
      <c r="P181" s="809"/>
    </row>
    <row r="182" spans="1:16" ht="14.1" customHeight="1" x14ac:dyDescent="0.25">
      <c r="A182" s="869"/>
      <c r="B182" s="812"/>
      <c r="C182" s="40" t="s">
        <v>71</v>
      </c>
      <c r="D182" s="40"/>
      <c r="E182" s="40"/>
      <c r="F182" s="41"/>
      <c r="G182" s="41"/>
      <c r="H182" s="41"/>
      <c r="I182" s="41"/>
      <c r="J182" s="41"/>
      <c r="K182" s="41"/>
      <c r="L182" s="41"/>
      <c r="M182" s="41"/>
      <c r="N182" s="40"/>
      <c r="O182" s="814"/>
      <c r="P182" s="815"/>
    </row>
    <row r="183" spans="1:16" ht="14.1" customHeight="1" x14ac:dyDescent="0.25">
      <c r="A183" s="699"/>
      <c r="B183" s="812"/>
      <c r="C183" s="38" t="s">
        <v>70</v>
      </c>
      <c r="D183" s="38"/>
      <c r="E183" s="38"/>
      <c r="F183" s="38"/>
      <c r="G183" s="38"/>
      <c r="H183" s="38"/>
      <c r="I183" s="38"/>
      <c r="J183" s="38"/>
      <c r="K183" s="38"/>
      <c r="L183" s="38"/>
      <c r="M183" s="38"/>
      <c r="N183" s="38"/>
      <c r="O183" s="808"/>
      <c r="P183" s="809"/>
    </row>
    <row r="184" spans="1:16" ht="14.1" customHeight="1" x14ac:dyDescent="0.25">
      <c r="A184" s="700"/>
      <c r="B184" s="812"/>
      <c r="C184" s="40" t="s">
        <v>71</v>
      </c>
      <c r="D184" s="40"/>
      <c r="E184" s="40"/>
      <c r="F184" s="41"/>
      <c r="G184" s="41"/>
      <c r="H184" s="41"/>
      <c r="I184" s="41"/>
      <c r="J184" s="41"/>
      <c r="K184" s="41"/>
      <c r="L184" s="41"/>
      <c r="M184" s="41"/>
      <c r="N184" s="40"/>
      <c r="O184" s="814"/>
      <c r="P184" s="815"/>
    </row>
    <row r="185" spans="1:16" ht="14.1" customHeight="1" x14ac:dyDescent="0.25">
      <c r="A185" s="699"/>
      <c r="B185" s="701"/>
      <c r="C185" s="38" t="s">
        <v>70</v>
      </c>
      <c r="D185" s="38"/>
      <c r="E185" s="38"/>
      <c r="F185" s="38"/>
      <c r="G185" s="38"/>
      <c r="H185" s="38"/>
      <c r="I185" s="38"/>
      <c r="J185" s="38"/>
      <c r="K185" s="38"/>
      <c r="L185" s="38"/>
      <c r="M185" s="38"/>
      <c r="N185" s="38"/>
      <c r="O185" s="808"/>
      <c r="P185" s="809"/>
    </row>
    <row r="186" spans="1:16" ht="14.1" customHeight="1" x14ac:dyDescent="0.25">
      <c r="A186" s="700"/>
      <c r="B186" s="702"/>
      <c r="C186" s="40" t="s">
        <v>71</v>
      </c>
      <c r="D186" s="40"/>
      <c r="E186" s="40"/>
      <c r="F186" s="41"/>
      <c r="G186" s="41"/>
      <c r="H186" s="41"/>
      <c r="I186" s="41"/>
      <c r="J186" s="41"/>
      <c r="K186" s="41"/>
      <c r="L186" s="41"/>
      <c r="M186" s="41"/>
      <c r="N186" s="40"/>
      <c r="O186" s="814"/>
      <c r="P186" s="815"/>
    </row>
    <row r="187" spans="1:16" ht="15.75" thickBot="1" x14ac:dyDescent="0.3">
      <c r="A187" s="44"/>
      <c r="B187" s="21"/>
      <c r="C187" s="21"/>
      <c r="D187" s="21"/>
      <c r="E187" s="21"/>
      <c r="F187" s="21"/>
      <c r="G187" s="21"/>
      <c r="H187" s="21"/>
      <c r="I187" s="21"/>
      <c r="J187" s="21"/>
      <c r="K187" s="21"/>
      <c r="L187" s="21"/>
      <c r="M187" s="21"/>
      <c r="N187" s="21"/>
      <c r="O187" s="21"/>
      <c r="P187" s="45"/>
    </row>
    <row r="188" spans="1:16" ht="21" customHeight="1" x14ac:dyDescent="0.25">
      <c r="A188" s="688" t="s">
        <v>82</v>
      </c>
      <c r="B188" s="689"/>
      <c r="C188" s="689"/>
      <c r="D188" s="689"/>
      <c r="E188" s="689"/>
      <c r="F188" s="689"/>
      <c r="G188" s="689"/>
      <c r="H188" s="689"/>
      <c r="I188" s="689"/>
      <c r="J188" s="689"/>
      <c r="K188" s="689"/>
      <c r="L188" s="689"/>
      <c r="M188" s="689"/>
      <c r="N188" s="689"/>
      <c r="O188" s="689"/>
      <c r="P188" s="690"/>
    </row>
    <row r="189" spans="1:16" ht="24.75" customHeight="1" x14ac:dyDescent="0.25">
      <c r="A189" s="46" t="s">
        <v>83</v>
      </c>
      <c r="B189" s="682"/>
      <c r="C189" s="683"/>
      <c r="D189" s="683"/>
      <c r="E189" s="683"/>
      <c r="F189" s="683"/>
      <c r="G189" s="683"/>
      <c r="H189" s="683"/>
      <c r="I189" s="683"/>
      <c r="J189" s="683"/>
      <c r="K189" s="683"/>
      <c r="L189" s="683"/>
      <c r="M189" s="683"/>
      <c r="N189" s="683"/>
      <c r="O189" s="683"/>
      <c r="P189" s="684"/>
    </row>
    <row r="190" spans="1:16" ht="24.75" customHeight="1" x14ac:dyDescent="0.25">
      <c r="A190" s="46" t="s">
        <v>84</v>
      </c>
      <c r="B190" s="682"/>
      <c r="C190" s="683"/>
      <c r="D190" s="683"/>
      <c r="E190" s="683"/>
      <c r="F190" s="683"/>
      <c r="G190" s="683"/>
      <c r="H190" s="683"/>
      <c r="I190" s="683"/>
      <c r="J190" s="683"/>
      <c r="K190" s="683"/>
      <c r="L190" s="683"/>
      <c r="M190" s="683"/>
      <c r="N190" s="683"/>
      <c r="O190" s="683"/>
      <c r="P190" s="684"/>
    </row>
    <row r="191" spans="1:16" ht="24.75" customHeight="1" x14ac:dyDescent="0.25">
      <c r="A191" s="46" t="s">
        <v>85</v>
      </c>
      <c r="B191" s="682"/>
      <c r="C191" s="683"/>
      <c r="D191" s="683"/>
      <c r="E191" s="683"/>
      <c r="F191" s="683"/>
      <c r="G191" s="683"/>
      <c r="H191" s="683"/>
      <c r="I191" s="683"/>
      <c r="J191" s="683"/>
      <c r="K191" s="683"/>
      <c r="L191" s="683"/>
      <c r="M191" s="683"/>
      <c r="N191" s="683"/>
      <c r="O191" s="683"/>
      <c r="P191" s="684"/>
    </row>
    <row r="192" spans="1:16" ht="24.75" customHeight="1" x14ac:dyDescent="0.25">
      <c r="A192" s="46" t="s">
        <v>86</v>
      </c>
      <c r="B192" s="682"/>
      <c r="C192" s="683"/>
      <c r="D192" s="683"/>
      <c r="E192" s="683"/>
      <c r="F192" s="683"/>
      <c r="G192" s="683"/>
      <c r="H192" s="683"/>
      <c r="I192" s="683"/>
      <c r="J192" s="683"/>
      <c r="K192" s="683"/>
      <c r="L192" s="683"/>
      <c r="M192" s="683"/>
      <c r="N192" s="683"/>
      <c r="O192" s="683"/>
      <c r="P192" s="684"/>
    </row>
    <row r="193" spans="1:16" ht="24.75" customHeight="1" x14ac:dyDescent="0.25">
      <c r="A193" s="46" t="s">
        <v>87</v>
      </c>
      <c r="B193" s="682"/>
      <c r="C193" s="683"/>
      <c r="D193" s="683"/>
      <c r="E193" s="683"/>
      <c r="F193" s="683"/>
      <c r="G193" s="683"/>
      <c r="H193" s="683"/>
      <c r="I193" s="683"/>
      <c r="J193" s="683"/>
      <c r="K193" s="683"/>
      <c r="L193" s="683"/>
      <c r="M193" s="683"/>
      <c r="N193" s="683"/>
      <c r="O193" s="683"/>
      <c r="P193" s="684"/>
    </row>
    <row r="194" spans="1:16" ht="24.75" customHeight="1" x14ac:dyDescent="0.25">
      <c r="A194" s="46" t="s">
        <v>88</v>
      </c>
      <c r="B194" s="682"/>
      <c r="C194" s="683"/>
      <c r="D194" s="683"/>
      <c r="E194" s="683"/>
      <c r="F194" s="683"/>
      <c r="G194" s="683"/>
      <c r="H194" s="683"/>
      <c r="I194" s="683"/>
      <c r="J194" s="683"/>
      <c r="K194" s="683"/>
      <c r="L194" s="683"/>
      <c r="M194" s="683"/>
      <c r="N194" s="683"/>
      <c r="O194" s="683"/>
      <c r="P194" s="684"/>
    </row>
    <row r="195" spans="1:16" ht="24.75" customHeight="1" x14ac:dyDescent="0.25">
      <c r="A195" s="46" t="s">
        <v>89</v>
      </c>
      <c r="B195" s="682"/>
      <c r="C195" s="683"/>
      <c r="D195" s="683"/>
      <c r="E195" s="683"/>
      <c r="F195" s="683"/>
      <c r="G195" s="683"/>
      <c r="H195" s="683"/>
      <c r="I195" s="683"/>
      <c r="J195" s="683"/>
      <c r="K195" s="683"/>
      <c r="L195" s="683"/>
      <c r="M195" s="683"/>
      <c r="N195" s="683"/>
      <c r="O195" s="683"/>
      <c r="P195" s="684"/>
    </row>
    <row r="196" spans="1:16" ht="24.75" customHeight="1" x14ac:dyDescent="0.25">
      <c r="A196" s="46" t="s">
        <v>90</v>
      </c>
      <c r="B196" s="682"/>
      <c r="C196" s="683"/>
      <c r="D196" s="683"/>
      <c r="E196" s="683"/>
      <c r="F196" s="683"/>
      <c r="G196" s="683"/>
      <c r="H196" s="683"/>
      <c r="I196" s="683"/>
      <c r="J196" s="683"/>
      <c r="K196" s="683"/>
      <c r="L196" s="683"/>
      <c r="M196" s="683"/>
      <c r="N196" s="683"/>
      <c r="O196" s="683"/>
      <c r="P196" s="684"/>
    </row>
    <row r="197" spans="1:16" ht="24.75" customHeight="1" x14ac:dyDescent="0.25">
      <c r="A197" s="46" t="s">
        <v>91</v>
      </c>
      <c r="B197" s="682"/>
      <c r="C197" s="683"/>
      <c r="D197" s="683"/>
      <c r="E197" s="683"/>
      <c r="F197" s="683"/>
      <c r="G197" s="683"/>
      <c r="H197" s="683"/>
      <c r="I197" s="683"/>
      <c r="J197" s="683"/>
      <c r="K197" s="683"/>
      <c r="L197" s="683"/>
      <c r="M197" s="683"/>
      <c r="N197" s="683"/>
      <c r="O197" s="683"/>
      <c r="P197" s="684"/>
    </row>
    <row r="198" spans="1:16" ht="24.75" customHeight="1" thickBot="1" x14ac:dyDescent="0.3">
      <c r="A198" s="47" t="s">
        <v>92</v>
      </c>
      <c r="B198" s="685"/>
      <c r="C198" s="686"/>
      <c r="D198" s="686"/>
      <c r="E198" s="686"/>
      <c r="F198" s="686"/>
      <c r="G198" s="686"/>
      <c r="H198" s="686"/>
      <c r="I198" s="686"/>
      <c r="J198" s="686"/>
      <c r="K198" s="686"/>
      <c r="L198" s="686"/>
      <c r="M198" s="686"/>
      <c r="N198" s="686"/>
      <c r="O198" s="686"/>
      <c r="P198" s="687"/>
    </row>
    <row r="201" spans="1:16" ht="15" customHeight="1" x14ac:dyDescent="0.25">
      <c r="A201" s="881" t="s">
        <v>23</v>
      </c>
      <c r="B201" s="881"/>
      <c r="C201" s="881"/>
      <c r="D201" s="881"/>
      <c r="E201" s="400"/>
      <c r="F201" s="768" t="s">
        <v>24</v>
      </c>
      <c r="G201" s="768"/>
      <c r="H201" s="768"/>
      <c r="I201" s="768"/>
      <c r="J201" s="768" t="s">
        <v>25</v>
      </c>
      <c r="K201" s="769" t="s">
        <v>26</v>
      </c>
      <c r="L201" s="761"/>
      <c r="M201" s="768" t="s">
        <v>27</v>
      </c>
      <c r="N201" s="768"/>
      <c r="O201" s="768"/>
      <c r="P201" s="768" t="s">
        <v>25</v>
      </c>
    </row>
    <row r="202" spans="1:16" ht="15" customHeight="1" x14ac:dyDescent="0.25">
      <c r="A202" s="881"/>
      <c r="B202" s="881"/>
      <c r="C202" s="881"/>
      <c r="D202" s="881"/>
      <c r="E202" s="400"/>
      <c r="F202" s="768"/>
      <c r="G202" s="768"/>
      <c r="H202" s="768"/>
      <c r="I202" s="768"/>
      <c r="J202" s="768"/>
      <c r="K202" s="770"/>
      <c r="L202" s="764"/>
      <c r="M202" s="768"/>
      <c r="N202" s="768"/>
      <c r="O202" s="768"/>
      <c r="P202" s="768"/>
    </row>
    <row r="203" spans="1:16" ht="15" customHeight="1" x14ac:dyDescent="0.25">
      <c r="A203" s="881"/>
      <c r="B203" s="881"/>
      <c r="C203" s="881"/>
      <c r="D203" s="881"/>
      <c r="E203" s="400"/>
      <c r="F203" s="745"/>
      <c r="G203" s="745"/>
      <c r="H203" s="745"/>
      <c r="I203" s="745"/>
      <c r="J203" s="410"/>
      <c r="K203" s="770"/>
      <c r="L203" s="764"/>
      <c r="M203" s="745"/>
      <c r="N203" s="745"/>
      <c r="O203" s="745"/>
      <c r="P203" s="410"/>
    </row>
    <row r="204" spans="1:16" ht="15" customHeight="1" x14ac:dyDescent="0.25">
      <c r="A204" s="881"/>
      <c r="B204" s="881"/>
      <c r="C204" s="881"/>
      <c r="D204" s="881"/>
      <c r="E204" s="400"/>
      <c r="F204" s="745"/>
      <c r="G204" s="745"/>
      <c r="H204" s="745"/>
      <c r="I204" s="745"/>
      <c r="J204" s="410"/>
      <c r="K204" s="770"/>
      <c r="L204" s="764"/>
      <c r="M204" s="745"/>
      <c r="N204" s="745"/>
      <c r="O204" s="745"/>
      <c r="P204" s="410"/>
    </row>
    <row r="205" spans="1:16" ht="15" customHeight="1" x14ac:dyDescent="0.25">
      <c r="A205" s="881"/>
      <c r="B205" s="881"/>
      <c r="C205" s="881"/>
      <c r="D205" s="881"/>
      <c r="E205" s="400"/>
      <c r="F205" s="745"/>
      <c r="G205" s="745"/>
      <c r="H205" s="745"/>
      <c r="I205" s="745"/>
      <c r="J205" s="410"/>
      <c r="K205" s="770"/>
      <c r="L205" s="764"/>
      <c r="M205" s="745"/>
      <c r="N205" s="754"/>
      <c r="O205" s="754"/>
      <c r="P205" s="410"/>
    </row>
    <row r="206" spans="1:16" ht="15" customHeight="1" x14ac:dyDescent="0.25">
      <c r="A206" s="881"/>
      <c r="B206" s="881"/>
      <c r="C206" s="881"/>
      <c r="D206" s="881"/>
      <c r="E206" s="400"/>
      <c r="F206" s="745"/>
      <c r="G206" s="745"/>
      <c r="H206" s="745"/>
      <c r="I206" s="745"/>
      <c r="J206" s="410"/>
      <c r="K206" s="770"/>
      <c r="L206" s="764"/>
      <c r="M206" s="745"/>
      <c r="N206" s="745"/>
      <c r="O206" s="745"/>
      <c r="P206" s="410"/>
    </row>
    <row r="207" spans="1:16" ht="15" customHeight="1" x14ac:dyDescent="0.25">
      <c r="A207" s="881"/>
      <c r="B207" s="881"/>
      <c r="C207" s="881"/>
      <c r="D207" s="881"/>
      <c r="E207" s="400"/>
      <c r="F207" s="745"/>
      <c r="G207" s="745"/>
      <c r="H207" s="745"/>
      <c r="I207" s="745"/>
      <c r="J207" s="410"/>
      <c r="K207" s="770"/>
      <c r="L207" s="764"/>
      <c r="M207" s="745"/>
      <c r="N207" s="745"/>
      <c r="O207" s="745"/>
      <c r="P207" s="410"/>
    </row>
    <row r="208" spans="1:16" ht="15" customHeight="1" x14ac:dyDescent="0.25">
      <c r="A208" s="881"/>
      <c r="B208" s="881"/>
      <c r="C208" s="881"/>
      <c r="D208" s="881"/>
      <c r="E208" s="400"/>
      <c r="F208" s="745"/>
      <c r="G208" s="745"/>
      <c r="H208" s="745"/>
      <c r="I208" s="745"/>
      <c r="J208" s="410"/>
      <c r="K208" s="770"/>
      <c r="L208" s="764"/>
      <c r="M208" s="745"/>
      <c r="N208" s="745"/>
      <c r="O208" s="745"/>
      <c r="P208" s="410"/>
    </row>
    <row r="209" spans="1:16" ht="15" customHeight="1" x14ac:dyDescent="0.25">
      <c r="A209" s="881"/>
      <c r="B209" s="881"/>
      <c r="C209" s="881"/>
      <c r="D209" s="881"/>
      <c r="E209" s="400"/>
      <c r="F209" s="745"/>
      <c r="G209" s="745"/>
      <c r="H209" s="745"/>
      <c r="I209" s="745"/>
      <c r="J209" s="410"/>
      <c r="K209" s="770"/>
      <c r="L209" s="764"/>
      <c r="M209" s="745"/>
      <c r="N209" s="745"/>
      <c r="O209" s="745"/>
      <c r="P209" s="410"/>
    </row>
    <row r="210" spans="1:16" ht="15" customHeight="1" x14ac:dyDescent="0.25">
      <c r="A210" s="881"/>
      <c r="B210" s="881"/>
      <c r="C210" s="881"/>
      <c r="D210" s="881"/>
      <c r="E210" s="400"/>
      <c r="F210" s="745"/>
      <c r="G210" s="745"/>
      <c r="H210" s="745"/>
      <c r="I210" s="745"/>
      <c r="J210" s="410"/>
      <c r="K210" s="771"/>
      <c r="L210" s="767"/>
      <c r="M210" s="745"/>
      <c r="N210" s="745"/>
      <c r="O210" s="745"/>
      <c r="P210" s="410"/>
    </row>
    <row r="211" spans="1:16" ht="15.75" x14ac:dyDescent="0.25">
      <c r="A211" s="19"/>
      <c r="B211" s="24"/>
      <c r="C211" s="18"/>
      <c r="D211" s="18"/>
      <c r="E211" s="18"/>
      <c r="F211" s="18"/>
      <c r="G211" s="18"/>
      <c r="H211" s="18"/>
      <c r="I211" s="18"/>
      <c r="J211" s="18"/>
      <c r="K211" s="18"/>
      <c r="L211" s="18"/>
      <c r="M211" s="18"/>
      <c r="N211" s="18"/>
      <c r="O211" s="18"/>
      <c r="P211" s="19"/>
    </row>
    <row r="212" spans="1:16" ht="15.75" x14ac:dyDescent="0.25">
      <c r="A212" s="19"/>
      <c r="B212" s="24"/>
      <c r="C212" s="18"/>
      <c r="D212" s="18"/>
      <c r="E212" s="18"/>
      <c r="F212" s="18"/>
      <c r="G212" s="18"/>
      <c r="H212" s="18"/>
      <c r="I212" s="18"/>
      <c r="J212" s="18"/>
      <c r="K212" s="18"/>
      <c r="L212" s="18"/>
      <c r="M212" s="18"/>
      <c r="N212" s="18"/>
      <c r="O212" s="18"/>
      <c r="P212" s="19"/>
    </row>
    <row r="213" spans="1:16" ht="31.5" customHeight="1" x14ac:dyDescent="0.25">
      <c r="A213" s="48" t="s">
        <v>32</v>
      </c>
      <c r="B213" s="401" t="s">
        <v>33</v>
      </c>
      <c r="C213" s="401" t="s">
        <v>34</v>
      </c>
      <c r="D213" s="401" t="s">
        <v>35</v>
      </c>
      <c r="E213" s="401" t="s">
        <v>36</v>
      </c>
      <c r="F213" s="401" t="s">
        <v>37</v>
      </c>
      <c r="G213" s="746" t="s">
        <v>38</v>
      </c>
      <c r="H213" s="746"/>
      <c r="I213" s="733" t="s">
        <v>39</v>
      </c>
      <c r="J213" s="741"/>
      <c r="K213" s="401" t="s">
        <v>40</v>
      </c>
      <c r="L213" s="746" t="s">
        <v>41</v>
      </c>
      <c r="M213" s="746"/>
      <c r="N213" s="850" t="s">
        <v>42</v>
      </c>
      <c r="O213" s="851"/>
      <c r="P213" s="852"/>
    </row>
    <row r="214" spans="1:16" ht="37.5" customHeight="1" x14ac:dyDescent="0.25">
      <c r="A214" s="159"/>
      <c r="B214" s="144"/>
      <c r="C214" s="283"/>
      <c r="D214" s="402"/>
      <c r="E214" s="402"/>
      <c r="F214" s="402"/>
      <c r="G214" s="800"/>
      <c r="H214" s="800"/>
      <c r="I214" s="801"/>
      <c r="J214" s="802"/>
      <c r="K214" s="407"/>
      <c r="L214" s="846"/>
      <c r="M214" s="846"/>
      <c r="N214" s="803"/>
      <c r="O214" s="803"/>
      <c r="P214" s="803"/>
    </row>
    <row r="215" spans="1:16" ht="60.75" customHeight="1" x14ac:dyDescent="0.25">
      <c r="A215" s="733" t="s">
        <v>51</v>
      </c>
      <c r="B215" s="741"/>
      <c r="C215" s="1410"/>
      <c r="D215" s="1411"/>
      <c r="E215" s="1411"/>
      <c r="F215" s="1411"/>
      <c r="G215" s="1411"/>
      <c r="H215" s="1411"/>
      <c r="I215" s="1411"/>
      <c r="J215" s="1411"/>
      <c r="K215" s="1411"/>
      <c r="L215" s="1411"/>
      <c r="M215" s="1411"/>
      <c r="N215" s="1411"/>
      <c r="O215" s="1411"/>
      <c r="P215" s="1412"/>
    </row>
    <row r="216" spans="1:16" ht="21.75" customHeight="1" x14ac:dyDescent="0.25">
      <c r="A216" s="721" t="s">
        <v>53</v>
      </c>
      <c r="B216" s="719"/>
      <c r="C216" s="719"/>
      <c r="D216" s="719"/>
      <c r="E216" s="719"/>
      <c r="F216" s="719"/>
      <c r="G216" s="720"/>
      <c r="H216" s="721" t="s">
        <v>54</v>
      </c>
      <c r="I216" s="719"/>
      <c r="J216" s="719"/>
      <c r="K216" s="719"/>
      <c r="L216" s="719"/>
      <c r="M216" s="719"/>
      <c r="N216" s="719"/>
      <c r="O216" s="719"/>
      <c r="P216" s="720"/>
    </row>
    <row r="217" spans="1:16" ht="15" customHeight="1" x14ac:dyDescent="0.25">
      <c r="A217" s="1398"/>
      <c r="B217" s="1399"/>
      <c r="C217" s="1399"/>
      <c r="D217" s="1399"/>
      <c r="E217" s="1399"/>
      <c r="F217" s="1399"/>
      <c r="G217" s="1399"/>
      <c r="H217" s="839"/>
      <c r="I217" s="840"/>
      <c r="J217" s="840"/>
      <c r="K217" s="840"/>
      <c r="L217" s="840"/>
      <c r="M217" s="840"/>
      <c r="N217" s="840"/>
      <c r="O217" s="840"/>
      <c r="P217" s="1402"/>
    </row>
    <row r="218" spans="1:16" ht="15" customHeight="1" x14ac:dyDescent="0.25">
      <c r="A218" s="1400"/>
      <c r="B218" s="1401"/>
      <c r="C218" s="1401"/>
      <c r="D218" s="1401"/>
      <c r="E218" s="1401"/>
      <c r="F218" s="1401"/>
      <c r="G218" s="1401"/>
      <c r="H218" s="842"/>
      <c r="I218" s="843"/>
      <c r="J218" s="843"/>
      <c r="K218" s="843"/>
      <c r="L218" s="843"/>
      <c r="M218" s="843"/>
      <c r="N218" s="843"/>
      <c r="O218" s="843"/>
      <c r="P218" s="1403"/>
    </row>
    <row r="219" spans="1:16" ht="15.75" x14ac:dyDescent="0.25">
      <c r="A219" s="5"/>
      <c r="B219" s="6"/>
      <c r="C219" s="24"/>
      <c r="D219" s="24"/>
      <c r="E219" s="24"/>
      <c r="F219" s="24"/>
      <c r="G219" s="24"/>
      <c r="H219" s="24"/>
      <c r="I219" s="24"/>
      <c r="J219" s="24"/>
      <c r="K219" s="24"/>
      <c r="L219" s="24"/>
      <c r="M219" s="24"/>
      <c r="N219" s="24"/>
      <c r="O219" s="24"/>
      <c r="P219" s="5"/>
    </row>
    <row r="220" spans="1:16" ht="15.75" customHeight="1" x14ac:dyDescent="0.25">
      <c r="A220" s="24"/>
      <c r="B220" s="24"/>
      <c r="C220" s="5"/>
      <c r="D220" s="733" t="s">
        <v>57</v>
      </c>
      <c r="E220" s="734"/>
      <c r="F220" s="734"/>
      <c r="G220" s="734"/>
      <c r="H220" s="734"/>
      <c r="I220" s="734"/>
      <c r="J220" s="734"/>
      <c r="K220" s="734"/>
      <c r="L220" s="734"/>
      <c r="M220" s="734"/>
      <c r="N220" s="734"/>
      <c r="O220" s="734"/>
      <c r="P220" s="741"/>
    </row>
    <row r="221" spans="1:16" ht="15.75" x14ac:dyDescent="0.25">
      <c r="A221" s="5"/>
      <c r="B221" s="6"/>
      <c r="C221" s="24"/>
      <c r="D221" s="401" t="s">
        <v>58</v>
      </c>
      <c r="E221" s="401" t="s">
        <v>59</v>
      </c>
      <c r="F221" s="401" t="s">
        <v>60</v>
      </c>
      <c r="G221" s="401" t="s">
        <v>61</v>
      </c>
      <c r="H221" s="401" t="s">
        <v>62</v>
      </c>
      <c r="I221" s="401" t="s">
        <v>63</v>
      </c>
      <c r="J221" s="401" t="s">
        <v>64</v>
      </c>
      <c r="K221" s="401" t="s">
        <v>65</v>
      </c>
      <c r="L221" s="401" t="s">
        <v>66</v>
      </c>
      <c r="M221" s="401" t="s">
        <v>67</v>
      </c>
      <c r="N221" s="401" t="s">
        <v>68</v>
      </c>
      <c r="O221" s="733" t="s">
        <v>69</v>
      </c>
      <c r="P221" s="741"/>
    </row>
    <row r="222" spans="1:16" ht="15.75" x14ac:dyDescent="0.25">
      <c r="A222" s="887" t="s">
        <v>70</v>
      </c>
      <c r="B222" s="1385"/>
      <c r="C222" s="1386"/>
      <c r="D222" s="52"/>
      <c r="E222" s="52"/>
      <c r="F222" s="52"/>
      <c r="G222" s="52"/>
      <c r="H222" s="52"/>
      <c r="I222" s="52"/>
      <c r="J222" s="52"/>
      <c r="K222" s="52"/>
      <c r="L222" s="52"/>
      <c r="M222" s="52"/>
      <c r="N222" s="52"/>
      <c r="O222" s="887"/>
      <c r="P222" s="1386"/>
    </row>
    <row r="223" spans="1:16" ht="15.75" x14ac:dyDescent="0.25">
      <c r="A223" s="887" t="s">
        <v>71</v>
      </c>
      <c r="B223" s="1385"/>
      <c r="C223" s="1386"/>
      <c r="D223" s="53"/>
      <c r="E223" s="53"/>
      <c r="F223" s="53"/>
      <c r="G223" s="53"/>
      <c r="H223" s="53"/>
      <c r="I223" s="53"/>
      <c r="J223" s="53"/>
      <c r="K223" s="53"/>
      <c r="L223" s="53"/>
      <c r="M223" s="53"/>
      <c r="N223" s="53"/>
      <c r="O223" s="899"/>
      <c r="P223" s="1116"/>
    </row>
    <row r="224" spans="1:16" ht="15.75" x14ac:dyDescent="0.25">
      <c r="A224" s="5"/>
      <c r="B224" s="6"/>
      <c r="C224" s="24"/>
      <c r="D224" s="24"/>
      <c r="E224" s="24"/>
      <c r="F224" s="24"/>
      <c r="G224" s="24"/>
      <c r="H224" s="24"/>
      <c r="I224" s="24"/>
      <c r="J224" s="24"/>
      <c r="K224" s="24"/>
      <c r="L224" s="24"/>
      <c r="M224" s="24"/>
      <c r="N224" s="24"/>
      <c r="O224" s="24"/>
      <c r="P224" s="5"/>
    </row>
    <row r="225" spans="1:16" ht="15.75" x14ac:dyDescent="0.25">
      <c r="A225" s="5"/>
      <c r="B225" s="6"/>
      <c r="C225" s="7"/>
      <c r="D225" s="7"/>
      <c r="E225" s="7"/>
      <c r="F225" s="7"/>
      <c r="G225" s="7"/>
      <c r="H225" s="7"/>
      <c r="I225" s="7"/>
      <c r="J225" s="7"/>
      <c r="K225" s="7"/>
      <c r="L225" s="7"/>
      <c r="M225" s="8"/>
      <c r="N225" s="8"/>
      <c r="O225" s="8"/>
      <c r="P225" s="5"/>
    </row>
    <row r="226" spans="1:16" ht="15.75" x14ac:dyDescent="0.25">
      <c r="A226" s="35" t="s">
        <v>72</v>
      </c>
      <c r="B226" s="35" t="s">
        <v>33</v>
      </c>
      <c r="C226" s="36"/>
      <c r="D226" s="37" t="s">
        <v>58</v>
      </c>
      <c r="E226" s="37" t="s">
        <v>59</v>
      </c>
      <c r="F226" s="37" t="s">
        <v>60</v>
      </c>
      <c r="G226" s="37" t="s">
        <v>61</v>
      </c>
      <c r="H226" s="37" t="s">
        <v>62</v>
      </c>
      <c r="I226" s="37" t="s">
        <v>63</v>
      </c>
      <c r="J226" s="37" t="s">
        <v>64</v>
      </c>
      <c r="K226" s="37" t="s">
        <v>65</v>
      </c>
      <c r="L226" s="37" t="s">
        <v>66</v>
      </c>
      <c r="M226" s="37" t="s">
        <v>67</v>
      </c>
      <c r="N226" s="37" t="s">
        <v>68</v>
      </c>
      <c r="O226" s="716" t="s">
        <v>69</v>
      </c>
      <c r="P226" s="845"/>
    </row>
    <row r="227" spans="1:16" ht="15.75" customHeight="1" x14ac:dyDescent="0.25">
      <c r="A227" s="883"/>
      <c r="B227" s="812"/>
      <c r="C227" s="38" t="s">
        <v>70</v>
      </c>
      <c r="D227" s="38"/>
      <c r="E227" s="38"/>
      <c r="F227" s="38"/>
      <c r="G227" s="38"/>
      <c r="H227" s="38"/>
      <c r="I227" s="38"/>
      <c r="J227" s="38"/>
      <c r="K227" s="38"/>
      <c r="L227" s="38"/>
      <c r="M227" s="38"/>
      <c r="N227" s="38"/>
      <c r="O227" s="808"/>
      <c r="P227" s="809"/>
    </row>
    <row r="228" spans="1:16" ht="15.75" x14ac:dyDescent="0.25">
      <c r="A228" s="884"/>
      <c r="B228" s="812"/>
      <c r="C228" s="40" t="s">
        <v>71</v>
      </c>
      <c r="D228" s="40"/>
      <c r="E228" s="40"/>
      <c r="F228" s="41"/>
      <c r="G228" s="41"/>
      <c r="H228" s="41"/>
      <c r="I228" s="41"/>
      <c r="J228" s="41"/>
      <c r="K228" s="41"/>
      <c r="L228" s="41"/>
      <c r="M228" s="41"/>
      <c r="N228" s="40"/>
      <c r="O228" s="814"/>
      <c r="P228" s="815"/>
    </row>
    <row r="229" spans="1:16" ht="15.75" x14ac:dyDescent="0.25">
      <c r="A229" s="883"/>
      <c r="B229" s="812"/>
      <c r="C229" s="38" t="s">
        <v>70</v>
      </c>
      <c r="D229" s="38"/>
      <c r="E229" s="38"/>
      <c r="F229" s="38"/>
      <c r="G229" s="38"/>
      <c r="H229" s="38"/>
      <c r="I229" s="38"/>
      <c r="J229" s="38"/>
      <c r="K229" s="38"/>
      <c r="L229" s="38"/>
      <c r="M229" s="38"/>
      <c r="N229" s="38"/>
      <c r="O229" s="808"/>
      <c r="P229" s="809"/>
    </row>
    <row r="230" spans="1:16" ht="15.75" x14ac:dyDescent="0.25">
      <c r="A230" s="884"/>
      <c r="B230" s="812"/>
      <c r="C230" s="40" t="s">
        <v>71</v>
      </c>
      <c r="D230" s="40"/>
      <c r="E230" s="40"/>
      <c r="F230" s="41"/>
      <c r="G230" s="41"/>
      <c r="H230" s="41"/>
      <c r="I230" s="41"/>
      <c r="J230" s="41"/>
      <c r="K230" s="41"/>
      <c r="L230" s="41"/>
      <c r="M230" s="41"/>
      <c r="N230" s="40"/>
      <c r="O230" s="814"/>
      <c r="P230" s="815"/>
    </row>
    <row r="231" spans="1:16" ht="15.75" customHeight="1" x14ac:dyDescent="0.25">
      <c r="A231" s="883"/>
      <c r="B231" s="812"/>
      <c r="C231" s="38" t="s">
        <v>70</v>
      </c>
      <c r="D231" s="38"/>
      <c r="E231" s="38"/>
      <c r="F231" s="38"/>
      <c r="G231" s="38"/>
      <c r="H231" s="38"/>
      <c r="I231" s="38"/>
      <c r="J231" s="38"/>
      <c r="K231" s="38"/>
      <c r="L231" s="38"/>
      <c r="M231" s="38"/>
      <c r="N231" s="38"/>
      <c r="O231" s="808"/>
      <c r="P231" s="809"/>
    </row>
    <row r="232" spans="1:16" ht="15.75" x14ac:dyDescent="0.25">
      <c r="A232" s="884"/>
      <c r="B232" s="812"/>
      <c r="C232" s="40" t="s">
        <v>71</v>
      </c>
      <c r="D232" s="40"/>
      <c r="E232" s="40"/>
      <c r="F232" s="41"/>
      <c r="G232" s="41"/>
      <c r="H232" s="41"/>
      <c r="I232" s="41"/>
      <c r="J232" s="41"/>
      <c r="K232" s="41"/>
      <c r="L232" s="41"/>
      <c r="M232" s="41"/>
      <c r="N232" s="40"/>
      <c r="O232" s="814"/>
      <c r="P232" s="815"/>
    </row>
    <row r="233" spans="1:16" ht="15.75" x14ac:dyDescent="0.25">
      <c r="A233" s="883"/>
      <c r="B233" s="812"/>
      <c r="C233" s="38" t="s">
        <v>70</v>
      </c>
      <c r="D233" s="38"/>
      <c r="E233" s="38"/>
      <c r="F233" s="38"/>
      <c r="G233" s="38"/>
      <c r="H233" s="38"/>
      <c r="I233" s="38"/>
      <c r="J233" s="38"/>
      <c r="K233" s="38"/>
      <c r="L233" s="38"/>
      <c r="M233" s="38"/>
      <c r="N233" s="38"/>
      <c r="O233" s="808"/>
      <c r="P233" s="809"/>
    </row>
    <row r="234" spans="1:16" ht="15.75" x14ac:dyDescent="0.25">
      <c r="A234" s="884"/>
      <c r="B234" s="812"/>
      <c r="C234" s="40" t="s">
        <v>71</v>
      </c>
      <c r="D234" s="40"/>
      <c r="E234" s="40"/>
      <c r="F234" s="41"/>
      <c r="G234" s="41"/>
      <c r="H234" s="41"/>
      <c r="I234" s="41"/>
      <c r="J234" s="41"/>
      <c r="K234" s="41"/>
      <c r="L234" s="41"/>
      <c r="M234" s="41"/>
      <c r="N234" s="40"/>
      <c r="O234" s="814"/>
      <c r="P234" s="815"/>
    </row>
    <row r="235" spans="1:16" ht="15.75" customHeight="1" x14ac:dyDescent="0.25">
      <c r="A235" s="883"/>
      <c r="B235" s="812"/>
      <c r="C235" s="38" t="s">
        <v>70</v>
      </c>
      <c r="D235" s="38"/>
      <c r="E235" s="38"/>
      <c r="F235" s="38"/>
      <c r="G235" s="38"/>
      <c r="H235" s="38"/>
      <c r="I235" s="38"/>
      <c r="J235" s="38"/>
      <c r="K235" s="38"/>
      <c r="L235" s="38"/>
      <c r="M235" s="38"/>
      <c r="N235" s="38"/>
      <c r="O235" s="808"/>
      <c r="P235" s="809"/>
    </row>
    <row r="236" spans="1:16" ht="15.75" x14ac:dyDescent="0.25">
      <c r="A236" s="884"/>
      <c r="B236" s="812"/>
      <c r="C236" s="40" t="s">
        <v>71</v>
      </c>
      <c r="D236" s="40"/>
      <c r="E236" s="40"/>
      <c r="F236" s="41"/>
      <c r="G236" s="41"/>
      <c r="H236" s="41"/>
      <c r="I236" s="41"/>
      <c r="J236" s="41"/>
      <c r="K236" s="41"/>
      <c r="L236" s="41"/>
      <c r="M236" s="41"/>
      <c r="N236" s="40"/>
      <c r="O236" s="814"/>
      <c r="P236" s="815"/>
    </row>
    <row r="237" spans="1:16" ht="15.75" customHeight="1" x14ac:dyDescent="0.25">
      <c r="A237" s="883"/>
      <c r="B237" s="701"/>
      <c r="C237" s="38" t="s">
        <v>70</v>
      </c>
      <c r="D237" s="38"/>
      <c r="E237" s="38"/>
      <c r="F237" s="38"/>
      <c r="G237" s="38"/>
      <c r="H237" s="38"/>
      <c r="I237" s="38"/>
      <c r="J237" s="38"/>
      <c r="K237" s="38"/>
      <c r="L237" s="38"/>
      <c r="M237" s="38"/>
      <c r="N237" s="38"/>
      <c r="O237" s="808"/>
      <c r="P237" s="809"/>
    </row>
    <row r="238" spans="1:16" ht="15.75" x14ac:dyDescent="0.25">
      <c r="A238" s="884"/>
      <c r="B238" s="702"/>
      <c r="C238" s="40" t="s">
        <v>71</v>
      </c>
      <c r="D238" s="40"/>
      <c r="E238" s="40"/>
      <c r="F238" s="41"/>
      <c r="G238" s="41"/>
      <c r="H238" s="41"/>
      <c r="I238" s="41"/>
      <c r="J238" s="41"/>
      <c r="K238" s="41"/>
      <c r="L238" s="41"/>
      <c r="M238" s="41"/>
      <c r="N238" s="40"/>
      <c r="O238" s="814"/>
      <c r="P238" s="815"/>
    </row>
    <row r="239" spans="1:16" ht="15.75" customHeight="1" x14ac:dyDescent="0.25">
      <c r="A239" s="1408"/>
      <c r="B239" s="812"/>
      <c r="C239" s="38" t="s">
        <v>70</v>
      </c>
      <c r="D239" s="38"/>
      <c r="E239" s="38"/>
      <c r="F239" s="38"/>
      <c r="G239" s="38"/>
      <c r="H239" s="38"/>
      <c r="I239" s="38"/>
      <c r="J239" s="38"/>
      <c r="K239" s="38"/>
      <c r="L239" s="38"/>
      <c r="M239" s="38"/>
      <c r="N239" s="38"/>
      <c r="O239" s="808"/>
      <c r="P239" s="809"/>
    </row>
    <row r="240" spans="1:16" ht="15.75" x14ac:dyDescent="0.25">
      <c r="A240" s="1409"/>
      <c r="B240" s="812"/>
      <c r="C240" s="40" t="s">
        <v>71</v>
      </c>
      <c r="D240" s="40"/>
      <c r="E240" s="40"/>
      <c r="F240" s="41"/>
      <c r="G240" s="41"/>
      <c r="H240" s="41"/>
      <c r="I240" s="41"/>
      <c r="J240" s="41"/>
      <c r="K240" s="41"/>
      <c r="L240" s="41"/>
      <c r="M240" s="41"/>
      <c r="N240" s="40"/>
      <c r="O240" s="814"/>
      <c r="P240" s="815"/>
    </row>
    <row r="241" spans="1:16" ht="15.75" customHeight="1" x14ac:dyDescent="0.25">
      <c r="A241" s="885"/>
      <c r="B241" s="812"/>
      <c r="C241" s="38" t="s">
        <v>70</v>
      </c>
      <c r="D241" s="38"/>
      <c r="E241" s="38"/>
      <c r="F241" s="38"/>
      <c r="G241" s="38"/>
      <c r="H241" s="38"/>
      <c r="I241" s="38"/>
      <c r="J241" s="38"/>
      <c r="K241" s="38"/>
      <c r="L241" s="38"/>
      <c r="M241" s="38"/>
      <c r="N241" s="38"/>
      <c r="O241" s="808"/>
      <c r="P241" s="809"/>
    </row>
    <row r="242" spans="1:16" ht="15.75" x14ac:dyDescent="0.25">
      <c r="A242" s="886"/>
      <c r="B242" s="812"/>
      <c r="C242" s="40" t="s">
        <v>71</v>
      </c>
      <c r="D242" s="40"/>
      <c r="E242" s="40"/>
      <c r="F242" s="41"/>
      <c r="G242" s="41"/>
      <c r="H242" s="41"/>
      <c r="I242" s="41"/>
      <c r="J242" s="41"/>
      <c r="K242" s="41"/>
      <c r="L242" s="41"/>
      <c r="M242" s="41"/>
      <c r="N242" s="40"/>
      <c r="O242" s="814"/>
      <c r="P242" s="815"/>
    </row>
    <row r="243" spans="1:16" ht="15.75" x14ac:dyDescent="0.25">
      <c r="A243" s="885"/>
      <c r="B243" s="701"/>
      <c r="C243" s="38" t="s">
        <v>70</v>
      </c>
      <c r="D243" s="38"/>
      <c r="E243" s="38"/>
      <c r="F243" s="38"/>
      <c r="G243" s="38"/>
      <c r="H243" s="38"/>
      <c r="I243" s="38"/>
      <c r="J243" s="38"/>
      <c r="K243" s="38"/>
      <c r="L243" s="38"/>
      <c r="M243" s="38"/>
      <c r="N243" s="38"/>
      <c r="O243" s="808"/>
      <c r="P243" s="809"/>
    </row>
    <row r="244" spans="1:16" ht="15.75" x14ac:dyDescent="0.25">
      <c r="A244" s="886"/>
      <c r="B244" s="702"/>
      <c r="C244" s="40" t="s">
        <v>71</v>
      </c>
      <c r="D244" s="40"/>
      <c r="E244" s="40"/>
      <c r="F244" s="41"/>
      <c r="G244" s="41"/>
      <c r="H244" s="41"/>
      <c r="I244" s="41"/>
      <c r="J244" s="41"/>
      <c r="K244" s="41"/>
      <c r="L244" s="41"/>
      <c r="M244" s="41"/>
      <c r="N244" s="40"/>
      <c r="O244" s="814"/>
      <c r="P244" s="815"/>
    </row>
    <row r="245" spans="1:16" ht="15.75" thickBot="1" x14ac:dyDescent="0.3"/>
    <row r="246" spans="1:16" ht="15.75" x14ac:dyDescent="0.25">
      <c r="A246" s="1397" t="s">
        <v>82</v>
      </c>
      <c r="B246" s="689"/>
      <c r="C246" s="689"/>
      <c r="D246" s="689"/>
      <c r="E246" s="689"/>
      <c r="F246" s="689"/>
      <c r="G246" s="689"/>
      <c r="H246" s="689"/>
      <c r="I246" s="689"/>
      <c r="J246" s="689"/>
      <c r="K246" s="689"/>
      <c r="L246" s="689"/>
      <c r="M246" s="689"/>
      <c r="N246" s="689"/>
      <c r="O246" s="689"/>
      <c r="P246" s="690"/>
    </row>
    <row r="247" spans="1:16" ht="21.75" customHeight="1" x14ac:dyDescent="0.25">
      <c r="A247" s="49" t="s">
        <v>83</v>
      </c>
      <c r="B247" s="682"/>
      <c r="C247" s="683"/>
      <c r="D247" s="683"/>
      <c r="E247" s="683"/>
      <c r="F247" s="683"/>
      <c r="G247" s="683"/>
      <c r="H247" s="683"/>
      <c r="I247" s="683"/>
      <c r="J247" s="683"/>
      <c r="K247" s="683"/>
      <c r="L247" s="683"/>
      <c r="M247" s="683"/>
      <c r="N247" s="683"/>
      <c r="O247" s="683"/>
      <c r="P247" s="737"/>
    </row>
    <row r="248" spans="1:16" ht="21.75" customHeight="1" x14ac:dyDescent="0.25">
      <c r="A248" s="49" t="s">
        <v>84</v>
      </c>
      <c r="B248" s="682"/>
      <c r="C248" s="683"/>
      <c r="D248" s="683"/>
      <c r="E248" s="683"/>
      <c r="F248" s="683"/>
      <c r="G248" s="683"/>
      <c r="H248" s="683"/>
      <c r="I248" s="683"/>
      <c r="J248" s="683"/>
      <c r="K248" s="683"/>
      <c r="L248" s="683"/>
      <c r="M248" s="683"/>
      <c r="N248" s="683"/>
      <c r="O248" s="683"/>
      <c r="P248" s="737"/>
    </row>
    <row r="249" spans="1:16" ht="21.75" customHeight="1" x14ac:dyDescent="0.25">
      <c r="A249" s="49" t="s">
        <v>85</v>
      </c>
      <c r="B249" s="682"/>
      <c r="C249" s="683"/>
      <c r="D249" s="683"/>
      <c r="E249" s="683"/>
      <c r="F249" s="683"/>
      <c r="G249" s="683"/>
      <c r="H249" s="683"/>
      <c r="I249" s="683"/>
      <c r="J249" s="683"/>
      <c r="K249" s="683"/>
      <c r="L249" s="683"/>
      <c r="M249" s="683"/>
      <c r="N249" s="683"/>
      <c r="O249" s="683"/>
      <c r="P249" s="737"/>
    </row>
    <row r="250" spans="1:16" ht="21.75" customHeight="1" x14ac:dyDescent="0.25">
      <c r="A250" s="49" t="s">
        <v>86</v>
      </c>
      <c r="B250" s="682"/>
      <c r="C250" s="683"/>
      <c r="D250" s="683"/>
      <c r="E250" s="683"/>
      <c r="F250" s="683"/>
      <c r="G250" s="683"/>
      <c r="H250" s="683"/>
      <c r="I250" s="683"/>
      <c r="J250" s="683"/>
      <c r="K250" s="683"/>
      <c r="L250" s="683"/>
      <c r="M250" s="683"/>
      <c r="N250" s="683"/>
      <c r="O250" s="683"/>
      <c r="P250" s="737"/>
    </row>
    <row r="251" spans="1:16" ht="21.75" customHeight="1" x14ac:dyDescent="0.25">
      <c r="A251" s="49" t="s">
        <v>87</v>
      </c>
      <c r="B251" s="682"/>
      <c r="C251" s="683"/>
      <c r="D251" s="683"/>
      <c r="E251" s="683"/>
      <c r="F251" s="683"/>
      <c r="G251" s="683"/>
      <c r="H251" s="683"/>
      <c r="I251" s="683"/>
      <c r="J251" s="683"/>
      <c r="K251" s="683"/>
      <c r="L251" s="683"/>
      <c r="M251" s="683"/>
      <c r="N251" s="683"/>
      <c r="O251" s="683"/>
      <c r="P251" s="737"/>
    </row>
    <row r="252" spans="1:16" ht="21.75" customHeight="1" x14ac:dyDescent="0.25">
      <c r="A252" s="49" t="s">
        <v>88</v>
      </c>
      <c r="B252" s="682"/>
      <c r="C252" s="683"/>
      <c r="D252" s="683"/>
      <c r="E252" s="683"/>
      <c r="F252" s="683"/>
      <c r="G252" s="683"/>
      <c r="H252" s="683"/>
      <c r="I252" s="683"/>
      <c r="J252" s="683"/>
      <c r="K252" s="683"/>
      <c r="L252" s="683"/>
      <c r="M252" s="683"/>
      <c r="N252" s="683"/>
      <c r="O252" s="683"/>
      <c r="P252" s="737"/>
    </row>
    <row r="253" spans="1:16" ht="21.75" customHeight="1" x14ac:dyDescent="0.25">
      <c r="A253" s="49" t="s">
        <v>89</v>
      </c>
      <c r="B253" s="682"/>
      <c r="C253" s="683"/>
      <c r="D253" s="683"/>
      <c r="E253" s="683"/>
      <c r="F253" s="683"/>
      <c r="G253" s="683"/>
      <c r="H253" s="683"/>
      <c r="I253" s="683"/>
      <c r="J253" s="683"/>
      <c r="K253" s="683"/>
      <c r="L253" s="683"/>
      <c r="M253" s="683"/>
      <c r="N253" s="683"/>
      <c r="O253" s="683"/>
      <c r="P253" s="737"/>
    </row>
    <row r="254" spans="1:16" ht="21.75" customHeight="1" x14ac:dyDescent="0.25">
      <c r="A254" s="49" t="s">
        <v>90</v>
      </c>
      <c r="B254" s="682"/>
      <c r="C254" s="683"/>
      <c r="D254" s="683"/>
      <c r="E254" s="683"/>
      <c r="F254" s="683"/>
      <c r="G254" s="683"/>
      <c r="H254" s="683"/>
      <c r="I254" s="683"/>
      <c r="J254" s="683"/>
      <c r="K254" s="683"/>
      <c r="L254" s="683"/>
      <c r="M254" s="683"/>
      <c r="N254" s="683"/>
      <c r="O254" s="683"/>
      <c r="P254" s="737"/>
    </row>
    <row r="255" spans="1:16" ht="21.75" customHeight="1" x14ac:dyDescent="0.25">
      <c r="A255" s="49" t="s">
        <v>91</v>
      </c>
      <c r="B255" s="682"/>
      <c r="C255" s="683"/>
      <c r="D255" s="683"/>
      <c r="E255" s="683"/>
      <c r="F255" s="683"/>
      <c r="G255" s="683"/>
      <c r="H255" s="683"/>
      <c r="I255" s="683"/>
      <c r="J255" s="683"/>
      <c r="K255" s="683"/>
      <c r="L255" s="683"/>
      <c r="M255" s="683"/>
      <c r="N255" s="683"/>
      <c r="O255" s="683"/>
      <c r="P255" s="737"/>
    </row>
    <row r="256" spans="1:16" ht="21.75" customHeight="1" x14ac:dyDescent="0.25">
      <c r="A256" s="49" t="s">
        <v>92</v>
      </c>
      <c r="B256" s="682"/>
      <c r="C256" s="683"/>
      <c r="D256" s="683"/>
      <c r="E256" s="683"/>
      <c r="F256" s="683"/>
      <c r="G256" s="683"/>
      <c r="H256" s="683"/>
      <c r="I256" s="683"/>
      <c r="J256" s="683"/>
      <c r="K256" s="683"/>
      <c r="L256" s="683"/>
      <c r="M256" s="683"/>
      <c r="N256" s="683"/>
      <c r="O256" s="683"/>
      <c r="P256" s="737"/>
    </row>
    <row r="258" spans="1:16" ht="21" customHeight="1" x14ac:dyDescent="0.25">
      <c r="A258" s="9" t="s">
        <v>9</v>
      </c>
      <c r="B258" s="791" t="s">
        <v>1460</v>
      </c>
      <c r="C258" s="792"/>
      <c r="D258" s="792"/>
      <c r="E258" s="792"/>
      <c r="F258" s="792"/>
      <c r="G258" s="792"/>
      <c r="H258" s="792"/>
      <c r="I258" s="792"/>
      <c r="J258" s="792"/>
      <c r="K258" s="793"/>
      <c r="L258" s="794" t="s">
        <v>11</v>
      </c>
      <c r="M258" s="794"/>
      <c r="N258" s="794"/>
      <c r="O258" s="794"/>
      <c r="P258" s="10"/>
    </row>
    <row r="260" spans="1:16" ht="15.75" x14ac:dyDescent="0.25">
      <c r="A260" s="11" t="s">
        <v>94</v>
      </c>
      <c r="B260" s="758" t="s">
        <v>1635</v>
      </c>
      <c r="C260" s="773"/>
      <c r="D260" s="773"/>
      <c r="E260" s="773"/>
      <c r="F260" s="773"/>
      <c r="G260" s="773"/>
      <c r="H260" s="773"/>
      <c r="I260" s="773"/>
      <c r="J260" s="773"/>
      <c r="K260" s="773"/>
      <c r="L260" s="774" t="s">
        <v>14</v>
      </c>
      <c r="M260" s="774"/>
      <c r="N260" s="774"/>
      <c r="O260" s="774"/>
      <c r="P260" s="12" t="s">
        <v>461</v>
      </c>
    </row>
    <row r="261" spans="1:16" ht="15.75" x14ac:dyDescent="0.25">
      <c r="B261" s="24"/>
      <c r="C261" s="18"/>
      <c r="D261" s="18"/>
      <c r="E261" s="18"/>
      <c r="F261" s="18"/>
      <c r="G261" s="18"/>
      <c r="H261" s="18"/>
      <c r="I261" s="18"/>
      <c r="J261" s="18"/>
      <c r="K261" s="18"/>
      <c r="L261" s="18"/>
      <c r="M261" s="18"/>
      <c r="N261" s="18"/>
      <c r="O261" s="18"/>
      <c r="P261" s="19"/>
    </row>
    <row r="262" spans="1:16" ht="15.75" x14ac:dyDescent="0.25">
      <c r="A262" s="13" t="s">
        <v>15</v>
      </c>
      <c r="B262" s="755"/>
      <c r="C262" s="756"/>
      <c r="D262" s="756"/>
      <c r="E262" s="756"/>
      <c r="F262" s="757"/>
      <c r="G262" s="14" t="s">
        <v>17</v>
      </c>
      <c r="H262" s="755"/>
      <c r="I262" s="756"/>
      <c r="J262" s="756"/>
      <c r="K262" s="756"/>
      <c r="L262" s="756"/>
      <c r="M262" s="756"/>
      <c r="N262" s="756"/>
      <c r="O262" s="756"/>
      <c r="P262" s="757"/>
    </row>
    <row r="263" spans="1:16" ht="15.75" x14ac:dyDescent="0.25">
      <c r="A263" s="13" t="s">
        <v>15</v>
      </c>
      <c r="B263" s="755"/>
      <c r="C263" s="756"/>
      <c r="D263" s="756"/>
      <c r="E263" s="756"/>
      <c r="F263" s="757"/>
      <c r="G263" s="14" t="s">
        <v>17</v>
      </c>
      <c r="H263" s="755"/>
      <c r="I263" s="756"/>
      <c r="J263" s="756"/>
      <c r="K263" s="756"/>
      <c r="L263" s="756"/>
      <c r="M263" s="756"/>
      <c r="N263" s="756"/>
      <c r="O263" s="756"/>
      <c r="P263" s="757"/>
    </row>
    <row r="264" spans="1:16" ht="15.75" x14ac:dyDescent="0.25">
      <c r="A264" s="20" t="s">
        <v>22</v>
      </c>
      <c r="B264" s="21"/>
      <c r="C264" s="21"/>
      <c r="D264" s="21"/>
      <c r="E264" s="21"/>
      <c r="F264" s="21"/>
      <c r="G264" s="21"/>
      <c r="H264" s="21"/>
      <c r="I264" s="21"/>
      <c r="J264" s="21"/>
      <c r="K264" s="21"/>
      <c r="L264" s="21"/>
      <c r="M264" s="21"/>
      <c r="N264" s="21"/>
      <c r="O264" s="21"/>
    </row>
    <row r="265" spans="1:16" ht="15.75" x14ac:dyDescent="0.25">
      <c r="A265" s="20"/>
      <c r="B265" s="21"/>
      <c r="C265" s="21"/>
      <c r="D265" s="21"/>
      <c r="E265" s="21"/>
      <c r="F265" s="21"/>
      <c r="G265" s="21"/>
      <c r="H265" s="21"/>
      <c r="I265" s="21"/>
      <c r="J265" s="21"/>
      <c r="K265" s="21"/>
      <c r="L265" s="21"/>
      <c r="M265" s="21"/>
      <c r="N265" s="21"/>
      <c r="O265" s="21"/>
    </row>
    <row r="266" spans="1:16" ht="15.75" x14ac:dyDescent="0.25">
      <c r="A266" s="1123" t="s">
        <v>23</v>
      </c>
      <c r="B266" s="881"/>
      <c r="C266" s="881"/>
      <c r="D266" s="881"/>
      <c r="E266" s="400"/>
      <c r="F266" s="768" t="s">
        <v>24</v>
      </c>
      <c r="G266" s="768"/>
      <c r="H266" s="768"/>
      <c r="I266" s="768"/>
      <c r="J266" s="768" t="s">
        <v>25</v>
      </c>
      <c r="K266" s="769" t="s">
        <v>26</v>
      </c>
      <c r="L266" s="761"/>
      <c r="M266" s="768" t="s">
        <v>27</v>
      </c>
      <c r="N266" s="768"/>
      <c r="O266" s="768"/>
      <c r="P266" s="772" t="s">
        <v>25</v>
      </c>
    </row>
    <row r="267" spans="1:16" ht="15.75" x14ac:dyDescent="0.25">
      <c r="A267" s="1123"/>
      <c r="B267" s="881"/>
      <c r="C267" s="881"/>
      <c r="D267" s="881"/>
      <c r="E267" s="400"/>
      <c r="F267" s="768"/>
      <c r="G267" s="768"/>
      <c r="H267" s="768"/>
      <c r="I267" s="768"/>
      <c r="J267" s="768"/>
      <c r="K267" s="770"/>
      <c r="L267" s="764"/>
      <c r="M267" s="768"/>
      <c r="N267" s="768"/>
      <c r="O267" s="768"/>
      <c r="P267" s="772"/>
    </row>
    <row r="268" spans="1:16" ht="15.75" x14ac:dyDescent="0.25">
      <c r="A268" s="1123"/>
      <c r="B268" s="881"/>
      <c r="C268" s="881"/>
      <c r="D268" s="881"/>
      <c r="E268" s="400"/>
      <c r="F268" s="745"/>
      <c r="G268" s="745"/>
      <c r="H268" s="745"/>
      <c r="I268" s="745"/>
      <c r="J268" s="410"/>
      <c r="K268" s="770"/>
      <c r="L268" s="764"/>
      <c r="M268" s="745"/>
      <c r="N268" s="745"/>
      <c r="O268" s="745"/>
      <c r="P268" s="22"/>
    </row>
    <row r="269" spans="1:16" ht="15.75" x14ac:dyDescent="0.25">
      <c r="A269" s="1123"/>
      <c r="B269" s="881"/>
      <c r="C269" s="881"/>
      <c r="D269" s="881"/>
      <c r="E269" s="400"/>
      <c r="F269" s="745"/>
      <c r="G269" s="745"/>
      <c r="H269" s="745"/>
      <c r="I269" s="745"/>
      <c r="J269" s="410"/>
      <c r="K269" s="770"/>
      <c r="L269" s="764"/>
      <c r="M269" s="745"/>
      <c r="N269" s="745"/>
      <c r="O269" s="745"/>
      <c r="P269" s="22"/>
    </row>
    <row r="270" spans="1:16" ht="15.75" x14ac:dyDescent="0.25">
      <c r="A270" s="1123"/>
      <c r="B270" s="881"/>
      <c r="C270" s="881"/>
      <c r="D270" s="881"/>
      <c r="E270" s="400"/>
      <c r="F270" s="745"/>
      <c r="G270" s="745"/>
      <c r="H270" s="745"/>
      <c r="I270" s="745"/>
      <c r="J270" s="410"/>
      <c r="K270" s="770"/>
      <c r="L270" s="764"/>
      <c r="M270" s="745"/>
      <c r="N270" s="754"/>
      <c r="O270" s="754"/>
      <c r="P270" s="22"/>
    </row>
    <row r="271" spans="1:16" ht="15.75" x14ac:dyDescent="0.25">
      <c r="A271" s="1123"/>
      <c r="B271" s="881"/>
      <c r="C271" s="881"/>
      <c r="D271" s="881"/>
      <c r="E271" s="400"/>
      <c r="F271" s="745"/>
      <c r="G271" s="745"/>
      <c r="H271" s="745"/>
      <c r="I271" s="745"/>
      <c r="J271" s="410"/>
      <c r="K271" s="770"/>
      <c r="L271" s="764"/>
      <c r="M271" s="745"/>
      <c r="N271" s="745"/>
      <c r="O271" s="745"/>
      <c r="P271" s="22"/>
    </row>
    <row r="272" spans="1:16" ht="15.75" x14ac:dyDescent="0.25">
      <c r="A272" s="1123"/>
      <c r="B272" s="881"/>
      <c r="C272" s="881"/>
      <c r="D272" s="881"/>
      <c r="E272" s="400"/>
      <c r="F272" s="745"/>
      <c r="G272" s="745"/>
      <c r="H272" s="745"/>
      <c r="I272" s="745"/>
      <c r="J272" s="410"/>
      <c r="K272" s="770"/>
      <c r="L272" s="764"/>
      <c r="M272" s="745"/>
      <c r="N272" s="745"/>
      <c r="O272" s="745"/>
      <c r="P272" s="22"/>
    </row>
    <row r="273" spans="1:16" ht="15.75" x14ac:dyDescent="0.25">
      <c r="A273" s="1123"/>
      <c r="B273" s="881"/>
      <c r="C273" s="881"/>
      <c r="D273" s="881"/>
      <c r="E273" s="400"/>
      <c r="F273" s="745"/>
      <c r="G273" s="745"/>
      <c r="H273" s="745"/>
      <c r="I273" s="745"/>
      <c r="J273" s="410"/>
      <c r="K273" s="770"/>
      <c r="L273" s="764"/>
      <c r="M273" s="745"/>
      <c r="N273" s="745"/>
      <c r="O273" s="745"/>
      <c r="P273" s="22"/>
    </row>
    <row r="274" spans="1:16" ht="15.75" x14ac:dyDescent="0.25">
      <c r="A274" s="1123"/>
      <c r="B274" s="881"/>
      <c r="C274" s="881"/>
      <c r="D274" s="881"/>
      <c r="E274" s="400"/>
      <c r="F274" s="745"/>
      <c r="G274" s="745"/>
      <c r="H274" s="745"/>
      <c r="I274" s="745"/>
      <c r="J274" s="410"/>
      <c r="K274" s="770"/>
      <c r="L274" s="764"/>
      <c r="M274" s="745"/>
      <c r="N274" s="745"/>
      <c r="O274" s="745"/>
      <c r="P274" s="22"/>
    </row>
    <row r="275" spans="1:16" ht="15.75" x14ac:dyDescent="0.25">
      <c r="A275" s="1123"/>
      <c r="B275" s="881"/>
      <c r="C275" s="881"/>
      <c r="D275" s="881"/>
      <c r="E275" s="400"/>
      <c r="F275" s="745"/>
      <c r="G275" s="745"/>
      <c r="H275" s="745"/>
      <c r="I275" s="745"/>
      <c r="J275" s="410"/>
      <c r="K275" s="771"/>
      <c r="L275" s="767"/>
      <c r="M275" s="745"/>
      <c r="N275" s="745"/>
      <c r="O275" s="745"/>
      <c r="P275" s="22"/>
    </row>
    <row r="276" spans="1:16" ht="15.75" x14ac:dyDescent="0.25">
      <c r="A276" s="23"/>
      <c r="B276" s="24"/>
      <c r="C276" s="18"/>
      <c r="D276" s="18"/>
      <c r="E276" s="18"/>
      <c r="F276" s="18"/>
      <c r="G276" s="18"/>
      <c r="H276" s="18"/>
      <c r="I276" s="18"/>
      <c r="J276" s="18"/>
      <c r="K276" s="18"/>
      <c r="L276" s="18"/>
      <c r="M276" s="18"/>
      <c r="N276" s="18"/>
      <c r="O276" s="18"/>
    </row>
    <row r="277" spans="1:16" ht="31.5" customHeight="1" x14ac:dyDescent="0.25">
      <c r="A277" s="25" t="s">
        <v>32</v>
      </c>
      <c r="B277" s="401" t="s">
        <v>33</v>
      </c>
      <c r="C277" s="401" t="s">
        <v>34</v>
      </c>
      <c r="D277" s="401" t="s">
        <v>35</v>
      </c>
      <c r="E277" s="401" t="s">
        <v>36</v>
      </c>
      <c r="F277" s="401" t="s">
        <v>37</v>
      </c>
      <c r="G277" s="746" t="s">
        <v>38</v>
      </c>
      <c r="H277" s="746"/>
      <c r="I277" s="733" t="s">
        <v>39</v>
      </c>
      <c r="J277" s="741"/>
      <c r="K277" s="401" t="s">
        <v>40</v>
      </c>
      <c r="L277" s="746" t="s">
        <v>41</v>
      </c>
      <c r="M277" s="746"/>
      <c r="N277" s="850" t="s">
        <v>42</v>
      </c>
      <c r="O277" s="851"/>
      <c r="P277" s="852"/>
    </row>
    <row r="278" spans="1:16" ht="21.75" customHeight="1" x14ac:dyDescent="0.25">
      <c r="A278" s="287"/>
      <c r="B278" s="144"/>
      <c r="C278" s="283"/>
      <c r="D278" s="402"/>
      <c r="E278" s="402"/>
      <c r="F278" s="402"/>
      <c r="G278" s="800"/>
      <c r="H278" s="800"/>
      <c r="I278" s="801"/>
      <c r="J278" s="802"/>
      <c r="K278" s="407"/>
      <c r="L278" s="846"/>
      <c r="M278" s="846"/>
      <c r="N278" s="803"/>
      <c r="O278" s="803"/>
      <c r="P278" s="1389"/>
    </row>
    <row r="279" spans="1:16" ht="33.75" customHeight="1" x14ac:dyDescent="0.25">
      <c r="A279" s="733" t="s">
        <v>51</v>
      </c>
      <c r="B279" s="741"/>
      <c r="C279" s="1105"/>
      <c r="D279" s="1107"/>
      <c r="E279" s="1107"/>
      <c r="F279" s="1107"/>
      <c r="G279" s="1107"/>
      <c r="H279" s="1107"/>
      <c r="I279" s="1107"/>
      <c r="J279" s="1107"/>
      <c r="K279" s="1107"/>
      <c r="L279" s="1107"/>
      <c r="M279" s="1107"/>
      <c r="N279" s="1107"/>
      <c r="O279" s="1107"/>
      <c r="P279" s="1108"/>
    </row>
    <row r="280" spans="1:16" ht="15.75" x14ac:dyDescent="0.25">
      <c r="A280" s="718" t="s">
        <v>53</v>
      </c>
      <c r="B280" s="719"/>
      <c r="C280" s="719"/>
      <c r="D280" s="719"/>
      <c r="E280" s="719"/>
      <c r="F280" s="719"/>
      <c r="G280" s="720"/>
      <c r="H280" s="721" t="s">
        <v>54</v>
      </c>
      <c r="I280" s="719"/>
      <c r="J280" s="719"/>
      <c r="K280" s="719"/>
      <c r="L280" s="719"/>
      <c r="M280" s="719"/>
      <c r="N280" s="719"/>
      <c r="O280" s="719"/>
      <c r="P280" s="722"/>
    </row>
    <row r="281" spans="1:16" x14ac:dyDescent="0.25">
      <c r="A281" s="723"/>
      <c r="B281" s="724"/>
      <c r="C281" s="724"/>
      <c r="D281" s="724"/>
      <c r="E281" s="724"/>
      <c r="F281" s="724"/>
      <c r="G281" s="724"/>
      <c r="H281" s="839"/>
      <c r="I281" s="840"/>
      <c r="J281" s="840"/>
      <c r="K281" s="840"/>
      <c r="L281" s="840"/>
      <c r="M281" s="840"/>
      <c r="N281" s="840"/>
      <c r="O281" s="840"/>
      <c r="P281" s="841"/>
    </row>
    <row r="282" spans="1:16" x14ac:dyDescent="0.25">
      <c r="A282" s="725"/>
      <c r="B282" s="726"/>
      <c r="C282" s="726"/>
      <c r="D282" s="726"/>
      <c r="E282" s="726"/>
      <c r="F282" s="726"/>
      <c r="G282" s="726"/>
      <c r="H282" s="842"/>
      <c r="I282" s="843"/>
      <c r="J282" s="843"/>
      <c r="K282" s="843"/>
      <c r="L282" s="843"/>
      <c r="M282" s="843"/>
      <c r="N282" s="843"/>
      <c r="O282" s="843"/>
      <c r="P282" s="844"/>
    </row>
    <row r="283" spans="1:16" ht="22.5" customHeight="1" x14ac:dyDescent="0.25">
      <c r="A283" s="23"/>
      <c r="B283" s="24"/>
      <c r="C283" s="24"/>
      <c r="D283" s="24"/>
      <c r="E283" s="24"/>
      <c r="F283" s="24"/>
      <c r="G283" s="24"/>
      <c r="H283" s="24"/>
      <c r="I283" s="24"/>
      <c r="J283" s="24"/>
      <c r="K283" s="24"/>
      <c r="L283" s="24"/>
      <c r="M283" s="24"/>
      <c r="N283" s="24"/>
      <c r="O283" s="24"/>
      <c r="P283" s="31"/>
    </row>
    <row r="284" spans="1:16" ht="15.75" x14ac:dyDescent="0.25">
      <c r="A284" s="32"/>
      <c r="B284" s="24"/>
      <c r="C284" s="19"/>
      <c r="D284" s="733" t="s">
        <v>57</v>
      </c>
      <c r="E284" s="734"/>
      <c r="F284" s="734"/>
      <c r="G284" s="734"/>
      <c r="H284" s="734"/>
      <c r="I284" s="734"/>
      <c r="J284" s="734"/>
      <c r="K284" s="734"/>
      <c r="L284" s="734"/>
      <c r="M284" s="734"/>
      <c r="N284" s="734"/>
      <c r="O284" s="734"/>
      <c r="P284" s="735"/>
    </row>
    <row r="285" spans="1:16" ht="15.75" x14ac:dyDescent="0.25">
      <c r="A285" s="23"/>
      <c r="B285" s="24"/>
      <c r="C285" s="24"/>
      <c r="D285" s="401" t="s">
        <v>58</v>
      </c>
      <c r="E285" s="401"/>
      <c r="F285" s="401" t="s">
        <v>59</v>
      </c>
      <c r="G285" s="401" t="s">
        <v>60</v>
      </c>
      <c r="H285" s="401" t="s">
        <v>61</v>
      </c>
      <c r="I285" s="401" t="s">
        <v>62</v>
      </c>
      <c r="J285" s="401" t="s">
        <v>63</v>
      </c>
      <c r="K285" s="401" t="s">
        <v>64</v>
      </c>
      <c r="L285" s="401" t="s">
        <v>65</v>
      </c>
      <c r="M285" s="401" t="s">
        <v>66</v>
      </c>
      <c r="N285" s="401" t="s">
        <v>67</v>
      </c>
      <c r="O285" s="401" t="s">
        <v>68</v>
      </c>
      <c r="P285" s="65" t="s">
        <v>69</v>
      </c>
    </row>
    <row r="286" spans="1:16" ht="15.75" x14ac:dyDescent="0.25">
      <c r="A286" s="56" t="s">
        <v>70</v>
      </c>
      <c r="B286" s="52"/>
      <c r="C286" s="52"/>
      <c r="D286" s="52"/>
      <c r="E286" s="52"/>
      <c r="F286" s="52"/>
      <c r="G286" s="52"/>
      <c r="H286" s="52"/>
      <c r="I286" s="52"/>
      <c r="J286" s="52"/>
      <c r="K286" s="52"/>
      <c r="L286" s="52"/>
      <c r="M286" s="52"/>
      <c r="N286" s="52"/>
      <c r="O286" s="52"/>
      <c r="P286" s="63"/>
    </row>
    <row r="287" spans="1:16" ht="15.75" x14ac:dyDescent="0.25">
      <c r="A287" s="56" t="s">
        <v>71</v>
      </c>
      <c r="B287" s="52"/>
      <c r="C287" s="52"/>
      <c r="D287" s="53"/>
      <c r="E287" s="53"/>
      <c r="F287" s="53"/>
      <c r="G287" s="53"/>
      <c r="H287" s="53"/>
      <c r="I287" s="53"/>
      <c r="J287" s="53"/>
      <c r="K287" s="53"/>
      <c r="L287" s="53"/>
      <c r="M287" s="53"/>
      <c r="N287" s="53"/>
      <c r="O287" s="53"/>
      <c r="P287" s="64"/>
    </row>
    <row r="288" spans="1:16" ht="15.75" x14ac:dyDescent="0.25">
      <c r="A288" s="23"/>
      <c r="B288" s="24"/>
      <c r="C288" s="24"/>
      <c r="D288" s="24"/>
      <c r="E288" s="24"/>
      <c r="F288" s="24"/>
      <c r="G288" s="24"/>
      <c r="H288" s="24"/>
      <c r="I288" s="24"/>
      <c r="J288" s="24"/>
      <c r="K288" s="24"/>
      <c r="L288" s="24"/>
      <c r="M288" s="24"/>
      <c r="N288" s="24"/>
      <c r="O288" s="24"/>
      <c r="P288" s="31"/>
    </row>
    <row r="289" spans="1:16" ht="15.75" x14ac:dyDescent="0.25">
      <c r="A289" s="35" t="s">
        <v>72</v>
      </c>
      <c r="B289" s="35" t="s">
        <v>33</v>
      </c>
      <c r="C289" s="36"/>
      <c r="D289" s="37" t="s">
        <v>58</v>
      </c>
      <c r="E289" s="37"/>
      <c r="F289" s="37" t="s">
        <v>59</v>
      </c>
      <c r="G289" s="37" t="s">
        <v>60</v>
      </c>
      <c r="H289" s="37" t="s">
        <v>61</v>
      </c>
      <c r="I289" s="37" t="s">
        <v>62</v>
      </c>
      <c r="J289" s="37" t="s">
        <v>63</v>
      </c>
      <c r="K289" s="37" t="s">
        <v>64</v>
      </c>
      <c r="L289" s="37" t="s">
        <v>65</v>
      </c>
      <c r="M289" s="37" t="s">
        <v>66</v>
      </c>
      <c r="N289" s="37" t="s">
        <v>67</v>
      </c>
      <c r="O289" s="37" t="s">
        <v>68</v>
      </c>
      <c r="P289" s="301" t="s">
        <v>69</v>
      </c>
    </row>
    <row r="290" spans="1:16" ht="15.75" x14ac:dyDescent="0.25">
      <c r="A290" s="868"/>
      <c r="B290" s="812"/>
      <c r="C290" s="38" t="s">
        <v>70</v>
      </c>
      <c r="D290" s="38"/>
      <c r="E290" s="38"/>
      <c r="F290" s="38"/>
      <c r="G290" s="38"/>
      <c r="H290" s="38"/>
      <c r="I290" s="38"/>
      <c r="J290" s="38"/>
      <c r="K290" s="38"/>
      <c r="L290" s="38"/>
      <c r="M290" s="38"/>
      <c r="N290" s="38"/>
      <c r="O290" s="808"/>
      <c r="P290" s="809"/>
    </row>
    <row r="291" spans="1:16" ht="15.75" x14ac:dyDescent="0.25">
      <c r="A291" s="869"/>
      <c r="B291" s="812"/>
      <c r="C291" s="40" t="s">
        <v>71</v>
      </c>
      <c r="D291" s="40"/>
      <c r="E291" s="40"/>
      <c r="F291" s="41"/>
      <c r="G291" s="41"/>
      <c r="H291" s="41"/>
      <c r="I291" s="41"/>
      <c r="J291" s="41"/>
      <c r="K291" s="41"/>
      <c r="L291" s="41"/>
      <c r="M291" s="41"/>
      <c r="N291" s="40"/>
      <c r="O291" s="814"/>
      <c r="P291" s="815"/>
    </row>
    <row r="292" spans="1:16" ht="15.75" x14ac:dyDescent="0.25">
      <c r="A292" s="868"/>
      <c r="B292" s="812"/>
      <c r="C292" s="38" t="s">
        <v>70</v>
      </c>
      <c r="D292" s="38"/>
      <c r="E292" s="38"/>
      <c r="F292" s="38"/>
      <c r="G292" s="38"/>
      <c r="H292" s="38"/>
      <c r="I292" s="38"/>
      <c r="J292" s="38"/>
      <c r="K292" s="38"/>
      <c r="L292" s="38"/>
      <c r="M292" s="38"/>
      <c r="N292" s="38"/>
      <c r="O292" s="808"/>
      <c r="P292" s="809"/>
    </row>
    <row r="293" spans="1:16" ht="15.75" x14ac:dyDescent="0.25">
      <c r="A293" s="869"/>
      <c r="B293" s="812"/>
      <c r="C293" s="40" t="s">
        <v>71</v>
      </c>
      <c r="D293" s="40"/>
      <c r="E293" s="40"/>
      <c r="F293" s="41"/>
      <c r="G293" s="41"/>
      <c r="H293" s="41"/>
      <c r="I293" s="41"/>
      <c r="J293" s="41"/>
      <c r="K293" s="41"/>
      <c r="L293" s="41"/>
      <c r="M293" s="41"/>
      <c r="N293" s="40"/>
      <c r="O293" s="814"/>
      <c r="P293" s="815"/>
    </row>
    <row r="294" spans="1:16" ht="15.75" x14ac:dyDescent="0.25">
      <c r="A294" s="868"/>
      <c r="B294" s="812"/>
      <c r="C294" s="38" t="s">
        <v>70</v>
      </c>
      <c r="D294" s="38"/>
      <c r="E294" s="38"/>
      <c r="F294" s="38"/>
      <c r="G294" s="38"/>
      <c r="H294" s="38"/>
      <c r="I294" s="38"/>
      <c r="J294" s="38"/>
      <c r="K294" s="38"/>
      <c r="L294" s="38"/>
      <c r="M294" s="38"/>
      <c r="N294" s="38"/>
      <c r="O294" s="808"/>
      <c r="P294" s="809"/>
    </row>
    <row r="295" spans="1:16" ht="15.75" x14ac:dyDescent="0.25">
      <c r="A295" s="869"/>
      <c r="B295" s="812"/>
      <c r="C295" s="40" t="s">
        <v>71</v>
      </c>
      <c r="D295" s="40"/>
      <c r="E295" s="40"/>
      <c r="F295" s="41"/>
      <c r="G295" s="41"/>
      <c r="H295" s="41"/>
      <c r="I295" s="41"/>
      <c r="J295" s="41"/>
      <c r="K295" s="41"/>
      <c r="L295" s="41"/>
      <c r="M295" s="41"/>
      <c r="N295" s="40"/>
      <c r="O295" s="814"/>
      <c r="P295" s="815"/>
    </row>
    <row r="296" spans="1:16" ht="15.75" x14ac:dyDescent="0.25">
      <c r="A296" s="868"/>
      <c r="B296" s="812"/>
      <c r="C296" s="38" t="s">
        <v>70</v>
      </c>
      <c r="D296" s="38"/>
      <c r="E296" s="38"/>
      <c r="F296" s="38"/>
      <c r="G296" s="38"/>
      <c r="H296" s="38"/>
      <c r="I296" s="38"/>
      <c r="J296" s="38"/>
      <c r="K296" s="38"/>
      <c r="L296" s="38"/>
      <c r="M296" s="38"/>
      <c r="N296" s="38"/>
      <c r="O296" s="808"/>
      <c r="P296" s="809"/>
    </row>
    <row r="297" spans="1:16" ht="15.75" x14ac:dyDescent="0.25">
      <c r="A297" s="869"/>
      <c r="B297" s="812"/>
      <c r="C297" s="40" t="s">
        <v>71</v>
      </c>
      <c r="D297" s="40"/>
      <c r="E297" s="40"/>
      <c r="F297" s="41"/>
      <c r="G297" s="41"/>
      <c r="H297" s="41"/>
      <c r="I297" s="41"/>
      <c r="J297" s="41"/>
      <c r="K297" s="41"/>
      <c r="L297" s="41"/>
      <c r="M297" s="41"/>
      <c r="N297" s="40"/>
      <c r="O297" s="814"/>
      <c r="P297" s="815"/>
    </row>
    <row r="298" spans="1:16" ht="15.75" x14ac:dyDescent="0.25">
      <c r="A298" s="868"/>
      <c r="B298" s="812"/>
      <c r="C298" s="38" t="s">
        <v>70</v>
      </c>
      <c r="D298" s="38"/>
      <c r="E298" s="38"/>
      <c r="F298" s="38"/>
      <c r="G298" s="38"/>
      <c r="H298" s="38"/>
      <c r="I298" s="38"/>
      <c r="J298" s="38"/>
      <c r="K298" s="38"/>
      <c r="L298" s="38"/>
      <c r="M298" s="38"/>
      <c r="N298" s="38"/>
      <c r="O298" s="808"/>
      <c r="P298" s="809"/>
    </row>
    <row r="299" spans="1:16" ht="15.75" x14ac:dyDescent="0.25">
      <c r="A299" s="869"/>
      <c r="B299" s="812"/>
      <c r="C299" s="40" t="s">
        <v>71</v>
      </c>
      <c r="D299" s="40"/>
      <c r="E299" s="40"/>
      <c r="F299" s="41"/>
      <c r="G299" s="41"/>
      <c r="H299" s="41"/>
      <c r="I299" s="41"/>
      <c r="J299" s="41"/>
      <c r="K299" s="41"/>
      <c r="L299" s="41"/>
      <c r="M299" s="41"/>
      <c r="N299" s="40"/>
      <c r="O299" s="814"/>
      <c r="P299" s="815"/>
    </row>
    <row r="300" spans="1:16" ht="15.75" x14ac:dyDescent="0.25">
      <c r="A300" s="868"/>
      <c r="B300" s="812"/>
      <c r="C300" s="38" t="s">
        <v>70</v>
      </c>
      <c r="D300" s="38"/>
      <c r="E300" s="38"/>
      <c r="F300" s="38"/>
      <c r="G300" s="38"/>
      <c r="H300" s="38"/>
      <c r="I300" s="38"/>
      <c r="J300" s="38"/>
      <c r="K300" s="38"/>
      <c r="L300" s="38"/>
      <c r="M300" s="38"/>
      <c r="N300" s="38"/>
      <c r="O300" s="808"/>
      <c r="P300" s="809"/>
    </row>
    <row r="301" spans="1:16" ht="15.75" x14ac:dyDescent="0.25">
      <c r="A301" s="869"/>
      <c r="B301" s="812"/>
      <c r="C301" s="40" t="s">
        <v>71</v>
      </c>
      <c r="D301" s="40"/>
      <c r="E301" s="40"/>
      <c r="F301" s="41"/>
      <c r="G301" s="41"/>
      <c r="H301" s="41"/>
      <c r="I301" s="41"/>
      <c r="J301" s="41"/>
      <c r="K301" s="41"/>
      <c r="L301" s="41"/>
      <c r="M301" s="41"/>
      <c r="N301" s="40"/>
      <c r="O301" s="814"/>
      <c r="P301" s="815"/>
    </row>
    <row r="302" spans="1:16" ht="15.75" x14ac:dyDescent="0.25">
      <c r="A302" s="868"/>
      <c r="B302" s="701"/>
      <c r="C302" s="38" t="s">
        <v>70</v>
      </c>
      <c r="D302" s="38"/>
      <c r="E302" s="38"/>
      <c r="F302" s="38"/>
      <c r="G302" s="38"/>
      <c r="H302" s="38"/>
      <c r="I302" s="38"/>
      <c r="J302" s="38"/>
      <c r="K302" s="38"/>
      <c r="L302" s="38"/>
      <c r="M302" s="38"/>
      <c r="N302" s="38"/>
      <c r="O302" s="808"/>
      <c r="P302" s="809"/>
    </row>
    <row r="303" spans="1:16" ht="15.75" x14ac:dyDescent="0.25">
      <c r="A303" s="869"/>
      <c r="B303" s="702"/>
      <c r="C303" s="40" t="s">
        <v>71</v>
      </c>
      <c r="D303" s="40"/>
      <c r="E303" s="40"/>
      <c r="F303" s="41"/>
      <c r="G303" s="41"/>
      <c r="H303" s="41"/>
      <c r="I303" s="41"/>
      <c r="J303" s="41"/>
      <c r="K303" s="41"/>
      <c r="L303" s="41"/>
      <c r="M303" s="41"/>
      <c r="N303" s="40"/>
      <c r="O303" s="814"/>
      <c r="P303" s="815"/>
    </row>
    <row r="304" spans="1:16" ht="15.75" x14ac:dyDescent="0.25">
      <c r="A304" s="868"/>
      <c r="B304" s="812"/>
      <c r="C304" s="38" t="s">
        <v>70</v>
      </c>
      <c r="D304" s="38"/>
      <c r="E304" s="38"/>
      <c r="F304" s="38"/>
      <c r="G304" s="38"/>
      <c r="H304" s="38"/>
      <c r="I304" s="38"/>
      <c r="J304" s="38"/>
      <c r="K304" s="38"/>
      <c r="L304" s="38"/>
      <c r="M304" s="38"/>
      <c r="N304" s="38"/>
      <c r="O304" s="808"/>
      <c r="P304" s="809"/>
    </row>
    <row r="305" spans="1:16" ht="15.75" x14ac:dyDescent="0.25">
      <c r="A305" s="869"/>
      <c r="B305" s="812"/>
      <c r="C305" s="40" t="s">
        <v>71</v>
      </c>
      <c r="D305" s="40"/>
      <c r="E305" s="40"/>
      <c r="F305" s="41"/>
      <c r="G305" s="41"/>
      <c r="H305" s="41"/>
      <c r="I305" s="41"/>
      <c r="J305" s="41"/>
      <c r="K305" s="41"/>
      <c r="L305" s="41"/>
      <c r="M305" s="41"/>
      <c r="N305" s="40"/>
      <c r="O305" s="814"/>
      <c r="P305" s="815"/>
    </row>
    <row r="306" spans="1:16" ht="15.75" x14ac:dyDescent="0.25">
      <c r="A306" s="699"/>
      <c r="B306" s="812"/>
      <c r="C306" s="38" t="s">
        <v>70</v>
      </c>
      <c r="D306" s="38"/>
      <c r="E306" s="38"/>
      <c r="F306" s="38"/>
      <c r="G306" s="38"/>
      <c r="H306" s="38"/>
      <c r="I306" s="38"/>
      <c r="J306" s="38"/>
      <c r="K306" s="38"/>
      <c r="L306" s="38"/>
      <c r="M306" s="38"/>
      <c r="N306" s="38"/>
      <c r="O306" s="808"/>
      <c r="P306" s="809"/>
    </row>
    <row r="307" spans="1:16" ht="15.75" x14ac:dyDescent="0.25">
      <c r="A307" s="700"/>
      <c r="B307" s="812"/>
      <c r="C307" s="40" t="s">
        <v>71</v>
      </c>
      <c r="D307" s="40"/>
      <c r="E307" s="40"/>
      <c r="F307" s="41"/>
      <c r="G307" s="41"/>
      <c r="H307" s="41"/>
      <c r="I307" s="41"/>
      <c r="J307" s="41"/>
      <c r="K307" s="41"/>
      <c r="L307" s="41"/>
      <c r="M307" s="41"/>
      <c r="N307" s="40"/>
      <c r="O307" s="814"/>
      <c r="P307" s="815"/>
    </row>
    <row r="308" spans="1:16" ht="15.75" x14ac:dyDescent="0.25">
      <c r="A308" s="699"/>
      <c r="B308" s="701"/>
      <c r="C308" s="38" t="s">
        <v>70</v>
      </c>
      <c r="D308" s="38"/>
      <c r="E308" s="38"/>
      <c r="F308" s="38"/>
      <c r="G308" s="38"/>
      <c r="H308" s="38"/>
      <c r="I308" s="38"/>
      <c r="J308" s="38"/>
      <c r="K308" s="38"/>
      <c r="L308" s="38"/>
      <c r="M308" s="38"/>
      <c r="N308" s="38"/>
      <c r="O308" s="808"/>
      <c r="P308" s="809"/>
    </row>
    <row r="309" spans="1:16" ht="15.75" x14ac:dyDescent="0.25">
      <c r="A309" s="700"/>
      <c r="B309" s="702"/>
      <c r="C309" s="40" t="s">
        <v>71</v>
      </c>
      <c r="D309" s="40"/>
      <c r="E309" s="40"/>
      <c r="F309" s="41"/>
      <c r="G309" s="41"/>
      <c r="H309" s="41"/>
      <c r="I309" s="41"/>
      <c r="J309" s="41"/>
      <c r="K309" s="41"/>
      <c r="L309" s="41"/>
      <c r="M309" s="41"/>
      <c r="N309" s="40"/>
      <c r="O309" s="814"/>
      <c r="P309" s="815"/>
    </row>
    <row r="310" spans="1:16" ht="15.75" thickBot="1" x14ac:dyDescent="0.3">
      <c r="A310" s="44"/>
      <c r="B310" s="21"/>
      <c r="C310" s="21"/>
      <c r="D310" s="21"/>
      <c r="E310" s="21"/>
      <c r="F310" s="21"/>
      <c r="G310" s="21"/>
      <c r="H310" s="21"/>
      <c r="I310" s="21"/>
      <c r="J310" s="21"/>
      <c r="K310" s="21"/>
      <c r="L310" s="21"/>
      <c r="M310" s="21"/>
      <c r="N310" s="21"/>
      <c r="O310" s="21"/>
      <c r="P310" s="45"/>
    </row>
    <row r="311" spans="1:16" ht="15.75" x14ac:dyDescent="0.25">
      <c r="A311" s="688" t="s">
        <v>82</v>
      </c>
      <c r="B311" s="689"/>
      <c r="C311" s="689"/>
      <c r="D311" s="689"/>
      <c r="E311" s="689"/>
      <c r="F311" s="689"/>
      <c r="G311" s="689"/>
      <c r="H311" s="689"/>
      <c r="I311" s="689"/>
      <c r="J311" s="689"/>
      <c r="K311" s="689"/>
      <c r="L311" s="689"/>
      <c r="M311" s="689"/>
      <c r="N311" s="689"/>
      <c r="O311" s="689"/>
      <c r="P311" s="690"/>
    </row>
    <row r="312" spans="1:16" ht="24.75" customHeight="1" x14ac:dyDescent="0.25">
      <c r="A312" s="46" t="s">
        <v>83</v>
      </c>
      <c r="B312" s="682"/>
      <c r="C312" s="683"/>
      <c r="D312" s="683"/>
      <c r="E312" s="683"/>
      <c r="F312" s="683"/>
      <c r="G312" s="683"/>
      <c r="H312" s="683"/>
      <c r="I312" s="683"/>
      <c r="J312" s="683"/>
      <c r="K312" s="683"/>
      <c r="L312" s="683"/>
      <c r="M312" s="683"/>
      <c r="N312" s="683"/>
      <c r="O312" s="683"/>
      <c r="P312" s="684"/>
    </row>
    <row r="313" spans="1:16" ht="24.75" customHeight="1" x14ac:dyDescent="0.25">
      <c r="A313" s="46" t="s">
        <v>84</v>
      </c>
      <c r="B313" s="682"/>
      <c r="C313" s="683"/>
      <c r="D313" s="683"/>
      <c r="E313" s="683"/>
      <c r="F313" s="683"/>
      <c r="G313" s="683"/>
      <c r="H313" s="683"/>
      <c r="I313" s="683"/>
      <c r="J313" s="683"/>
      <c r="K313" s="683"/>
      <c r="L313" s="683"/>
      <c r="M313" s="683"/>
      <c r="N313" s="683"/>
      <c r="O313" s="683"/>
      <c r="P313" s="684"/>
    </row>
    <row r="314" spans="1:16" ht="24.75" customHeight="1" x14ac:dyDescent="0.25">
      <c r="A314" s="46" t="s">
        <v>85</v>
      </c>
      <c r="B314" s="682"/>
      <c r="C314" s="683"/>
      <c r="D314" s="683"/>
      <c r="E314" s="683"/>
      <c r="F314" s="683"/>
      <c r="G314" s="683"/>
      <c r="H314" s="683"/>
      <c r="I314" s="683"/>
      <c r="J314" s="683"/>
      <c r="K314" s="683"/>
      <c r="L314" s="683"/>
      <c r="M314" s="683"/>
      <c r="N314" s="683"/>
      <c r="O314" s="683"/>
      <c r="P314" s="684"/>
    </row>
    <row r="315" spans="1:16" ht="24.75" customHeight="1" x14ac:dyDescent="0.25">
      <c r="A315" s="46" t="s">
        <v>86</v>
      </c>
      <c r="B315" s="682"/>
      <c r="C315" s="683"/>
      <c r="D315" s="683"/>
      <c r="E315" s="683"/>
      <c r="F315" s="683"/>
      <c r="G315" s="683"/>
      <c r="H315" s="683"/>
      <c r="I315" s="683"/>
      <c r="J315" s="683"/>
      <c r="K315" s="683"/>
      <c r="L315" s="683"/>
      <c r="M315" s="683"/>
      <c r="N315" s="683"/>
      <c r="O315" s="683"/>
      <c r="P315" s="684"/>
    </row>
    <row r="316" spans="1:16" ht="24.75" customHeight="1" x14ac:dyDescent="0.25">
      <c r="A316" s="46" t="s">
        <v>87</v>
      </c>
      <c r="B316" s="682"/>
      <c r="C316" s="683"/>
      <c r="D316" s="683"/>
      <c r="E316" s="683"/>
      <c r="F316" s="683"/>
      <c r="G316" s="683"/>
      <c r="H316" s="683"/>
      <c r="I316" s="683"/>
      <c r="J316" s="683"/>
      <c r="K316" s="683"/>
      <c r="L316" s="683"/>
      <c r="M316" s="683"/>
      <c r="N316" s="683"/>
      <c r="O316" s="683"/>
      <c r="P316" s="684"/>
    </row>
    <row r="317" spans="1:16" ht="24.75" customHeight="1" x14ac:dyDescent="0.25">
      <c r="A317" s="46" t="s">
        <v>88</v>
      </c>
      <c r="B317" s="682"/>
      <c r="C317" s="683"/>
      <c r="D317" s="683"/>
      <c r="E317" s="683"/>
      <c r="F317" s="683"/>
      <c r="G317" s="683"/>
      <c r="H317" s="683"/>
      <c r="I317" s="683"/>
      <c r="J317" s="683"/>
      <c r="K317" s="683"/>
      <c r="L317" s="683"/>
      <c r="M317" s="683"/>
      <c r="N317" s="683"/>
      <c r="O317" s="683"/>
      <c r="P317" s="684"/>
    </row>
    <row r="318" spans="1:16" ht="24.75" customHeight="1" x14ac:dyDescent="0.25">
      <c r="A318" s="46" t="s">
        <v>89</v>
      </c>
      <c r="B318" s="682"/>
      <c r="C318" s="683"/>
      <c r="D318" s="683"/>
      <c r="E318" s="683"/>
      <c r="F318" s="683"/>
      <c r="G318" s="683"/>
      <c r="H318" s="683"/>
      <c r="I318" s="683"/>
      <c r="J318" s="683"/>
      <c r="K318" s="683"/>
      <c r="L318" s="683"/>
      <c r="M318" s="683"/>
      <c r="N318" s="683"/>
      <c r="O318" s="683"/>
      <c r="P318" s="684"/>
    </row>
    <row r="319" spans="1:16" ht="24.75" customHeight="1" x14ac:dyDescent="0.25">
      <c r="A319" s="46" t="s">
        <v>90</v>
      </c>
      <c r="B319" s="682"/>
      <c r="C319" s="683"/>
      <c r="D319" s="683"/>
      <c r="E319" s="683"/>
      <c r="F319" s="683"/>
      <c r="G319" s="683"/>
      <c r="H319" s="683"/>
      <c r="I319" s="683"/>
      <c r="J319" s="683"/>
      <c r="K319" s="683"/>
      <c r="L319" s="683"/>
      <c r="M319" s="683"/>
      <c r="N319" s="683"/>
      <c r="O319" s="683"/>
      <c r="P319" s="684"/>
    </row>
    <row r="320" spans="1:16" ht="24.75" customHeight="1" x14ac:dyDescent="0.25">
      <c r="A320" s="46" t="s">
        <v>91</v>
      </c>
      <c r="B320" s="682"/>
      <c r="C320" s="683"/>
      <c r="D320" s="683"/>
      <c r="E320" s="683"/>
      <c r="F320" s="683"/>
      <c r="G320" s="683"/>
      <c r="H320" s="683"/>
      <c r="I320" s="683"/>
      <c r="J320" s="683"/>
      <c r="K320" s="683"/>
      <c r="L320" s="683"/>
      <c r="M320" s="683"/>
      <c r="N320" s="683"/>
      <c r="O320" s="683"/>
      <c r="P320" s="684"/>
    </row>
    <row r="321" spans="1:16" ht="24.75" customHeight="1" thickBot="1" x14ac:dyDescent="0.3">
      <c r="A321" s="47" t="s">
        <v>92</v>
      </c>
      <c r="B321" s="685"/>
      <c r="C321" s="686"/>
      <c r="D321" s="686"/>
      <c r="E321" s="686"/>
      <c r="F321" s="686"/>
      <c r="G321" s="686"/>
      <c r="H321" s="686"/>
      <c r="I321" s="686"/>
      <c r="J321" s="686"/>
      <c r="K321" s="686"/>
      <c r="L321" s="686"/>
      <c r="M321" s="686"/>
      <c r="N321" s="686"/>
      <c r="O321" s="686"/>
      <c r="P321" s="687"/>
    </row>
  </sheetData>
  <mergeCells count="493">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G33:H33"/>
    <mergeCell ref="I33:J33"/>
    <mergeCell ref="L33:M33"/>
    <mergeCell ref="N33:P33"/>
    <mergeCell ref="F27:I27"/>
    <mergeCell ref="M27:O27"/>
    <mergeCell ref="F28:I28"/>
    <mergeCell ref="M28:O28"/>
    <mergeCell ref="F29:I29"/>
    <mergeCell ref="M29:O29"/>
    <mergeCell ref="A36:G36"/>
    <mergeCell ref="H36:P36"/>
    <mergeCell ref="A37:G38"/>
    <mergeCell ref="H37:P38"/>
    <mergeCell ref="D40:P40"/>
    <mergeCell ref="O41:P41"/>
    <mergeCell ref="G34:H34"/>
    <mergeCell ref="I34:J34"/>
    <mergeCell ref="L34:M34"/>
    <mergeCell ref="N34:P34"/>
    <mergeCell ref="A35:B35"/>
    <mergeCell ref="C35:P35"/>
    <mergeCell ref="A42:C42"/>
    <mergeCell ref="O42:P42"/>
    <mergeCell ref="A43:C43"/>
    <mergeCell ref="O43:P43"/>
    <mergeCell ref="O45:P45"/>
    <mergeCell ref="A46:A47"/>
    <mergeCell ref="B46:B47"/>
    <mergeCell ref="O46:P46"/>
    <mergeCell ref="O47:P47"/>
    <mergeCell ref="A52:A53"/>
    <mergeCell ref="B52:B53"/>
    <mergeCell ref="O52:P52"/>
    <mergeCell ref="O53:P53"/>
    <mergeCell ref="A54:A55"/>
    <mergeCell ref="B54:B55"/>
    <mergeCell ref="O54:P54"/>
    <mergeCell ref="O55:P55"/>
    <mergeCell ref="A48:A49"/>
    <mergeCell ref="B48:B49"/>
    <mergeCell ref="O48:P48"/>
    <mergeCell ref="O49:P49"/>
    <mergeCell ref="A50:A51"/>
    <mergeCell ref="B50:B51"/>
    <mergeCell ref="O50:P50"/>
    <mergeCell ref="O51:P51"/>
    <mergeCell ref="A60:A61"/>
    <mergeCell ref="B60:B61"/>
    <mergeCell ref="O60:P60"/>
    <mergeCell ref="O61:P61"/>
    <mergeCell ref="A62:A63"/>
    <mergeCell ref="B62:B63"/>
    <mergeCell ref="O62:P62"/>
    <mergeCell ref="O63:P63"/>
    <mergeCell ref="A56:A57"/>
    <mergeCell ref="B56:B57"/>
    <mergeCell ref="O56:P56"/>
    <mergeCell ref="O57:P57"/>
    <mergeCell ref="A58:A59"/>
    <mergeCell ref="B58:B59"/>
    <mergeCell ref="O58:P58"/>
    <mergeCell ref="O59:P59"/>
    <mergeCell ref="B69:P69"/>
    <mergeCell ref="B70:P70"/>
    <mergeCell ref="B71:P71"/>
    <mergeCell ref="B72:P72"/>
    <mergeCell ref="B73:P73"/>
    <mergeCell ref="B74:P74"/>
    <mergeCell ref="A64:A65"/>
    <mergeCell ref="B64:B65"/>
    <mergeCell ref="O64:P64"/>
    <mergeCell ref="O65:P65"/>
    <mergeCell ref="A67:P67"/>
    <mergeCell ref="B68:P68"/>
    <mergeCell ref="B75:P75"/>
    <mergeCell ref="B76:P76"/>
    <mergeCell ref="B77:P77"/>
    <mergeCell ref="A80:D89"/>
    <mergeCell ref="F80:I81"/>
    <mergeCell ref="J80:J81"/>
    <mergeCell ref="K80:L89"/>
    <mergeCell ref="M80:O81"/>
    <mergeCell ref="P80:P81"/>
    <mergeCell ref="F82:I82"/>
    <mergeCell ref="F86:I86"/>
    <mergeCell ref="M86:O86"/>
    <mergeCell ref="F87:I87"/>
    <mergeCell ref="M87:O87"/>
    <mergeCell ref="F88:I88"/>
    <mergeCell ref="M88:O88"/>
    <mergeCell ref="M82:O82"/>
    <mergeCell ref="F83:I83"/>
    <mergeCell ref="M83:O83"/>
    <mergeCell ref="F84:I84"/>
    <mergeCell ref="M84:O84"/>
    <mergeCell ref="F85:I85"/>
    <mergeCell ref="M85:O85"/>
    <mergeCell ref="G94:H94"/>
    <mergeCell ref="I94:J94"/>
    <mergeCell ref="L94:M94"/>
    <mergeCell ref="N94:P94"/>
    <mergeCell ref="G95:H95"/>
    <mergeCell ref="I95:J95"/>
    <mergeCell ref="L95:M95"/>
    <mergeCell ref="N95:P95"/>
    <mergeCell ref="F89:I89"/>
    <mergeCell ref="M89:O89"/>
    <mergeCell ref="B91:K91"/>
    <mergeCell ref="L91:O91"/>
    <mergeCell ref="B93:K93"/>
    <mergeCell ref="L93:O93"/>
    <mergeCell ref="D101:P101"/>
    <mergeCell ref="O102:P102"/>
    <mergeCell ref="A103:C103"/>
    <mergeCell ref="O103:P103"/>
    <mergeCell ref="A104:C104"/>
    <mergeCell ref="O104:P104"/>
    <mergeCell ref="A96:B96"/>
    <mergeCell ref="C96:P96"/>
    <mergeCell ref="A97:G97"/>
    <mergeCell ref="H97:P97"/>
    <mergeCell ref="A98:G99"/>
    <mergeCell ref="H98:P99"/>
    <mergeCell ref="A111:A112"/>
    <mergeCell ref="B111:B112"/>
    <mergeCell ref="O111:P111"/>
    <mergeCell ref="O112:P112"/>
    <mergeCell ref="A113:A114"/>
    <mergeCell ref="B113:B114"/>
    <mergeCell ref="O113:P113"/>
    <mergeCell ref="O114:P114"/>
    <mergeCell ref="O106:P106"/>
    <mergeCell ref="A107:A108"/>
    <mergeCell ref="B107:B108"/>
    <mergeCell ref="O107:P107"/>
    <mergeCell ref="O108:P108"/>
    <mergeCell ref="A109:A110"/>
    <mergeCell ref="B109:B110"/>
    <mergeCell ref="O109:P109"/>
    <mergeCell ref="O110:P110"/>
    <mergeCell ref="A119:A120"/>
    <mergeCell ref="B119:B120"/>
    <mergeCell ref="O119:P119"/>
    <mergeCell ref="O120:P120"/>
    <mergeCell ref="A121:A122"/>
    <mergeCell ref="B121:B122"/>
    <mergeCell ref="O121:P121"/>
    <mergeCell ref="O122:P122"/>
    <mergeCell ref="A115:A116"/>
    <mergeCell ref="B115:B116"/>
    <mergeCell ref="O115:P115"/>
    <mergeCell ref="O116:P116"/>
    <mergeCell ref="A117:A118"/>
    <mergeCell ref="B117:B118"/>
    <mergeCell ref="O117:P117"/>
    <mergeCell ref="O118:P118"/>
    <mergeCell ref="A128:P128"/>
    <mergeCell ref="B129:P129"/>
    <mergeCell ref="B130:P130"/>
    <mergeCell ref="B131:P131"/>
    <mergeCell ref="B132:P132"/>
    <mergeCell ref="B133:P133"/>
    <mergeCell ref="A123:A124"/>
    <mergeCell ref="B123:B124"/>
    <mergeCell ref="O123:P123"/>
    <mergeCell ref="O124:P124"/>
    <mergeCell ref="A125:A126"/>
    <mergeCell ref="B125:B126"/>
    <mergeCell ref="O125:P125"/>
    <mergeCell ref="O126:P126"/>
    <mergeCell ref="B134:P134"/>
    <mergeCell ref="B135:P135"/>
    <mergeCell ref="B136:P136"/>
    <mergeCell ref="B137:P137"/>
    <mergeCell ref="B138:P138"/>
    <mergeCell ref="A141:D150"/>
    <mergeCell ref="F141:I142"/>
    <mergeCell ref="J141:J142"/>
    <mergeCell ref="K141:L150"/>
    <mergeCell ref="M141:O142"/>
    <mergeCell ref="F146:I146"/>
    <mergeCell ref="M146:O146"/>
    <mergeCell ref="F147:I147"/>
    <mergeCell ref="M147:O147"/>
    <mergeCell ref="F148:I148"/>
    <mergeCell ref="M148:O148"/>
    <mergeCell ref="P141:P142"/>
    <mergeCell ref="F143:I143"/>
    <mergeCell ref="M143:O143"/>
    <mergeCell ref="F144:I144"/>
    <mergeCell ref="M144:O144"/>
    <mergeCell ref="F145:I145"/>
    <mergeCell ref="M145:O145"/>
    <mergeCell ref="B153:K153"/>
    <mergeCell ref="L153:O153"/>
    <mergeCell ref="G154:H154"/>
    <mergeCell ref="I154:J154"/>
    <mergeCell ref="L154:M154"/>
    <mergeCell ref="N154:P154"/>
    <mergeCell ref="F149:I149"/>
    <mergeCell ref="M149:O149"/>
    <mergeCell ref="F150:I150"/>
    <mergeCell ref="M150:O150"/>
    <mergeCell ref="B151:K151"/>
    <mergeCell ref="L151:O151"/>
    <mergeCell ref="A157:G157"/>
    <mergeCell ref="H157:P157"/>
    <mergeCell ref="A158:G159"/>
    <mergeCell ref="H158:P159"/>
    <mergeCell ref="D161:P161"/>
    <mergeCell ref="O162:P162"/>
    <mergeCell ref="G155:H155"/>
    <mergeCell ref="I155:J155"/>
    <mergeCell ref="L155:M155"/>
    <mergeCell ref="N155:P155"/>
    <mergeCell ref="A156:B156"/>
    <mergeCell ref="C156:P156"/>
    <mergeCell ref="A163:C163"/>
    <mergeCell ref="O163:P163"/>
    <mergeCell ref="A164:C164"/>
    <mergeCell ref="O164:P164"/>
    <mergeCell ref="O166:P166"/>
    <mergeCell ref="A167:A168"/>
    <mergeCell ref="B167:B168"/>
    <mergeCell ref="O167:P167"/>
    <mergeCell ref="O168:P168"/>
    <mergeCell ref="A173:A174"/>
    <mergeCell ref="B173:B174"/>
    <mergeCell ref="O173:P173"/>
    <mergeCell ref="O174:P174"/>
    <mergeCell ref="A175:A176"/>
    <mergeCell ref="B175:B176"/>
    <mergeCell ref="O175:P175"/>
    <mergeCell ref="O176:P176"/>
    <mergeCell ref="A169:A170"/>
    <mergeCell ref="B169:B170"/>
    <mergeCell ref="O169:P169"/>
    <mergeCell ref="O170:P170"/>
    <mergeCell ref="A171:A172"/>
    <mergeCell ref="B171:B172"/>
    <mergeCell ref="O171:P171"/>
    <mergeCell ref="O172:P172"/>
    <mergeCell ref="A181:A182"/>
    <mergeCell ref="B181:B182"/>
    <mergeCell ref="O181:P181"/>
    <mergeCell ref="O182:P182"/>
    <mergeCell ref="A183:A184"/>
    <mergeCell ref="B183:B184"/>
    <mergeCell ref="O183:P183"/>
    <mergeCell ref="O184:P184"/>
    <mergeCell ref="A177:A178"/>
    <mergeCell ref="B177:B178"/>
    <mergeCell ref="O177:P177"/>
    <mergeCell ref="O178:P178"/>
    <mergeCell ref="A179:A180"/>
    <mergeCell ref="B179:B180"/>
    <mergeCell ref="O179:P179"/>
    <mergeCell ref="O180:P180"/>
    <mergeCell ref="B190:P190"/>
    <mergeCell ref="B191:P191"/>
    <mergeCell ref="B192:P192"/>
    <mergeCell ref="B193:P193"/>
    <mergeCell ref="B194:P194"/>
    <mergeCell ref="B195:P195"/>
    <mergeCell ref="A185:A186"/>
    <mergeCell ref="B185:B186"/>
    <mergeCell ref="O185:P185"/>
    <mergeCell ref="O186:P186"/>
    <mergeCell ref="A188:P188"/>
    <mergeCell ref="B189:P189"/>
    <mergeCell ref="M203:O203"/>
    <mergeCell ref="F204:I204"/>
    <mergeCell ref="M204:O204"/>
    <mergeCell ref="F205:I205"/>
    <mergeCell ref="M205:O205"/>
    <mergeCell ref="F206:I206"/>
    <mergeCell ref="M206:O206"/>
    <mergeCell ref="B196:P196"/>
    <mergeCell ref="B197:P197"/>
    <mergeCell ref="B198:P198"/>
    <mergeCell ref="A201:D210"/>
    <mergeCell ref="F201:I202"/>
    <mergeCell ref="J201:J202"/>
    <mergeCell ref="K201:L210"/>
    <mergeCell ref="M201:O202"/>
    <mergeCell ref="P201:P202"/>
    <mergeCell ref="F203:I203"/>
    <mergeCell ref="F210:I210"/>
    <mergeCell ref="M210:O210"/>
    <mergeCell ref="G213:H213"/>
    <mergeCell ref="I213:J213"/>
    <mergeCell ref="L213:M213"/>
    <mergeCell ref="N213:P213"/>
    <mergeCell ref="F207:I207"/>
    <mergeCell ref="M207:O207"/>
    <mergeCell ref="F208:I208"/>
    <mergeCell ref="M208:O208"/>
    <mergeCell ref="F209:I209"/>
    <mergeCell ref="M209:O209"/>
    <mergeCell ref="A216:G216"/>
    <mergeCell ref="H216:P216"/>
    <mergeCell ref="A217:G218"/>
    <mergeCell ref="H217:P218"/>
    <mergeCell ref="D220:P220"/>
    <mergeCell ref="O221:P221"/>
    <mergeCell ref="G214:H214"/>
    <mergeCell ref="I214:J214"/>
    <mergeCell ref="L214:M214"/>
    <mergeCell ref="N214:P214"/>
    <mergeCell ref="A215:B215"/>
    <mergeCell ref="C215:P215"/>
    <mergeCell ref="A229:A230"/>
    <mergeCell ref="B229:B230"/>
    <mergeCell ref="O229:P229"/>
    <mergeCell ref="O230:P230"/>
    <mergeCell ref="A231:A232"/>
    <mergeCell ref="B231:B232"/>
    <mergeCell ref="O231:P231"/>
    <mergeCell ref="O232:P232"/>
    <mergeCell ref="A222:C222"/>
    <mergeCell ref="O222:P222"/>
    <mergeCell ref="A223:C223"/>
    <mergeCell ref="O223:P223"/>
    <mergeCell ref="O226:P226"/>
    <mergeCell ref="A227:A228"/>
    <mergeCell ref="B227:B228"/>
    <mergeCell ref="O227:P227"/>
    <mergeCell ref="O228:P228"/>
    <mergeCell ref="A237:A238"/>
    <mergeCell ref="B237:B238"/>
    <mergeCell ref="O237:P237"/>
    <mergeCell ref="O238:P238"/>
    <mergeCell ref="A239:A240"/>
    <mergeCell ref="B239:B240"/>
    <mergeCell ref="O239:P239"/>
    <mergeCell ref="O240:P240"/>
    <mergeCell ref="A233:A234"/>
    <mergeCell ref="B233:B234"/>
    <mergeCell ref="O233:P233"/>
    <mergeCell ref="O234:P234"/>
    <mergeCell ref="A235:A236"/>
    <mergeCell ref="B235:B236"/>
    <mergeCell ref="O235:P235"/>
    <mergeCell ref="O236:P236"/>
    <mergeCell ref="A246:P246"/>
    <mergeCell ref="B247:P247"/>
    <mergeCell ref="B248:P248"/>
    <mergeCell ref="B249:P249"/>
    <mergeCell ref="B250:P250"/>
    <mergeCell ref="B251:P251"/>
    <mergeCell ref="A241:A242"/>
    <mergeCell ref="B241:B242"/>
    <mergeCell ref="O241:P241"/>
    <mergeCell ref="O242:P242"/>
    <mergeCell ref="A243:A244"/>
    <mergeCell ref="B243:B244"/>
    <mergeCell ref="O243:P243"/>
    <mergeCell ref="O244:P244"/>
    <mergeCell ref="B260:K260"/>
    <mergeCell ref="L260:O260"/>
    <mergeCell ref="B262:F262"/>
    <mergeCell ref="H262:P262"/>
    <mergeCell ref="B263:F263"/>
    <mergeCell ref="H263:P263"/>
    <mergeCell ref="B252:P252"/>
    <mergeCell ref="B253:P253"/>
    <mergeCell ref="B254:P254"/>
    <mergeCell ref="B255:P255"/>
    <mergeCell ref="B256:P256"/>
    <mergeCell ref="B258:K258"/>
    <mergeCell ref="L258:O258"/>
    <mergeCell ref="A266:D275"/>
    <mergeCell ref="F266:I267"/>
    <mergeCell ref="J266:J267"/>
    <mergeCell ref="K266:L275"/>
    <mergeCell ref="M266:O267"/>
    <mergeCell ref="P266:P267"/>
    <mergeCell ref="F268:I268"/>
    <mergeCell ref="M268:O268"/>
    <mergeCell ref="F269:I269"/>
    <mergeCell ref="M269:O269"/>
    <mergeCell ref="F273:I273"/>
    <mergeCell ref="M273:O273"/>
    <mergeCell ref="F274:I274"/>
    <mergeCell ref="M274:O274"/>
    <mergeCell ref="F275:I275"/>
    <mergeCell ref="M275:O275"/>
    <mergeCell ref="F270:I270"/>
    <mergeCell ref="M270:O270"/>
    <mergeCell ref="F271:I271"/>
    <mergeCell ref="M271:O271"/>
    <mergeCell ref="F272:I272"/>
    <mergeCell ref="M272:O272"/>
    <mergeCell ref="A279:B279"/>
    <mergeCell ref="C279:P279"/>
    <mergeCell ref="A280:G280"/>
    <mergeCell ref="H280:P280"/>
    <mergeCell ref="A281:G282"/>
    <mergeCell ref="H281:P282"/>
    <mergeCell ref="G277:H277"/>
    <mergeCell ref="I277:J277"/>
    <mergeCell ref="L277:M277"/>
    <mergeCell ref="N277:P277"/>
    <mergeCell ref="G278:H278"/>
    <mergeCell ref="I278:J278"/>
    <mergeCell ref="L278:M278"/>
    <mergeCell ref="N278:P278"/>
    <mergeCell ref="D284:P284"/>
    <mergeCell ref="A290:A291"/>
    <mergeCell ref="B290:B291"/>
    <mergeCell ref="O290:P290"/>
    <mergeCell ref="O291:P291"/>
    <mergeCell ref="A292:A293"/>
    <mergeCell ref="B292:B293"/>
    <mergeCell ref="O292:P292"/>
    <mergeCell ref="O293:P293"/>
    <mergeCell ref="A298:A299"/>
    <mergeCell ref="B298:B299"/>
    <mergeCell ref="O298:P298"/>
    <mergeCell ref="O299:P299"/>
    <mergeCell ref="A300:A301"/>
    <mergeCell ref="B300:B301"/>
    <mergeCell ref="O300:P300"/>
    <mergeCell ref="O301:P301"/>
    <mergeCell ref="A294:A295"/>
    <mergeCell ref="B294:B295"/>
    <mergeCell ref="O294:P294"/>
    <mergeCell ref="O295:P295"/>
    <mergeCell ref="A296:A297"/>
    <mergeCell ref="B296:B297"/>
    <mergeCell ref="O296:P296"/>
    <mergeCell ref="O297:P297"/>
    <mergeCell ref="A306:A307"/>
    <mergeCell ref="B306:B307"/>
    <mergeCell ref="O306:P306"/>
    <mergeCell ref="O307:P307"/>
    <mergeCell ref="A308:A309"/>
    <mergeCell ref="B308:B309"/>
    <mergeCell ref="O308:P308"/>
    <mergeCell ref="O309:P309"/>
    <mergeCell ref="A302:A303"/>
    <mergeCell ref="B302:B303"/>
    <mergeCell ref="O302:P302"/>
    <mergeCell ref="O303:P303"/>
    <mergeCell ref="A304:A305"/>
    <mergeCell ref="B304:B305"/>
    <mergeCell ref="O304:P304"/>
    <mergeCell ref="O305:P305"/>
    <mergeCell ref="B317:P317"/>
    <mergeCell ref="B318:P318"/>
    <mergeCell ref="B319:P319"/>
    <mergeCell ref="B320:P320"/>
    <mergeCell ref="B321:P321"/>
    <mergeCell ref="A311:P311"/>
    <mergeCell ref="B312:P312"/>
    <mergeCell ref="B313:P313"/>
    <mergeCell ref="B314:P314"/>
    <mergeCell ref="B315:P315"/>
    <mergeCell ref="B316:P316"/>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155"/>
  <sheetViews>
    <sheetView zoomScale="70" zoomScaleNormal="70" workbookViewId="0">
      <selection activeCell="Q8" sqref="Q8"/>
    </sheetView>
  </sheetViews>
  <sheetFormatPr baseColWidth="10" defaultColWidth="11.42578125" defaultRowHeight="15" x14ac:dyDescent="0.25"/>
  <cols>
    <col min="1" max="1" width="48.7109375" customWidth="1"/>
    <col min="2" max="2" width="11.42578125" customWidth="1"/>
    <col min="3" max="3" width="16.5703125" customWidth="1"/>
    <col min="4" max="4" width="12.7109375" customWidth="1"/>
    <col min="5" max="5" width="16.140625" customWidth="1"/>
    <col min="6" max="6" width="15.28515625" customWidth="1"/>
    <col min="7" max="7" width="15.42578125" customWidth="1"/>
    <col min="8" max="8" width="16.140625" customWidth="1"/>
    <col min="9" max="9" width="15.85546875" customWidth="1"/>
    <col min="10" max="10" width="14.7109375" customWidth="1"/>
    <col min="11" max="11" width="15.28515625" customWidth="1"/>
    <col min="12" max="12" width="14.5703125" customWidth="1"/>
    <col min="13" max="13" width="14.7109375" customWidth="1"/>
    <col min="14" max="14" width="17.28515625" customWidth="1"/>
    <col min="15" max="15" width="12.7109375" customWidth="1"/>
    <col min="16" max="16" width="10.85546875" customWidth="1"/>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1851</v>
      </c>
      <c r="C8" s="924"/>
      <c r="D8" s="924"/>
      <c r="E8" s="924"/>
      <c r="F8" s="924"/>
      <c r="G8" s="924"/>
      <c r="H8" s="924"/>
      <c r="I8" s="924"/>
      <c r="J8" s="924"/>
      <c r="K8" s="924"/>
      <c r="L8" s="924"/>
      <c r="M8" s="924"/>
      <c r="N8" s="924"/>
      <c r="O8" s="924"/>
      <c r="P8" s="925"/>
    </row>
    <row r="9" spans="1:16" ht="15.75" customHeight="1" x14ac:dyDescent="0.25">
      <c r="A9" s="4" t="s">
        <v>7</v>
      </c>
      <c r="B9" s="923" t="s">
        <v>1862</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30" customHeight="1" x14ac:dyDescent="0.25">
      <c r="A11" s="9" t="s">
        <v>9</v>
      </c>
      <c r="B11" s="791" t="s">
        <v>1863</v>
      </c>
      <c r="C11" s="792"/>
      <c r="D11" s="792"/>
      <c r="E11" s="792"/>
      <c r="F11" s="792"/>
      <c r="G11" s="792"/>
      <c r="H11" s="792"/>
      <c r="I11" s="792"/>
      <c r="J11" s="792"/>
      <c r="K11" s="793"/>
      <c r="L11" s="794" t="s">
        <v>11</v>
      </c>
      <c r="M11" s="794"/>
      <c r="N11" s="794"/>
      <c r="O11" s="794"/>
      <c r="P11" s="10"/>
    </row>
    <row r="13" spans="1:16" ht="32.25" customHeight="1" x14ac:dyDescent="0.25">
      <c r="A13" s="11" t="s">
        <v>12</v>
      </c>
      <c r="B13" s="758" t="s">
        <v>1864</v>
      </c>
      <c r="C13" s="773"/>
      <c r="D13" s="773"/>
      <c r="E13" s="773"/>
      <c r="F13" s="773"/>
      <c r="G13" s="773"/>
      <c r="H13" s="773"/>
      <c r="I13" s="773"/>
      <c r="J13" s="773"/>
      <c r="K13" s="773"/>
      <c r="L13" s="774" t="s">
        <v>14</v>
      </c>
      <c r="M13" s="774"/>
      <c r="N13" s="774"/>
      <c r="O13" s="774"/>
      <c r="P13" s="12" t="s">
        <v>461</v>
      </c>
    </row>
    <row r="14" spans="1:16" ht="32.25" customHeight="1" x14ac:dyDescent="0.25"/>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13" t="s">
        <v>15</v>
      </c>
      <c r="B16" s="755"/>
      <c r="C16" s="756"/>
      <c r="D16" s="756"/>
      <c r="E16" s="756"/>
      <c r="F16" s="757"/>
      <c r="G16" s="14" t="s">
        <v>17</v>
      </c>
      <c r="H16" s="755"/>
      <c r="I16" s="756"/>
      <c r="J16" s="756"/>
      <c r="K16" s="756"/>
      <c r="L16" s="756"/>
      <c r="M16" s="756"/>
      <c r="N16" s="756"/>
      <c r="O16" s="756"/>
      <c r="P16" s="757"/>
    </row>
    <row r="17" spans="1:16" ht="15.75" x14ac:dyDescent="0.25">
      <c r="A17" s="15"/>
      <c r="B17" s="419"/>
      <c r="C17" s="419"/>
      <c r="D17" s="17"/>
      <c r="E17" s="17"/>
      <c r="F17" s="17"/>
      <c r="G17" s="17"/>
      <c r="H17" s="17"/>
      <c r="I17" s="17"/>
      <c r="J17" s="17"/>
      <c r="K17" s="17"/>
      <c r="L17" s="18"/>
      <c r="M17" s="18"/>
      <c r="N17" s="18"/>
      <c r="O17" s="18"/>
      <c r="P17" s="19"/>
    </row>
    <row r="18" spans="1:16" ht="25.5" customHeight="1" x14ac:dyDescent="0.25">
      <c r="A18" s="11" t="s">
        <v>20</v>
      </c>
      <c r="B18" s="758"/>
      <c r="C18" s="758"/>
      <c r="D18" s="758"/>
      <c r="E18" s="758"/>
      <c r="F18" s="758"/>
      <c r="G18" s="758"/>
      <c r="H18" s="758"/>
      <c r="I18" s="758"/>
      <c r="J18" s="758"/>
      <c r="K18" s="758"/>
      <c r="L18" s="758"/>
      <c r="M18" s="758"/>
      <c r="N18" s="758"/>
      <c r="O18" s="758"/>
      <c r="P18" s="758"/>
    </row>
    <row r="20" spans="1:16" ht="23.25" customHeight="1" x14ac:dyDescent="0.25">
      <c r="A20" s="20" t="s">
        <v>22</v>
      </c>
      <c r="B20" s="21"/>
      <c r="C20" s="21"/>
      <c r="D20" s="21"/>
      <c r="E20" s="21"/>
      <c r="F20" s="21"/>
      <c r="G20" s="21"/>
      <c r="H20" s="21"/>
      <c r="I20" s="21"/>
      <c r="J20" s="21"/>
      <c r="K20" s="21"/>
      <c r="L20" s="21"/>
      <c r="M20" s="21"/>
      <c r="N20" s="21"/>
      <c r="O20" s="21"/>
    </row>
    <row r="21" spans="1:16" ht="20.25" customHeight="1" x14ac:dyDescent="0.25">
      <c r="A21" s="20"/>
      <c r="B21" s="21"/>
      <c r="C21" s="21"/>
      <c r="D21" s="21"/>
      <c r="E21" s="21"/>
      <c r="F21" s="21"/>
      <c r="G21" s="21"/>
      <c r="H21" s="21"/>
      <c r="I21" s="21"/>
      <c r="J21" s="21"/>
      <c r="K21" s="21"/>
      <c r="L21" s="21"/>
      <c r="M21" s="21"/>
      <c r="N21" s="21"/>
      <c r="O21" s="21"/>
    </row>
    <row r="22" spans="1:16" ht="15" customHeight="1" x14ac:dyDescent="0.25">
      <c r="A22" s="759" t="s">
        <v>23</v>
      </c>
      <c r="B22" s="760"/>
      <c r="C22" s="760"/>
      <c r="D22" s="760"/>
      <c r="E22" s="761"/>
      <c r="F22" s="768" t="s">
        <v>24</v>
      </c>
      <c r="G22" s="768"/>
      <c r="H22" s="768"/>
      <c r="I22" s="768"/>
      <c r="J22" s="768" t="s">
        <v>25</v>
      </c>
      <c r="K22" s="769" t="s">
        <v>26</v>
      </c>
      <c r="L22" s="761"/>
      <c r="M22" s="768" t="s">
        <v>27</v>
      </c>
      <c r="N22" s="768"/>
      <c r="O22" s="768"/>
      <c r="P22" s="772" t="s">
        <v>25</v>
      </c>
    </row>
    <row r="23" spans="1:16" ht="15" customHeight="1" x14ac:dyDescent="0.25">
      <c r="A23" s="762"/>
      <c r="B23" s="763"/>
      <c r="C23" s="763"/>
      <c r="D23" s="763"/>
      <c r="E23" s="764"/>
      <c r="F23" s="768"/>
      <c r="G23" s="768"/>
      <c r="H23" s="768"/>
      <c r="I23" s="768"/>
      <c r="J23" s="768"/>
      <c r="K23" s="770"/>
      <c r="L23" s="764"/>
      <c r="M23" s="768"/>
      <c r="N23" s="768"/>
      <c r="O23" s="768"/>
      <c r="P23" s="772"/>
    </row>
    <row r="24" spans="1:16" ht="15" customHeight="1" x14ac:dyDescent="0.25">
      <c r="A24" s="762"/>
      <c r="B24" s="763"/>
      <c r="C24" s="763"/>
      <c r="D24" s="763"/>
      <c r="E24" s="764"/>
      <c r="F24" s="745"/>
      <c r="G24" s="745"/>
      <c r="H24" s="745"/>
      <c r="I24" s="745"/>
      <c r="J24" s="410"/>
      <c r="K24" s="770"/>
      <c r="L24" s="764"/>
      <c r="M24" s="745"/>
      <c r="N24" s="745"/>
      <c r="O24" s="745"/>
      <c r="P24" s="22"/>
    </row>
    <row r="25" spans="1:16" ht="15" customHeight="1" x14ac:dyDescent="0.25">
      <c r="A25" s="762"/>
      <c r="B25" s="763"/>
      <c r="C25" s="763"/>
      <c r="D25" s="763"/>
      <c r="E25" s="764"/>
      <c r="F25" s="745"/>
      <c r="G25" s="745"/>
      <c r="H25" s="745"/>
      <c r="I25" s="745"/>
      <c r="J25" s="410"/>
      <c r="K25" s="770"/>
      <c r="L25" s="764"/>
      <c r="M25" s="745"/>
      <c r="N25" s="745"/>
      <c r="O25" s="745"/>
      <c r="P25" s="22"/>
    </row>
    <row r="26" spans="1:16" ht="15" customHeight="1" x14ac:dyDescent="0.25">
      <c r="A26" s="762"/>
      <c r="B26" s="763"/>
      <c r="C26" s="763"/>
      <c r="D26" s="763"/>
      <c r="E26" s="764"/>
      <c r="F26" s="745"/>
      <c r="G26" s="745"/>
      <c r="H26" s="745"/>
      <c r="I26" s="745"/>
      <c r="J26" s="410"/>
      <c r="K26" s="770"/>
      <c r="L26" s="764"/>
      <c r="M26" s="745"/>
      <c r="N26" s="754"/>
      <c r="O26" s="754"/>
      <c r="P26" s="22"/>
    </row>
    <row r="27" spans="1:16" ht="15" customHeight="1" x14ac:dyDescent="0.25">
      <c r="A27" s="762"/>
      <c r="B27" s="763"/>
      <c r="C27" s="763"/>
      <c r="D27" s="763"/>
      <c r="E27" s="764"/>
      <c r="F27" s="745"/>
      <c r="G27" s="745"/>
      <c r="H27" s="745"/>
      <c r="I27" s="745"/>
      <c r="J27" s="410"/>
      <c r="K27" s="770"/>
      <c r="L27" s="764"/>
      <c r="M27" s="745"/>
      <c r="N27" s="745"/>
      <c r="O27" s="745"/>
      <c r="P27" s="22"/>
    </row>
    <row r="28" spans="1:16" ht="15" customHeight="1" x14ac:dyDescent="0.25">
      <c r="A28" s="762"/>
      <c r="B28" s="763"/>
      <c r="C28" s="763"/>
      <c r="D28" s="763"/>
      <c r="E28" s="764"/>
      <c r="F28" s="745"/>
      <c r="G28" s="745"/>
      <c r="H28" s="745"/>
      <c r="I28" s="745"/>
      <c r="J28" s="410"/>
      <c r="K28" s="770"/>
      <c r="L28" s="764"/>
      <c r="M28" s="745"/>
      <c r="N28" s="745"/>
      <c r="O28" s="745"/>
      <c r="P28" s="22"/>
    </row>
    <row r="29" spans="1:16" ht="15" customHeight="1" x14ac:dyDescent="0.25">
      <c r="A29" s="762"/>
      <c r="B29" s="763"/>
      <c r="C29" s="763"/>
      <c r="D29" s="763"/>
      <c r="E29" s="764"/>
      <c r="F29" s="745"/>
      <c r="G29" s="745"/>
      <c r="H29" s="745"/>
      <c r="I29" s="745"/>
      <c r="J29" s="410"/>
      <c r="K29" s="770"/>
      <c r="L29" s="764"/>
      <c r="M29" s="745"/>
      <c r="N29" s="745"/>
      <c r="O29" s="745"/>
      <c r="P29" s="22"/>
    </row>
    <row r="30" spans="1:16" ht="15" customHeight="1" x14ac:dyDescent="0.25">
      <c r="A30" s="762"/>
      <c r="B30" s="763"/>
      <c r="C30" s="763"/>
      <c r="D30" s="763"/>
      <c r="E30" s="764"/>
      <c r="F30" s="745"/>
      <c r="G30" s="745"/>
      <c r="H30" s="745"/>
      <c r="I30" s="745"/>
      <c r="J30" s="410"/>
      <c r="K30" s="770"/>
      <c r="L30" s="764"/>
      <c r="M30" s="745"/>
      <c r="N30" s="745"/>
      <c r="O30" s="745"/>
      <c r="P30" s="22"/>
    </row>
    <row r="31" spans="1:16" ht="15" customHeight="1" x14ac:dyDescent="0.25">
      <c r="A31" s="765"/>
      <c r="B31" s="766"/>
      <c r="C31" s="766"/>
      <c r="D31" s="766"/>
      <c r="E31" s="767"/>
      <c r="F31" s="745"/>
      <c r="G31" s="745"/>
      <c r="H31" s="745"/>
      <c r="I31" s="745"/>
      <c r="J31" s="410"/>
      <c r="K31" s="771"/>
      <c r="L31" s="767"/>
      <c r="M31" s="745"/>
      <c r="N31" s="745"/>
      <c r="O31" s="745"/>
      <c r="P31" s="22"/>
    </row>
    <row r="32" spans="1:16" ht="15.75" x14ac:dyDescent="0.25">
      <c r="A32" s="23"/>
      <c r="B32" s="24"/>
      <c r="C32" s="18"/>
      <c r="D32" s="18"/>
      <c r="E32" s="18"/>
      <c r="F32" s="18"/>
      <c r="G32" s="18"/>
      <c r="H32" s="18"/>
      <c r="I32" s="18"/>
      <c r="J32" s="18"/>
      <c r="K32" s="18"/>
      <c r="L32" s="18"/>
      <c r="M32" s="18"/>
      <c r="N32" s="18"/>
      <c r="O32" s="18"/>
    </row>
    <row r="33" spans="1:16" s="26" customFormat="1" ht="31.5" customHeight="1" x14ac:dyDescent="0.25">
      <c r="A33" s="25" t="s">
        <v>32</v>
      </c>
      <c r="B33" s="401" t="s">
        <v>33</v>
      </c>
      <c r="C33" s="401" t="s">
        <v>34</v>
      </c>
      <c r="D33" s="401" t="s">
        <v>35</v>
      </c>
      <c r="E33" s="401" t="s">
        <v>36</v>
      </c>
      <c r="F33" s="401" t="s">
        <v>37</v>
      </c>
      <c r="G33" s="746" t="s">
        <v>38</v>
      </c>
      <c r="H33" s="746"/>
      <c r="I33" s="733" t="s">
        <v>39</v>
      </c>
      <c r="J33" s="741"/>
      <c r="K33" s="401" t="s">
        <v>40</v>
      </c>
      <c r="L33" s="746" t="s">
        <v>41</v>
      </c>
      <c r="M33" s="746"/>
      <c r="N33" s="747" t="s">
        <v>42</v>
      </c>
      <c r="O33" s="748"/>
      <c r="P33" s="749"/>
    </row>
    <row r="34" spans="1:16" ht="21.75" customHeight="1" x14ac:dyDescent="0.25">
      <c r="A34" s="143"/>
      <c r="B34" s="144"/>
      <c r="C34" s="408" t="s">
        <v>1865</v>
      </c>
      <c r="D34" s="406" t="s">
        <v>523</v>
      </c>
      <c r="E34" s="406" t="s">
        <v>46</v>
      </c>
      <c r="F34" s="406" t="s">
        <v>105</v>
      </c>
      <c r="G34" s="891"/>
      <c r="H34" s="891"/>
      <c r="I34" s="876"/>
      <c r="J34" s="877"/>
      <c r="K34" s="409">
        <v>173</v>
      </c>
      <c r="L34" s="878">
        <v>1</v>
      </c>
      <c r="M34" s="878"/>
      <c r="N34" s="879" t="s">
        <v>1851</v>
      </c>
      <c r="O34" s="879"/>
      <c r="P34" s="880"/>
    </row>
    <row r="35" spans="1:16" ht="40.5" customHeight="1" x14ac:dyDescent="0.25">
      <c r="A35" s="740" t="s">
        <v>51</v>
      </c>
      <c r="B35" s="741"/>
      <c r="C35" s="742"/>
      <c r="D35" s="743"/>
      <c r="E35" s="743"/>
      <c r="F35" s="743"/>
      <c r="G35" s="743"/>
      <c r="H35" s="743"/>
      <c r="I35" s="743"/>
      <c r="J35" s="743"/>
      <c r="K35" s="743"/>
      <c r="L35" s="743"/>
      <c r="M35" s="743"/>
      <c r="N35" s="743"/>
      <c r="O35" s="743"/>
      <c r="P35" s="744"/>
    </row>
    <row r="36" spans="1:16" ht="15.75" x14ac:dyDescent="0.25">
      <c r="A36" s="718" t="s">
        <v>53</v>
      </c>
      <c r="B36" s="719"/>
      <c r="C36" s="719"/>
      <c r="D36" s="719"/>
      <c r="E36" s="719"/>
      <c r="F36" s="719"/>
      <c r="G36" s="720"/>
      <c r="H36" s="721" t="s">
        <v>54</v>
      </c>
      <c r="I36" s="719"/>
      <c r="J36" s="719"/>
      <c r="K36" s="719"/>
      <c r="L36" s="719"/>
      <c r="M36" s="719"/>
      <c r="N36" s="719"/>
      <c r="O36" s="719"/>
      <c r="P36" s="722"/>
    </row>
    <row r="37" spans="1:16" ht="15" customHeight="1" x14ac:dyDescent="0.25">
      <c r="A37" s="723"/>
      <c r="B37" s="724"/>
      <c r="C37" s="724"/>
      <c r="D37" s="724"/>
      <c r="E37" s="724"/>
      <c r="F37" s="724"/>
      <c r="G37" s="724"/>
      <c r="H37" s="727"/>
      <c r="I37" s="728"/>
      <c r="J37" s="728"/>
      <c r="K37" s="728"/>
      <c r="L37" s="728"/>
      <c r="M37" s="728"/>
      <c r="N37" s="728"/>
      <c r="O37" s="728"/>
      <c r="P37" s="729"/>
    </row>
    <row r="38" spans="1:16" ht="15" customHeight="1" x14ac:dyDescent="0.25">
      <c r="A38" s="725"/>
      <c r="B38" s="726"/>
      <c r="C38" s="726"/>
      <c r="D38" s="726"/>
      <c r="E38" s="726"/>
      <c r="F38" s="726"/>
      <c r="G38" s="726"/>
      <c r="H38" s="730"/>
      <c r="I38" s="731"/>
      <c r="J38" s="731"/>
      <c r="K38" s="731"/>
      <c r="L38" s="731"/>
      <c r="M38" s="731"/>
      <c r="N38" s="731"/>
      <c r="O38" s="731"/>
      <c r="P38" s="732"/>
    </row>
    <row r="39" spans="1:16" ht="21.75" customHeight="1" x14ac:dyDescent="0.25">
      <c r="A39" s="23"/>
      <c r="B39" s="24"/>
      <c r="C39" s="24"/>
      <c r="D39" s="24"/>
      <c r="E39" s="24"/>
      <c r="F39" s="24"/>
      <c r="G39" s="24"/>
      <c r="H39" s="24"/>
      <c r="I39" s="24"/>
      <c r="J39" s="24"/>
      <c r="K39" s="24"/>
      <c r="L39" s="24"/>
      <c r="M39" s="24"/>
      <c r="N39" s="24"/>
      <c r="O39" s="24"/>
      <c r="P39" s="31"/>
    </row>
    <row r="40" spans="1:16" ht="15.75" customHeight="1" x14ac:dyDescent="0.25">
      <c r="A40" s="32"/>
      <c r="B40" s="24"/>
      <c r="C40" s="19"/>
      <c r="D40" s="733" t="s">
        <v>57</v>
      </c>
      <c r="E40" s="734"/>
      <c r="F40" s="734"/>
      <c r="G40" s="734"/>
      <c r="H40" s="734"/>
      <c r="I40" s="734"/>
      <c r="J40" s="734"/>
      <c r="K40" s="734"/>
      <c r="L40" s="734"/>
      <c r="M40" s="734"/>
      <c r="N40" s="734"/>
      <c r="O40" s="734"/>
      <c r="P40" s="735"/>
    </row>
    <row r="41" spans="1:16" ht="15.75" x14ac:dyDescent="0.25">
      <c r="A41" s="23"/>
      <c r="B41" s="24"/>
      <c r="C41" s="24"/>
      <c r="D41" s="401" t="s">
        <v>58</v>
      </c>
      <c r="E41" s="401" t="s">
        <v>59</v>
      </c>
      <c r="F41" s="401" t="s">
        <v>60</v>
      </c>
      <c r="G41" s="401" t="s">
        <v>61</v>
      </c>
      <c r="H41" s="401" t="s">
        <v>62</v>
      </c>
      <c r="I41" s="401" t="s">
        <v>63</v>
      </c>
      <c r="J41" s="401" t="s">
        <v>64</v>
      </c>
      <c r="K41" s="401" t="s">
        <v>65</v>
      </c>
      <c r="L41" s="401" t="s">
        <v>66</v>
      </c>
      <c r="M41" s="401" t="s">
        <v>67</v>
      </c>
      <c r="N41" s="401" t="s">
        <v>68</v>
      </c>
      <c r="O41" s="733" t="s">
        <v>69</v>
      </c>
      <c r="P41" s="735"/>
    </row>
    <row r="42" spans="1:16" ht="15.75" x14ac:dyDescent="0.25">
      <c r="A42" s="709" t="s">
        <v>70</v>
      </c>
      <c r="B42" s="710"/>
      <c r="C42" s="711"/>
      <c r="D42" s="33">
        <v>0</v>
      </c>
      <c r="E42" s="33">
        <v>13</v>
      </c>
      <c r="F42" s="33">
        <v>29</v>
      </c>
      <c r="G42" s="33">
        <v>45</v>
      </c>
      <c r="H42" s="33">
        <v>61</v>
      </c>
      <c r="I42" s="33">
        <v>77</v>
      </c>
      <c r="J42" s="33">
        <v>93</v>
      </c>
      <c r="K42" s="33">
        <v>109</v>
      </c>
      <c r="L42" s="33">
        <v>125</v>
      </c>
      <c r="M42" s="33">
        <v>141</v>
      </c>
      <c r="N42" s="33">
        <v>157</v>
      </c>
      <c r="O42" s="712">
        <v>173</v>
      </c>
      <c r="P42" s="713"/>
    </row>
    <row r="43" spans="1:16" ht="15.75" x14ac:dyDescent="0.25">
      <c r="A43" s="709" t="s">
        <v>71</v>
      </c>
      <c r="B43" s="710"/>
      <c r="C43" s="711"/>
      <c r="D43" s="34"/>
      <c r="E43" s="34"/>
      <c r="F43" s="34"/>
      <c r="G43" s="34"/>
      <c r="H43" s="34"/>
      <c r="I43" s="34"/>
      <c r="J43" s="34"/>
      <c r="K43" s="34"/>
      <c r="L43" s="34"/>
      <c r="M43" s="34"/>
      <c r="N43" s="34"/>
      <c r="O43" s="714"/>
      <c r="P43" s="715"/>
    </row>
    <row r="44" spans="1:16" ht="15.75" x14ac:dyDescent="0.25">
      <c r="A44" s="23"/>
      <c r="B44" s="24"/>
      <c r="C44" s="24"/>
      <c r="D44" s="24"/>
      <c r="E44" s="24"/>
      <c r="F44" s="24"/>
      <c r="G44" s="24"/>
      <c r="H44" s="24"/>
      <c r="I44" s="24"/>
      <c r="J44" s="24"/>
      <c r="K44" s="24"/>
      <c r="L44" s="24"/>
      <c r="M44" s="24"/>
      <c r="N44" s="24"/>
      <c r="O44" s="24"/>
      <c r="P44" s="31"/>
    </row>
    <row r="45" spans="1:16" ht="15.75" x14ac:dyDescent="0.25">
      <c r="A45" s="35" t="s">
        <v>72</v>
      </c>
      <c r="B45" s="35" t="s">
        <v>33</v>
      </c>
      <c r="C45" s="36"/>
      <c r="D45" s="37" t="s">
        <v>58</v>
      </c>
      <c r="E45" s="37" t="s">
        <v>59</v>
      </c>
      <c r="F45" s="37" t="s">
        <v>60</v>
      </c>
      <c r="G45" s="37" t="s">
        <v>61</v>
      </c>
      <c r="H45" s="37" t="s">
        <v>62</v>
      </c>
      <c r="I45" s="37" t="s">
        <v>63</v>
      </c>
      <c r="J45" s="37" t="s">
        <v>64</v>
      </c>
      <c r="K45" s="37" t="s">
        <v>65</v>
      </c>
      <c r="L45" s="37" t="s">
        <v>66</v>
      </c>
      <c r="M45" s="37" t="s">
        <v>67</v>
      </c>
      <c r="N45" s="37" t="s">
        <v>68</v>
      </c>
      <c r="O45" s="716" t="s">
        <v>69</v>
      </c>
      <c r="P45" s="717"/>
    </row>
    <row r="46" spans="1:16" ht="14.1" customHeight="1" x14ac:dyDescent="0.25">
      <c r="A46" s="868"/>
      <c r="B46" s="812"/>
      <c r="C46" s="38" t="s">
        <v>70</v>
      </c>
      <c r="D46" s="38"/>
      <c r="E46" s="38"/>
      <c r="F46" s="38"/>
      <c r="G46" s="38"/>
      <c r="H46" s="38"/>
      <c r="I46" s="38"/>
      <c r="J46" s="38"/>
      <c r="K46" s="38"/>
      <c r="L46" s="38"/>
      <c r="M46" s="38"/>
      <c r="N46" s="38"/>
      <c r="O46" s="808"/>
      <c r="P46" s="809"/>
    </row>
    <row r="47" spans="1:16" ht="14.1" customHeight="1" x14ac:dyDescent="0.25">
      <c r="A47" s="869"/>
      <c r="B47" s="812"/>
      <c r="C47" s="40" t="s">
        <v>71</v>
      </c>
      <c r="D47" s="40"/>
      <c r="E47" s="40"/>
      <c r="F47" s="41"/>
      <c r="G47" s="41"/>
      <c r="H47" s="41"/>
      <c r="I47" s="41"/>
      <c r="J47" s="41"/>
      <c r="K47" s="41"/>
      <c r="L47" s="41"/>
      <c r="M47" s="41"/>
      <c r="N47" s="40"/>
      <c r="O47" s="814"/>
      <c r="P47" s="815"/>
    </row>
    <row r="48" spans="1:16" ht="14.1" customHeight="1" x14ac:dyDescent="0.25">
      <c r="A48" s="868"/>
      <c r="B48" s="812"/>
      <c r="C48" s="38" t="s">
        <v>70</v>
      </c>
      <c r="D48" s="38"/>
      <c r="E48" s="38"/>
      <c r="F48" s="38"/>
      <c r="G48" s="38"/>
      <c r="H48" s="38"/>
      <c r="I48" s="38"/>
      <c r="J48" s="38"/>
      <c r="K48" s="38"/>
      <c r="L48" s="38"/>
      <c r="M48" s="38"/>
      <c r="N48" s="38"/>
      <c r="O48" s="808"/>
      <c r="P48" s="809"/>
    </row>
    <row r="49" spans="1:16" ht="14.1" customHeight="1" x14ac:dyDescent="0.25">
      <c r="A49" s="869"/>
      <c r="B49" s="812"/>
      <c r="C49" s="40" t="s">
        <v>71</v>
      </c>
      <c r="D49" s="40"/>
      <c r="E49" s="40"/>
      <c r="F49" s="41"/>
      <c r="G49" s="41"/>
      <c r="H49" s="41"/>
      <c r="I49" s="41"/>
      <c r="J49" s="41"/>
      <c r="K49" s="41"/>
      <c r="L49" s="41"/>
      <c r="M49" s="41"/>
      <c r="N49" s="40"/>
      <c r="O49" s="814"/>
      <c r="P49" s="815"/>
    </row>
    <row r="50" spans="1:16" ht="14.1" customHeight="1" x14ac:dyDescent="0.25">
      <c r="A50" s="868"/>
      <c r="B50" s="812"/>
      <c r="C50" s="38" t="s">
        <v>70</v>
      </c>
      <c r="D50" s="38"/>
      <c r="E50" s="38"/>
      <c r="F50" s="38"/>
      <c r="G50" s="38"/>
      <c r="H50" s="38"/>
      <c r="I50" s="38"/>
      <c r="J50" s="38"/>
      <c r="K50" s="38"/>
      <c r="L50" s="38"/>
      <c r="M50" s="38"/>
      <c r="N50" s="38"/>
      <c r="O50" s="808"/>
      <c r="P50" s="809"/>
    </row>
    <row r="51" spans="1:16" ht="14.1" customHeight="1" x14ac:dyDescent="0.25">
      <c r="A51" s="869"/>
      <c r="B51" s="812"/>
      <c r="C51" s="40" t="s">
        <v>71</v>
      </c>
      <c r="D51" s="40"/>
      <c r="E51" s="40"/>
      <c r="F51" s="41"/>
      <c r="G51" s="41"/>
      <c r="H51" s="41"/>
      <c r="I51" s="41"/>
      <c r="J51" s="41"/>
      <c r="K51" s="41"/>
      <c r="L51" s="41"/>
      <c r="M51" s="41"/>
      <c r="N51" s="40"/>
      <c r="O51" s="814"/>
      <c r="P51" s="815"/>
    </row>
    <row r="52" spans="1:16" ht="14.1" customHeight="1" x14ac:dyDescent="0.25">
      <c r="A52" s="868"/>
      <c r="B52" s="812"/>
      <c r="C52" s="38" t="s">
        <v>70</v>
      </c>
      <c r="D52" s="38"/>
      <c r="E52" s="38"/>
      <c r="F52" s="38"/>
      <c r="G52" s="38"/>
      <c r="H52" s="38"/>
      <c r="I52" s="38"/>
      <c r="J52" s="38"/>
      <c r="K52" s="38"/>
      <c r="L52" s="38"/>
      <c r="M52" s="38"/>
      <c r="N52" s="38"/>
      <c r="O52" s="808"/>
      <c r="P52" s="809"/>
    </row>
    <row r="53" spans="1:16" ht="14.1" customHeight="1" x14ac:dyDescent="0.25">
      <c r="A53" s="869"/>
      <c r="B53" s="812"/>
      <c r="C53" s="40" t="s">
        <v>71</v>
      </c>
      <c r="D53" s="40"/>
      <c r="E53" s="40"/>
      <c r="F53" s="41"/>
      <c r="G53" s="41"/>
      <c r="H53" s="41"/>
      <c r="I53" s="41"/>
      <c r="J53" s="41"/>
      <c r="K53" s="41"/>
      <c r="L53" s="41"/>
      <c r="M53" s="41"/>
      <c r="N53" s="40"/>
      <c r="O53" s="814"/>
      <c r="P53" s="815"/>
    </row>
    <row r="54" spans="1:16" ht="14.1" customHeight="1" x14ac:dyDescent="0.25">
      <c r="A54" s="868"/>
      <c r="B54" s="812"/>
      <c r="C54" s="38" t="s">
        <v>70</v>
      </c>
      <c r="D54" s="38"/>
      <c r="E54" s="38"/>
      <c r="F54" s="38"/>
      <c r="G54" s="38"/>
      <c r="H54" s="38"/>
      <c r="I54" s="38"/>
      <c r="J54" s="38"/>
      <c r="K54" s="38"/>
      <c r="L54" s="38"/>
      <c r="M54" s="38"/>
      <c r="N54" s="38"/>
      <c r="O54" s="808"/>
      <c r="P54" s="809"/>
    </row>
    <row r="55" spans="1:16" ht="14.1" customHeight="1" x14ac:dyDescent="0.25">
      <c r="A55" s="869"/>
      <c r="B55" s="812"/>
      <c r="C55" s="40" t="s">
        <v>71</v>
      </c>
      <c r="D55" s="40"/>
      <c r="E55" s="40"/>
      <c r="F55" s="41"/>
      <c r="G55" s="41"/>
      <c r="H55" s="41"/>
      <c r="I55" s="41"/>
      <c r="J55" s="41"/>
      <c r="K55" s="41"/>
      <c r="L55" s="41"/>
      <c r="M55" s="41"/>
      <c r="N55" s="40"/>
      <c r="O55" s="814"/>
      <c r="P55" s="815"/>
    </row>
    <row r="56" spans="1:16" ht="14.1" customHeight="1" x14ac:dyDescent="0.25">
      <c r="A56" s="868"/>
      <c r="B56" s="812"/>
      <c r="C56" s="38" t="s">
        <v>70</v>
      </c>
      <c r="D56" s="38"/>
      <c r="E56" s="38"/>
      <c r="F56" s="38"/>
      <c r="G56" s="38"/>
      <c r="H56" s="38"/>
      <c r="I56" s="38"/>
      <c r="J56" s="38"/>
      <c r="K56" s="38"/>
      <c r="L56" s="38"/>
      <c r="M56" s="38"/>
      <c r="N56" s="38"/>
      <c r="O56" s="808"/>
      <c r="P56" s="809"/>
    </row>
    <row r="57" spans="1:16" ht="14.1" customHeight="1" x14ac:dyDescent="0.25">
      <c r="A57" s="869"/>
      <c r="B57" s="812"/>
      <c r="C57" s="40" t="s">
        <v>71</v>
      </c>
      <c r="D57" s="40"/>
      <c r="E57" s="40"/>
      <c r="F57" s="41"/>
      <c r="G57" s="41"/>
      <c r="H57" s="41"/>
      <c r="I57" s="41"/>
      <c r="J57" s="41"/>
      <c r="K57" s="41"/>
      <c r="L57" s="41"/>
      <c r="M57" s="41"/>
      <c r="N57" s="40"/>
      <c r="O57" s="814"/>
      <c r="P57" s="815"/>
    </row>
    <row r="58" spans="1:16" ht="14.1" customHeight="1" x14ac:dyDescent="0.25">
      <c r="A58" s="868"/>
      <c r="B58" s="701"/>
      <c r="C58" s="38" t="s">
        <v>70</v>
      </c>
      <c r="D58" s="38"/>
      <c r="E58" s="38"/>
      <c r="F58" s="38"/>
      <c r="G58" s="38"/>
      <c r="H58" s="38"/>
      <c r="I58" s="38"/>
      <c r="J58" s="38"/>
      <c r="K58" s="38"/>
      <c r="L58" s="38"/>
      <c r="M58" s="38"/>
      <c r="N58" s="38"/>
      <c r="O58" s="808"/>
      <c r="P58" s="809"/>
    </row>
    <row r="59" spans="1:16" ht="14.1" customHeight="1" x14ac:dyDescent="0.25">
      <c r="A59" s="869"/>
      <c r="B59" s="702"/>
      <c r="C59" s="40" t="s">
        <v>71</v>
      </c>
      <c r="D59" s="40"/>
      <c r="E59" s="40"/>
      <c r="F59" s="41"/>
      <c r="G59" s="41"/>
      <c r="H59" s="41"/>
      <c r="I59" s="41"/>
      <c r="J59" s="41"/>
      <c r="K59" s="41"/>
      <c r="L59" s="41"/>
      <c r="M59" s="41"/>
      <c r="N59" s="40"/>
      <c r="O59" s="814"/>
      <c r="P59" s="815"/>
    </row>
    <row r="60" spans="1:16" ht="14.1" customHeight="1" x14ac:dyDescent="0.25">
      <c r="A60" s="868"/>
      <c r="B60" s="812"/>
      <c r="C60" s="38" t="s">
        <v>70</v>
      </c>
      <c r="D60" s="38"/>
      <c r="E60" s="38"/>
      <c r="F60" s="38"/>
      <c r="G60" s="38"/>
      <c r="H60" s="38"/>
      <c r="I60" s="38"/>
      <c r="J60" s="38"/>
      <c r="K60" s="38"/>
      <c r="L60" s="38"/>
      <c r="M60" s="38"/>
      <c r="N60" s="38"/>
      <c r="O60" s="808"/>
      <c r="P60" s="809"/>
    </row>
    <row r="61" spans="1:16" ht="14.1" customHeight="1" x14ac:dyDescent="0.25">
      <c r="A61" s="869"/>
      <c r="B61" s="812"/>
      <c r="C61" s="40" t="s">
        <v>71</v>
      </c>
      <c r="D61" s="40"/>
      <c r="E61" s="40"/>
      <c r="F61" s="41"/>
      <c r="G61" s="41"/>
      <c r="H61" s="41"/>
      <c r="I61" s="41"/>
      <c r="J61" s="41"/>
      <c r="K61" s="41"/>
      <c r="L61" s="41"/>
      <c r="M61" s="41"/>
      <c r="N61" s="40"/>
      <c r="O61" s="814"/>
      <c r="P61" s="815"/>
    </row>
    <row r="62" spans="1:16" ht="14.1" customHeight="1" x14ac:dyDescent="0.25">
      <c r="A62" s="699"/>
      <c r="B62" s="812"/>
      <c r="C62" s="38" t="s">
        <v>70</v>
      </c>
      <c r="D62" s="38"/>
      <c r="E62" s="38"/>
      <c r="F62" s="38"/>
      <c r="G62" s="38"/>
      <c r="H62" s="38"/>
      <c r="I62" s="38"/>
      <c r="J62" s="38"/>
      <c r="K62" s="38"/>
      <c r="L62" s="38"/>
      <c r="M62" s="38"/>
      <c r="N62" s="38"/>
      <c r="O62" s="808"/>
      <c r="P62" s="809"/>
    </row>
    <row r="63" spans="1:16" ht="14.1" customHeight="1" x14ac:dyDescent="0.25">
      <c r="A63" s="700"/>
      <c r="B63" s="812"/>
      <c r="C63" s="40" t="s">
        <v>71</v>
      </c>
      <c r="D63" s="40"/>
      <c r="E63" s="40"/>
      <c r="F63" s="41"/>
      <c r="G63" s="41"/>
      <c r="H63" s="41"/>
      <c r="I63" s="41"/>
      <c r="J63" s="41"/>
      <c r="K63" s="41"/>
      <c r="L63" s="41"/>
      <c r="M63" s="41"/>
      <c r="N63" s="40"/>
      <c r="O63" s="814"/>
      <c r="P63" s="815"/>
    </row>
    <row r="64" spans="1:16" ht="14.1" customHeight="1" x14ac:dyDescent="0.25">
      <c r="A64" s="699"/>
      <c r="B64" s="701"/>
      <c r="C64" s="38" t="s">
        <v>70</v>
      </c>
      <c r="D64" s="38"/>
      <c r="E64" s="38"/>
      <c r="F64" s="38"/>
      <c r="G64" s="38"/>
      <c r="H64" s="38"/>
      <c r="I64" s="38"/>
      <c r="J64" s="38"/>
      <c r="K64" s="38"/>
      <c r="L64" s="38"/>
      <c r="M64" s="38"/>
      <c r="N64" s="38"/>
      <c r="O64" s="808"/>
      <c r="P64" s="809"/>
    </row>
    <row r="65" spans="1:16" ht="14.1" customHeight="1" x14ac:dyDescent="0.25">
      <c r="A65" s="700"/>
      <c r="B65" s="702"/>
      <c r="C65" s="40" t="s">
        <v>71</v>
      </c>
      <c r="D65" s="40"/>
      <c r="E65" s="40"/>
      <c r="F65" s="41"/>
      <c r="G65" s="41"/>
      <c r="H65" s="41"/>
      <c r="I65" s="41"/>
      <c r="J65" s="41"/>
      <c r="K65" s="41"/>
      <c r="L65" s="41"/>
      <c r="M65" s="41"/>
      <c r="N65" s="40"/>
      <c r="O65" s="814"/>
      <c r="P65" s="815"/>
    </row>
    <row r="66" spans="1:16" ht="15.75" thickBot="1" x14ac:dyDescent="0.3">
      <c r="A66" s="44"/>
      <c r="B66" s="21"/>
      <c r="C66" s="21"/>
      <c r="D66" s="21"/>
      <c r="E66" s="21"/>
      <c r="F66" s="21"/>
      <c r="G66" s="21"/>
      <c r="H66" s="21"/>
      <c r="I66" s="21"/>
      <c r="J66" s="21"/>
      <c r="K66" s="21"/>
      <c r="L66" s="21"/>
      <c r="M66" s="21"/>
      <c r="N66" s="21"/>
      <c r="O66" s="21"/>
      <c r="P66" s="45"/>
    </row>
    <row r="67" spans="1:16" ht="21" customHeight="1" x14ac:dyDescent="0.25">
      <c r="A67" s="688" t="s">
        <v>82</v>
      </c>
      <c r="B67" s="689"/>
      <c r="C67" s="689"/>
      <c r="D67" s="689"/>
      <c r="E67" s="689"/>
      <c r="F67" s="689"/>
      <c r="G67" s="689"/>
      <c r="H67" s="689"/>
      <c r="I67" s="689"/>
      <c r="J67" s="689"/>
      <c r="K67" s="689"/>
      <c r="L67" s="689"/>
      <c r="M67" s="689"/>
      <c r="N67" s="689"/>
      <c r="O67" s="689"/>
      <c r="P67" s="690"/>
    </row>
    <row r="68" spans="1:16" ht="24.75" customHeight="1" x14ac:dyDescent="0.25">
      <c r="A68" s="46" t="s">
        <v>83</v>
      </c>
      <c r="B68" s="682"/>
      <c r="C68" s="683"/>
      <c r="D68" s="683"/>
      <c r="E68" s="683"/>
      <c r="F68" s="683"/>
      <c r="G68" s="683"/>
      <c r="H68" s="683"/>
      <c r="I68" s="683"/>
      <c r="J68" s="683"/>
      <c r="K68" s="683"/>
      <c r="L68" s="683"/>
      <c r="M68" s="683"/>
      <c r="N68" s="683"/>
      <c r="O68" s="683"/>
      <c r="P68" s="684"/>
    </row>
    <row r="69" spans="1:16" ht="24.75" customHeight="1" x14ac:dyDescent="0.25">
      <c r="A69" s="46" t="s">
        <v>84</v>
      </c>
      <c r="B69" s="682"/>
      <c r="C69" s="683"/>
      <c r="D69" s="683"/>
      <c r="E69" s="683"/>
      <c r="F69" s="683"/>
      <c r="G69" s="683"/>
      <c r="H69" s="683"/>
      <c r="I69" s="683"/>
      <c r="J69" s="683"/>
      <c r="K69" s="683"/>
      <c r="L69" s="683"/>
      <c r="M69" s="683"/>
      <c r="N69" s="683"/>
      <c r="O69" s="683"/>
      <c r="P69" s="684"/>
    </row>
    <row r="70" spans="1:16" ht="24.75" customHeight="1" x14ac:dyDescent="0.25">
      <c r="A70" s="46" t="s">
        <v>85</v>
      </c>
      <c r="B70" s="682"/>
      <c r="C70" s="683"/>
      <c r="D70" s="683"/>
      <c r="E70" s="683"/>
      <c r="F70" s="683"/>
      <c r="G70" s="683"/>
      <c r="H70" s="683"/>
      <c r="I70" s="683"/>
      <c r="J70" s="683"/>
      <c r="K70" s="683"/>
      <c r="L70" s="683"/>
      <c r="M70" s="683"/>
      <c r="N70" s="683"/>
      <c r="O70" s="683"/>
      <c r="P70" s="684"/>
    </row>
    <row r="71" spans="1:16" ht="24.75" customHeight="1" x14ac:dyDescent="0.25">
      <c r="A71" s="46" t="s">
        <v>86</v>
      </c>
      <c r="B71" s="682"/>
      <c r="C71" s="683"/>
      <c r="D71" s="683"/>
      <c r="E71" s="683"/>
      <c r="F71" s="683"/>
      <c r="G71" s="683"/>
      <c r="H71" s="683"/>
      <c r="I71" s="683"/>
      <c r="J71" s="683"/>
      <c r="K71" s="683"/>
      <c r="L71" s="683"/>
      <c r="M71" s="683"/>
      <c r="N71" s="683"/>
      <c r="O71" s="683"/>
      <c r="P71" s="684"/>
    </row>
    <row r="72" spans="1:16" ht="24.75" customHeight="1" x14ac:dyDescent="0.25">
      <c r="A72" s="46" t="s">
        <v>87</v>
      </c>
      <c r="B72" s="682"/>
      <c r="C72" s="683"/>
      <c r="D72" s="683"/>
      <c r="E72" s="683"/>
      <c r="F72" s="683"/>
      <c r="G72" s="683"/>
      <c r="H72" s="683"/>
      <c r="I72" s="683"/>
      <c r="J72" s="683"/>
      <c r="K72" s="683"/>
      <c r="L72" s="683"/>
      <c r="M72" s="683"/>
      <c r="N72" s="683"/>
      <c r="O72" s="683"/>
      <c r="P72" s="684"/>
    </row>
    <row r="73" spans="1:16" ht="24.75" customHeight="1" x14ac:dyDescent="0.25">
      <c r="A73" s="46" t="s">
        <v>88</v>
      </c>
      <c r="B73" s="682"/>
      <c r="C73" s="683"/>
      <c r="D73" s="683"/>
      <c r="E73" s="683"/>
      <c r="F73" s="683"/>
      <c r="G73" s="683"/>
      <c r="H73" s="683"/>
      <c r="I73" s="683"/>
      <c r="J73" s="683"/>
      <c r="K73" s="683"/>
      <c r="L73" s="683"/>
      <c r="M73" s="683"/>
      <c r="N73" s="683"/>
      <c r="O73" s="683"/>
      <c r="P73" s="684"/>
    </row>
    <row r="74" spans="1:16" ht="24.75" customHeight="1" x14ac:dyDescent="0.25">
      <c r="A74" s="46" t="s">
        <v>89</v>
      </c>
      <c r="B74" s="682"/>
      <c r="C74" s="683"/>
      <c r="D74" s="683"/>
      <c r="E74" s="683"/>
      <c r="F74" s="683"/>
      <c r="G74" s="683"/>
      <c r="H74" s="683"/>
      <c r="I74" s="683"/>
      <c r="J74" s="683"/>
      <c r="K74" s="683"/>
      <c r="L74" s="683"/>
      <c r="M74" s="683"/>
      <c r="N74" s="683"/>
      <c r="O74" s="683"/>
      <c r="P74" s="684"/>
    </row>
    <row r="75" spans="1:16" ht="24.75" customHeight="1" x14ac:dyDescent="0.25">
      <c r="A75" s="46" t="s">
        <v>90</v>
      </c>
      <c r="B75" s="682"/>
      <c r="C75" s="683"/>
      <c r="D75" s="683"/>
      <c r="E75" s="683"/>
      <c r="F75" s="683"/>
      <c r="G75" s="683"/>
      <c r="H75" s="683"/>
      <c r="I75" s="683"/>
      <c r="J75" s="683"/>
      <c r="K75" s="683"/>
      <c r="L75" s="683"/>
      <c r="M75" s="683"/>
      <c r="N75" s="683"/>
      <c r="O75" s="683"/>
      <c r="P75" s="684"/>
    </row>
    <row r="76" spans="1:16" ht="24.75" customHeight="1" x14ac:dyDescent="0.25">
      <c r="A76" s="46" t="s">
        <v>91</v>
      </c>
      <c r="B76" s="682"/>
      <c r="C76" s="683"/>
      <c r="D76" s="683"/>
      <c r="E76" s="683"/>
      <c r="F76" s="683"/>
      <c r="G76" s="683"/>
      <c r="H76" s="683"/>
      <c r="I76" s="683"/>
      <c r="J76" s="683"/>
      <c r="K76" s="683"/>
      <c r="L76" s="683"/>
      <c r="M76" s="683"/>
      <c r="N76" s="683"/>
      <c r="O76" s="683"/>
      <c r="P76" s="684"/>
    </row>
    <row r="77" spans="1:16" ht="24.75" customHeight="1" thickBot="1" x14ac:dyDescent="0.3">
      <c r="A77" s="47" t="s">
        <v>92</v>
      </c>
      <c r="B77" s="685"/>
      <c r="C77" s="686"/>
      <c r="D77" s="686"/>
      <c r="E77" s="686"/>
      <c r="F77" s="686"/>
      <c r="G77" s="686"/>
      <c r="H77" s="686"/>
      <c r="I77" s="686"/>
      <c r="J77" s="686"/>
      <c r="K77" s="686"/>
      <c r="L77" s="686"/>
      <c r="M77" s="686"/>
      <c r="N77" s="686"/>
      <c r="O77" s="686"/>
      <c r="P77" s="687"/>
    </row>
    <row r="80" spans="1:16" ht="15" customHeight="1" x14ac:dyDescent="0.25">
      <c r="A80" s="881" t="s">
        <v>23</v>
      </c>
      <c r="B80" s="881"/>
      <c r="C80" s="881"/>
      <c r="D80" s="881"/>
      <c r="E80" s="400"/>
      <c r="F80" s="768" t="s">
        <v>24</v>
      </c>
      <c r="G80" s="768"/>
      <c r="H80" s="768"/>
      <c r="I80" s="768"/>
      <c r="J80" s="768" t="s">
        <v>25</v>
      </c>
      <c r="K80" s="769" t="s">
        <v>26</v>
      </c>
      <c r="L80" s="761"/>
      <c r="M80" s="768" t="s">
        <v>27</v>
      </c>
      <c r="N80" s="768"/>
      <c r="O80" s="768"/>
      <c r="P80" s="768" t="s">
        <v>25</v>
      </c>
    </row>
    <row r="81" spans="1:16" ht="15" customHeight="1" x14ac:dyDescent="0.25">
      <c r="A81" s="881"/>
      <c r="B81" s="881"/>
      <c r="C81" s="881"/>
      <c r="D81" s="881"/>
      <c r="E81" s="400"/>
      <c r="F81" s="768"/>
      <c r="G81" s="768"/>
      <c r="H81" s="768"/>
      <c r="I81" s="768"/>
      <c r="J81" s="768"/>
      <c r="K81" s="770"/>
      <c r="L81" s="764"/>
      <c r="M81" s="768"/>
      <c r="N81" s="768"/>
      <c r="O81" s="768"/>
      <c r="P81" s="768"/>
    </row>
    <row r="82" spans="1:16" ht="15" customHeight="1" x14ac:dyDescent="0.25">
      <c r="A82" s="881"/>
      <c r="B82" s="881"/>
      <c r="C82" s="881"/>
      <c r="D82" s="881"/>
      <c r="E82" s="400"/>
      <c r="F82" s="745"/>
      <c r="G82" s="745"/>
      <c r="H82" s="745"/>
      <c r="I82" s="745"/>
      <c r="J82" s="410"/>
      <c r="K82" s="770"/>
      <c r="L82" s="764"/>
      <c r="M82" s="745"/>
      <c r="N82" s="745"/>
      <c r="O82" s="745"/>
      <c r="P82" s="410"/>
    </row>
    <row r="83" spans="1:16" ht="15" customHeight="1" x14ac:dyDescent="0.25">
      <c r="A83" s="881"/>
      <c r="B83" s="881"/>
      <c r="C83" s="881"/>
      <c r="D83" s="881"/>
      <c r="E83" s="400"/>
      <c r="F83" s="745"/>
      <c r="G83" s="745"/>
      <c r="H83" s="745"/>
      <c r="I83" s="745"/>
      <c r="J83" s="410"/>
      <c r="K83" s="770"/>
      <c r="L83" s="764"/>
      <c r="M83" s="745"/>
      <c r="N83" s="745"/>
      <c r="O83" s="745"/>
      <c r="P83" s="410"/>
    </row>
    <row r="84" spans="1:16" ht="15" customHeight="1" x14ac:dyDescent="0.25">
      <c r="A84" s="881"/>
      <c r="B84" s="881"/>
      <c r="C84" s="881"/>
      <c r="D84" s="881"/>
      <c r="E84" s="400"/>
      <c r="F84" s="745"/>
      <c r="G84" s="745"/>
      <c r="H84" s="745"/>
      <c r="I84" s="745"/>
      <c r="J84" s="410"/>
      <c r="K84" s="770"/>
      <c r="L84" s="764"/>
      <c r="M84" s="745"/>
      <c r="N84" s="754"/>
      <c r="O84" s="754"/>
      <c r="P84" s="410"/>
    </row>
    <row r="85" spans="1:16" ht="15" customHeight="1" x14ac:dyDescent="0.25">
      <c r="A85" s="881"/>
      <c r="B85" s="881"/>
      <c r="C85" s="881"/>
      <c r="D85" s="881"/>
      <c r="E85" s="400"/>
      <c r="F85" s="745"/>
      <c r="G85" s="745"/>
      <c r="H85" s="745"/>
      <c r="I85" s="745"/>
      <c r="J85" s="410"/>
      <c r="K85" s="770"/>
      <c r="L85" s="764"/>
      <c r="M85" s="745"/>
      <c r="N85" s="745"/>
      <c r="O85" s="745"/>
      <c r="P85" s="410"/>
    </row>
    <row r="86" spans="1:16" ht="15" customHeight="1" x14ac:dyDescent="0.25">
      <c r="A86" s="881"/>
      <c r="B86" s="881"/>
      <c r="C86" s="881"/>
      <c r="D86" s="881"/>
      <c r="E86" s="400"/>
      <c r="F86" s="745"/>
      <c r="G86" s="745"/>
      <c r="H86" s="745"/>
      <c r="I86" s="745"/>
      <c r="J86" s="410"/>
      <c r="K86" s="770"/>
      <c r="L86" s="764"/>
      <c r="M86" s="745"/>
      <c r="N86" s="745"/>
      <c r="O86" s="745"/>
      <c r="P86" s="410"/>
    </row>
    <row r="87" spans="1:16" ht="15" customHeight="1" x14ac:dyDescent="0.25">
      <c r="A87" s="881"/>
      <c r="B87" s="881"/>
      <c r="C87" s="881"/>
      <c r="D87" s="881"/>
      <c r="E87" s="400"/>
      <c r="F87" s="745"/>
      <c r="G87" s="745"/>
      <c r="H87" s="745"/>
      <c r="I87" s="745"/>
      <c r="J87" s="410"/>
      <c r="K87" s="770"/>
      <c r="L87" s="764"/>
      <c r="M87" s="745"/>
      <c r="N87" s="745"/>
      <c r="O87" s="745"/>
      <c r="P87" s="410"/>
    </row>
    <row r="88" spans="1:16" ht="15" customHeight="1" x14ac:dyDescent="0.25">
      <c r="A88" s="881"/>
      <c r="B88" s="881"/>
      <c r="C88" s="881"/>
      <c r="D88" s="881"/>
      <c r="E88" s="400"/>
      <c r="F88" s="745"/>
      <c r="G88" s="745"/>
      <c r="H88" s="745"/>
      <c r="I88" s="745"/>
      <c r="J88" s="410"/>
      <c r="K88" s="770"/>
      <c r="L88" s="764"/>
      <c r="M88" s="745"/>
      <c r="N88" s="745"/>
      <c r="O88" s="745"/>
      <c r="P88" s="410"/>
    </row>
    <row r="89" spans="1:16" ht="15" customHeight="1" x14ac:dyDescent="0.25">
      <c r="A89" s="881"/>
      <c r="B89" s="881"/>
      <c r="C89" s="881"/>
      <c r="D89" s="881"/>
      <c r="E89" s="400"/>
      <c r="F89" s="745"/>
      <c r="G89" s="745"/>
      <c r="H89" s="745"/>
      <c r="I89" s="745"/>
      <c r="J89" s="410"/>
      <c r="K89" s="771"/>
      <c r="L89" s="767"/>
      <c r="M89" s="745"/>
      <c r="N89" s="745"/>
      <c r="O89" s="745"/>
      <c r="P89" s="410"/>
    </row>
    <row r="90" spans="1:16" ht="15.75" x14ac:dyDescent="0.25">
      <c r="A90" s="19"/>
      <c r="B90" s="24"/>
      <c r="C90" s="18"/>
      <c r="D90" s="18"/>
      <c r="E90" s="18"/>
      <c r="F90" s="18"/>
      <c r="G90" s="18"/>
      <c r="H90" s="18"/>
      <c r="I90" s="18"/>
      <c r="J90" s="18"/>
      <c r="K90" s="18"/>
      <c r="L90" s="18"/>
      <c r="M90" s="18"/>
      <c r="N90" s="18"/>
      <c r="O90" s="18"/>
      <c r="P90" s="19"/>
    </row>
    <row r="92" spans="1:16" ht="21" customHeight="1" x14ac:dyDescent="0.25">
      <c r="A92" s="9" t="s">
        <v>9</v>
      </c>
      <c r="B92" s="791" t="s">
        <v>1460</v>
      </c>
      <c r="C92" s="792"/>
      <c r="D92" s="792"/>
      <c r="E92" s="792"/>
      <c r="F92" s="792"/>
      <c r="G92" s="792"/>
      <c r="H92" s="792"/>
      <c r="I92" s="792"/>
      <c r="J92" s="792"/>
      <c r="K92" s="793"/>
      <c r="L92" s="794" t="s">
        <v>11</v>
      </c>
      <c r="M92" s="794"/>
      <c r="N92" s="794"/>
      <c r="O92" s="794"/>
      <c r="P92" s="10"/>
    </row>
    <row r="94" spans="1:16" ht="15.75" x14ac:dyDescent="0.25">
      <c r="A94" s="11" t="s">
        <v>94</v>
      </c>
      <c r="B94" s="758" t="s">
        <v>1635</v>
      </c>
      <c r="C94" s="773"/>
      <c r="D94" s="773"/>
      <c r="E94" s="773"/>
      <c r="F94" s="773"/>
      <c r="G94" s="773"/>
      <c r="H94" s="773"/>
      <c r="I94" s="773"/>
      <c r="J94" s="773"/>
      <c r="K94" s="773"/>
      <c r="L94" s="774" t="s">
        <v>14</v>
      </c>
      <c r="M94" s="774"/>
      <c r="N94" s="774"/>
      <c r="O94" s="774"/>
      <c r="P94" s="12" t="s">
        <v>461</v>
      </c>
    </row>
    <row r="95" spans="1:16" ht="15.75" x14ac:dyDescent="0.25">
      <c r="B95" s="24"/>
      <c r="C95" s="18"/>
      <c r="D95" s="18"/>
      <c r="E95" s="18"/>
      <c r="F95" s="18"/>
      <c r="G95" s="18"/>
      <c r="H95" s="18"/>
      <c r="I95" s="18"/>
      <c r="J95" s="18"/>
      <c r="K95" s="18"/>
      <c r="L95" s="18"/>
      <c r="M95" s="18"/>
      <c r="N95" s="18"/>
      <c r="O95" s="18"/>
      <c r="P95" s="19"/>
    </row>
    <row r="96" spans="1:16" ht="15.75" x14ac:dyDescent="0.25">
      <c r="A96" s="13" t="s">
        <v>15</v>
      </c>
      <c r="B96" s="755"/>
      <c r="C96" s="756"/>
      <c r="D96" s="756"/>
      <c r="E96" s="756"/>
      <c r="F96" s="757"/>
      <c r="G96" s="14" t="s">
        <v>17</v>
      </c>
      <c r="H96" s="755"/>
      <c r="I96" s="756"/>
      <c r="J96" s="756"/>
      <c r="K96" s="756"/>
      <c r="L96" s="756"/>
      <c r="M96" s="756"/>
      <c r="N96" s="756"/>
      <c r="O96" s="756"/>
      <c r="P96" s="757"/>
    </row>
    <row r="97" spans="1:16" ht="15.75" x14ac:dyDescent="0.25">
      <c r="A97" s="13" t="s">
        <v>15</v>
      </c>
      <c r="B97" s="755"/>
      <c r="C97" s="756"/>
      <c r="D97" s="756"/>
      <c r="E97" s="756"/>
      <c r="F97" s="757"/>
      <c r="G97" s="14" t="s">
        <v>17</v>
      </c>
      <c r="H97" s="755"/>
      <c r="I97" s="756"/>
      <c r="J97" s="756"/>
      <c r="K97" s="756"/>
      <c r="L97" s="756"/>
      <c r="M97" s="756"/>
      <c r="N97" s="756"/>
      <c r="O97" s="756"/>
      <c r="P97" s="757"/>
    </row>
    <row r="98" spans="1:16" ht="15.75" x14ac:dyDescent="0.25">
      <c r="A98" s="20" t="s">
        <v>22</v>
      </c>
      <c r="B98" s="21"/>
      <c r="C98" s="21"/>
      <c r="D98" s="21"/>
      <c r="E98" s="21"/>
      <c r="F98" s="21"/>
      <c r="G98" s="21"/>
      <c r="H98" s="21"/>
      <c r="I98" s="21"/>
      <c r="J98" s="21"/>
      <c r="K98" s="21"/>
      <c r="L98" s="21"/>
      <c r="M98" s="21"/>
      <c r="N98" s="21"/>
      <c r="O98" s="21"/>
    </row>
    <row r="99" spans="1:16" ht="15.75" x14ac:dyDescent="0.25">
      <c r="A99" s="20"/>
      <c r="B99" s="21"/>
      <c r="C99" s="21"/>
      <c r="D99" s="21"/>
      <c r="E99" s="21"/>
      <c r="F99" s="21"/>
      <c r="G99" s="21"/>
      <c r="H99" s="21"/>
      <c r="I99" s="21"/>
      <c r="J99" s="21"/>
      <c r="K99" s="21"/>
      <c r="L99" s="21"/>
      <c r="M99" s="21"/>
      <c r="N99" s="21"/>
      <c r="O99" s="21"/>
    </row>
    <row r="100" spans="1:16" ht="15.75" x14ac:dyDescent="0.25">
      <c r="A100" s="1123" t="s">
        <v>23</v>
      </c>
      <c r="B100" s="881"/>
      <c r="C100" s="881"/>
      <c r="D100" s="881"/>
      <c r="E100" s="400"/>
      <c r="F100" s="768" t="s">
        <v>24</v>
      </c>
      <c r="G100" s="768"/>
      <c r="H100" s="768"/>
      <c r="I100" s="768"/>
      <c r="J100" s="768" t="s">
        <v>25</v>
      </c>
      <c r="K100" s="769" t="s">
        <v>26</v>
      </c>
      <c r="L100" s="761"/>
      <c r="M100" s="768" t="s">
        <v>27</v>
      </c>
      <c r="N100" s="768"/>
      <c r="O100" s="768"/>
      <c r="P100" s="772" t="s">
        <v>25</v>
      </c>
    </row>
    <row r="101" spans="1:16" ht="15.75" x14ac:dyDescent="0.25">
      <c r="A101" s="1123"/>
      <c r="B101" s="881"/>
      <c r="C101" s="881"/>
      <c r="D101" s="881"/>
      <c r="E101" s="400"/>
      <c r="F101" s="768"/>
      <c r="G101" s="768"/>
      <c r="H101" s="768"/>
      <c r="I101" s="768"/>
      <c r="J101" s="768"/>
      <c r="K101" s="770"/>
      <c r="L101" s="764"/>
      <c r="M101" s="768"/>
      <c r="N101" s="768"/>
      <c r="O101" s="768"/>
      <c r="P101" s="772"/>
    </row>
    <row r="102" spans="1:16" ht="15.75" x14ac:dyDescent="0.25">
      <c r="A102" s="1123"/>
      <c r="B102" s="881"/>
      <c r="C102" s="881"/>
      <c r="D102" s="881"/>
      <c r="E102" s="400"/>
      <c r="F102" s="745"/>
      <c r="G102" s="745"/>
      <c r="H102" s="745"/>
      <c r="I102" s="745"/>
      <c r="J102" s="410"/>
      <c r="K102" s="770"/>
      <c r="L102" s="764"/>
      <c r="M102" s="745"/>
      <c r="N102" s="745"/>
      <c r="O102" s="745"/>
      <c r="P102" s="22"/>
    </row>
    <row r="103" spans="1:16" ht="15.75" x14ac:dyDescent="0.25">
      <c r="A103" s="1123"/>
      <c r="B103" s="881"/>
      <c r="C103" s="881"/>
      <c r="D103" s="881"/>
      <c r="E103" s="400"/>
      <c r="F103" s="745"/>
      <c r="G103" s="745"/>
      <c r="H103" s="745"/>
      <c r="I103" s="745"/>
      <c r="J103" s="410"/>
      <c r="K103" s="770"/>
      <c r="L103" s="764"/>
      <c r="M103" s="745"/>
      <c r="N103" s="745"/>
      <c r="O103" s="745"/>
      <c r="P103" s="22"/>
    </row>
    <row r="104" spans="1:16" ht="15.75" x14ac:dyDescent="0.25">
      <c r="A104" s="1123"/>
      <c r="B104" s="881"/>
      <c r="C104" s="881"/>
      <c r="D104" s="881"/>
      <c r="E104" s="400"/>
      <c r="F104" s="745"/>
      <c r="G104" s="745"/>
      <c r="H104" s="745"/>
      <c r="I104" s="745"/>
      <c r="J104" s="410"/>
      <c r="K104" s="770"/>
      <c r="L104" s="764"/>
      <c r="M104" s="745"/>
      <c r="N104" s="754"/>
      <c r="O104" s="754"/>
      <c r="P104" s="22"/>
    </row>
    <row r="105" spans="1:16" ht="15.75" x14ac:dyDescent="0.25">
      <c r="A105" s="1123"/>
      <c r="B105" s="881"/>
      <c r="C105" s="881"/>
      <c r="D105" s="881"/>
      <c r="E105" s="400"/>
      <c r="F105" s="745"/>
      <c r="G105" s="745"/>
      <c r="H105" s="745"/>
      <c r="I105" s="745"/>
      <c r="J105" s="410"/>
      <c r="K105" s="770"/>
      <c r="L105" s="764"/>
      <c r="M105" s="745"/>
      <c r="N105" s="745"/>
      <c r="O105" s="745"/>
      <c r="P105" s="22"/>
    </row>
    <row r="106" spans="1:16" ht="15.75" x14ac:dyDescent="0.25">
      <c r="A106" s="1123"/>
      <c r="B106" s="881"/>
      <c r="C106" s="881"/>
      <c r="D106" s="881"/>
      <c r="E106" s="400"/>
      <c r="F106" s="745"/>
      <c r="G106" s="745"/>
      <c r="H106" s="745"/>
      <c r="I106" s="745"/>
      <c r="J106" s="410"/>
      <c r="K106" s="770"/>
      <c r="L106" s="764"/>
      <c r="M106" s="745"/>
      <c r="N106" s="745"/>
      <c r="O106" s="745"/>
      <c r="P106" s="22"/>
    </row>
    <row r="107" spans="1:16" ht="15.75" x14ac:dyDescent="0.25">
      <c r="A107" s="1123"/>
      <c r="B107" s="881"/>
      <c r="C107" s="881"/>
      <c r="D107" s="881"/>
      <c r="E107" s="400"/>
      <c r="F107" s="745"/>
      <c r="G107" s="745"/>
      <c r="H107" s="745"/>
      <c r="I107" s="745"/>
      <c r="J107" s="410"/>
      <c r="K107" s="770"/>
      <c r="L107" s="764"/>
      <c r="M107" s="745"/>
      <c r="N107" s="745"/>
      <c r="O107" s="745"/>
      <c r="P107" s="22"/>
    </row>
    <row r="108" spans="1:16" ht="15.75" x14ac:dyDescent="0.25">
      <c r="A108" s="1123"/>
      <c r="B108" s="881"/>
      <c r="C108" s="881"/>
      <c r="D108" s="881"/>
      <c r="E108" s="400"/>
      <c r="F108" s="745"/>
      <c r="G108" s="745"/>
      <c r="H108" s="745"/>
      <c r="I108" s="745"/>
      <c r="J108" s="410"/>
      <c r="K108" s="770"/>
      <c r="L108" s="764"/>
      <c r="M108" s="745"/>
      <c r="N108" s="745"/>
      <c r="O108" s="745"/>
      <c r="P108" s="22"/>
    </row>
    <row r="109" spans="1:16" ht="15.75" x14ac:dyDescent="0.25">
      <c r="A109" s="1123"/>
      <c r="B109" s="881"/>
      <c r="C109" s="881"/>
      <c r="D109" s="881"/>
      <c r="E109" s="400"/>
      <c r="F109" s="745"/>
      <c r="G109" s="745"/>
      <c r="H109" s="745"/>
      <c r="I109" s="745"/>
      <c r="J109" s="410"/>
      <c r="K109" s="771"/>
      <c r="L109" s="767"/>
      <c r="M109" s="745"/>
      <c r="N109" s="745"/>
      <c r="O109" s="745"/>
      <c r="P109" s="22"/>
    </row>
    <row r="110" spans="1:16" ht="15.75" x14ac:dyDescent="0.25">
      <c r="A110" s="23"/>
      <c r="B110" s="24"/>
      <c r="C110" s="18"/>
      <c r="D110" s="18"/>
      <c r="E110" s="18"/>
      <c r="F110" s="18"/>
      <c r="G110" s="18"/>
      <c r="H110" s="18"/>
      <c r="I110" s="18"/>
      <c r="J110" s="18"/>
      <c r="K110" s="18"/>
      <c r="L110" s="18"/>
      <c r="M110" s="18"/>
      <c r="N110" s="18"/>
      <c r="O110" s="18"/>
    </row>
    <row r="111" spans="1:16" ht="31.5" customHeight="1" x14ac:dyDescent="0.25">
      <c r="A111" s="25" t="s">
        <v>32</v>
      </c>
      <c r="B111" s="401" t="s">
        <v>33</v>
      </c>
      <c r="C111" s="401" t="s">
        <v>34</v>
      </c>
      <c r="D111" s="401" t="s">
        <v>35</v>
      </c>
      <c r="E111" s="401" t="s">
        <v>36</v>
      </c>
      <c r="F111" s="401" t="s">
        <v>37</v>
      </c>
      <c r="G111" s="746" t="s">
        <v>38</v>
      </c>
      <c r="H111" s="746"/>
      <c r="I111" s="733" t="s">
        <v>39</v>
      </c>
      <c r="J111" s="741"/>
      <c r="K111" s="401" t="s">
        <v>40</v>
      </c>
      <c r="L111" s="746" t="s">
        <v>41</v>
      </c>
      <c r="M111" s="746"/>
      <c r="N111" s="850" t="s">
        <v>42</v>
      </c>
      <c r="O111" s="851"/>
      <c r="P111" s="852"/>
    </row>
    <row r="112" spans="1:16" ht="21.75" customHeight="1" x14ac:dyDescent="0.25">
      <c r="A112" s="287"/>
      <c r="B112" s="144"/>
      <c r="C112" s="283"/>
      <c r="D112" s="402"/>
      <c r="E112" s="402"/>
      <c r="F112" s="402"/>
      <c r="G112" s="800"/>
      <c r="H112" s="800"/>
      <c r="I112" s="801"/>
      <c r="J112" s="802"/>
      <c r="K112" s="407"/>
      <c r="L112" s="846"/>
      <c r="M112" s="846"/>
      <c r="N112" s="803"/>
      <c r="O112" s="803"/>
      <c r="P112" s="1389"/>
    </row>
    <row r="113" spans="1:16" ht="33.75" customHeight="1" x14ac:dyDescent="0.25">
      <c r="A113" s="733" t="s">
        <v>51</v>
      </c>
      <c r="B113" s="741"/>
      <c r="C113" s="1105"/>
      <c r="D113" s="1107"/>
      <c r="E113" s="1107"/>
      <c r="F113" s="1107"/>
      <c r="G113" s="1107"/>
      <c r="H113" s="1107"/>
      <c r="I113" s="1107"/>
      <c r="J113" s="1107"/>
      <c r="K113" s="1107"/>
      <c r="L113" s="1107"/>
      <c r="M113" s="1107"/>
      <c r="N113" s="1107"/>
      <c r="O113" s="1107"/>
      <c r="P113" s="1108"/>
    </row>
    <row r="114" spans="1:16" ht="15.75" x14ac:dyDescent="0.25">
      <c r="A114" s="718" t="s">
        <v>53</v>
      </c>
      <c r="B114" s="719"/>
      <c r="C114" s="719"/>
      <c r="D114" s="719"/>
      <c r="E114" s="719"/>
      <c r="F114" s="719"/>
      <c r="G114" s="720"/>
      <c r="H114" s="721" t="s">
        <v>54</v>
      </c>
      <c r="I114" s="719"/>
      <c r="J114" s="719"/>
      <c r="K114" s="719"/>
      <c r="L114" s="719"/>
      <c r="M114" s="719"/>
      <c r="N114" s="719"/>
      <c r="O114" s="719"/>
      <c r="P114" s="722"/>
    </row>
    <row r="115" spans="1:16" x14ac:dyDescent="0.25">
      <c r="A115" s="723"/>
      <c r="B115" s="724"/>
      <c r="C115" s="724"/>
      <c r="D115" s="724"/>
      <c r="E115" s="724"/>
      <c r="F115" s="724"/>
      <c r="G115" s="724"/>
      <c r="H115" s="839"/>
      <c r="I115" s="840"/>
      <c r="J115" s="840"/>
      <c r="K115" s="840"/>
      <c r="L115" s="840"/>
      <c r="M115" s="840"/>
      <c r="N115" s="840"/>
      <c r="O115" s="840"/>
      <c r="P115" s="841"/>
    </row>
    <row r="116" spans="1:16" x14ac:dyDescent="0.25">
      <c r="A116" s="725"/>
      <c r="B116" s="726"/>
      <c r="C116" s="726"/>
      <c r="D116" s="726"/>
      <c r="E116" s="726"/>
      <c r="F116" s="726"/>
      <c r="G116" s="726"/>
      <c r="H116" s="842"/>
      <c r="I116" s="843"/>
      <c r="J116" s="843"/>
      <c r="K116" s="843"/>
      <c r="L116" s="843"/>
      <c r="M116" s="843"/>
      <c r="N116" s="843"/>
      <c r="O116" s="843"/>
      <c r="P116" s="844"/>
    </row>
    <row r="117" spans="1:16" ht="22.5" customHeight="1" x14ac:dyDescent="0.25">
      <c r="A117" s="23"/>
      <c r="B117" s="24"/>
      <c r="C117" s="24"/>
      <c r="D117" s="24"/>
      <c r="E117" s="24"/>
      <c r="F117" s="24"/>
      <c r="G117" s="24"/>
      <c r="H117" s="24"/>
      <c r="I117" s="24"/>
      <c r="J117" s="24"/>
      <c r="K117" s="24"/>
      <c r="L117" s="24"/>
      <c r="M117" s="24"/>
      <c r="N117" s="24"/>
      <c r="O117" s="24"/>
      <c r="P117" s="31"/>
    </row>
    <row r="118" spans="1:16" ht="15.75" x14ac:dyDescent="0.25">
      <c r="A118" s="32"/>
      <c r="B118" s="24"/>
      <c r="C118" s="19"/>
      <c r="D118" s="733" t="s">
        <v>57</v>
      </c>
      <c r="E118" s="734"/>
      <c r="F118" s="734"/>
      <c r="G118" s="734"/>
      <c r="H118" s="734"/>
      <c r="I118" s="734"/>
      <c r="J118" s="734"/>
      <c r="K118" s="734"/>
      <c r="L118" s="734"/>
      <c r="M118" s="734"/>
      <c r="N118" s="734"/>
      <c r="O118" s="734"/>
      <c r="P118" s="735"/>
    </row>
    <row r="119" spans="1:16" ht="15.75" x14ac:dyDescent="0.25">
      <c r="A119" s="23"/>
      <c r="B119" s="24"/>
      <c r="C119" s="24"/>
      <c r="D119" s="401" t="s">
        <v>58</v>
      </c>
      <c r="E119" s="401"/>
      <c r="F119" s="401" t="s">
        <v>59</v>
      </c>
      <c r="G119" s="401" t="s">
        <v>60</v>
      </c>
      <c r="H119" s="401" t="s">
        <v>61</v>
      </c>
      <c r="I119" s="401" t="s">
        <v>62</v>
      </c>
      <c r="J119" s="401" t="s">
        <v>63</v>
      </c>
      <c r="K119" s="401" t="s">
        <v>64</v>
      </c>
      <c r="L119" s="401" t="s">
        <v>65</v>
      </c>
      <c r="M119" s="401" t="s">
        <v>66</v>
      </c>
      <c r="N119" s="401" t="s">
        <v>67</v>
      </c>
      <c r="O119" s="401" t="s">
        <v>68</v>
      </c>
      <c r="P119" s="65" t="s">
        <v>69</v>
      </c>
    </row>
    <row r="120" spans="1:16" ht="15.75" x14ac:dyDescent="0.25">
      <c r="A120" s="56" t="s">
        <v>70</v>
      </c>
      <c r="B120" s="52"/>
      <c r="C120" s="52"/>
      <c r="D120" s="52"/>
      <c r="E120" s="52"/>
      <c r="F120" s="52"/>
      <c r="G120" s="52"/>
      <c r="H120" s="52"/>
      <c r="I120" s="52"/>
      <c r="J120" s="52"/>
      <c r="K120" s="52"/>
      <c r="L120" s="52"/>
      <c r="M120" s="52"/>
      <c r="N120" s="52"/>
      <c r="O120" s="52"/>
      <c r="P120" s="63"/>
    </row>
    <row r="121" spans="1:16" ht="15.75" x14ac:dyDescent="0.25">
      <c r="A121" s="56" t="s">
        <v>71</v>
      </c>
      <c r="B121" s="52"/>
      <c r="C121" s="52"/>
      <c r="D121" s="53"/>
      <c r="E121" s="53"/>
      <c r="F121" s="53"/>
      <c r="G121" s="53"/>
      <c r="H121" s="53"/>
      <c r="I121" s="53"/>
      <c r="J121" s="53"/>
      <c r="K121" s="53"/>
      <c r="L121" s="53"/>
      <c r="M121" s="53"/>
      <c r="N121" s="53"/>
      <c r="O121" s="53"/>
      <c r="P121" s="64"/>
    </row>
    <row r="122" spans="1:16" ht="15.75" x14ac:dyDescent="0.25">
      <c r="A122" s="23"/>
      <c r="B122" s="24"/>
      <c r="C122" s="24"/>
      <c r="D122" s="24"/>
      <c r="E122" s="24"/>
      <c r="F122" s="24"/>
      <c r="G122" s="24"/>
      <c r="H122" s="24"/>
      <c r="I122" s="24"/>
      <c r="J122" s="24"/>
      <c r="K122" s="24"/>
      <c r="L122" s="24"/>
      <c r="M122" s="24"/>
      <c r="N122" s="24"/>
      <c r="O122" s="24"/>
      <c r="P122" s="31"/>
    </row>
    <row r="123" spans="1:16" ht="15.75" x14ac:dyDescent="0.25">
      <c r="A123" s="35" t="s">
        <v>72</v>
      </c>
      <c r="B123" s="35" t="s">
        <v>33</v>
      </c>
      <c r="C123" s="36"/>
      <c r="D123" s="37" t="s">
        <v>58</v>
      </c>
      <c r="E123" s="37"/>
      <c r="F123" s="37" t="s">
        <v>59</v>
      </c>
      <c r="G123" s="37" t="s">
        <v>60</v>
      </c>
      <c r="H123" s="37" t="s">
        <v>61</v>
      </c>
      <c r="I123" s="37" t="s">
        <v>62</v>
      </c>
      <c r="J123" s="37" t="s">
        <v>63</v>
      </c>
      <c r="K123" s="37" t="s">
        <v>64</v>
      </c>
      <c r="L123" s="37" t="s">
        <v>65</v>
      </c>
      <c r="M123" s="37" t="s">
        <v>66</v>
      </c>
      <c r="N123" s="37" t="s">
        <v>67</v>
      </c>
      <c r="O123" s="37" t="s">
        <v>68</v>
      </c>
      <c r="P123" s="301" t="s">
        <v>69</v>
      </c>
    </row>
    <row r="124" spans="1:16" ht="15.75" x14ac:dyDescent="0.25">
      <c r="A124" s="868"/>
      <c r="B124" s="812"/>
      <c r="C124" s="38" t="s">
        <v>70</v>
      </c>
      <c r="D124" s="38"/>
      <c r="E124" s="38"/>
      <c r="F124" s="38"/>
      <c r="G124" s="38"/>
      <c r="H124" s="38"/>
      <c r="I124" s="38"/>
      <c r="J124" s="38"/>
      <c r="K124" s="38"/>
      <c r="L124" s="38"/>
      <c r="M124" s="38"/>
      <c r="N124" s="38"/>
      <c r="O124" s="808"/>
      <c r="P124" s="809"/>
    </row>
    <row r="125" spans="1:16" ht="15.75" x14ac:dyDescent="0.25">
      <c r="A125" s="869"/>
      <c r="B125" s="812"/>
      <c r="C125" s="40" t="s">
        <v>71</v>
      </c>
      <c r="D125" s="40"/>
      <c r="E125" s="40"/>
      <c r="F125" s="41"/>
      <c r="G125" s="41"/>
      <c r="H125" s="41"/>
      <c r="I125" s="41"/>
      <c r="J125" s="41"/>
      <c r="K125" s="41"/>
      <c r="L125" s="41"/>
      <c r="M125" s="41"/>
      <c r="N125" s="40"/>
      <c r="O125" s="814"/>
      <c r="P125" s="815"/>
    </row>
    <row r="126" spans="1:16" ht="15.75" x14ac:dyDescent="0.25">
      <c r="A126" s="868"/>
      <c r="B126" s="812"/>
      <c r="C126" s="38" t="s">
        <v>70</v>
      </c>
      <c r="D126" s="38"/>
      <c r="E126" s="38"/>
      <c r="F126" s="38"/>
      <c r="G126" s="38"/>
      <c r="H126" s="38"/>
      <c r="I126" s="38"/>
      <c r="J126" s="38"/>
      <c r="K126" s="38"/>
      <c r="L126" s="38"/>
      <c r="M126" s="38"/>
      <c r="N126" s="38"/>
      <c r="O126" s="808"/>
      <c r="P126" s="809"/>
    </row>
    <row r="127" spans="1:16" ht="15.75" x14ac:dyDescent="0.25">
      <c r="A127" s="869"/>
      <c r="B127" s="812"/>
      <c r="C127" s="40" t="s">
        <v>71</v>
      </c>
      <c r="D127" s="40"/>
      <c r="E127" s="40"/>
      <c r="F127" s="41"/>
      <c r="G127" s="41"/>
      <c r="H127" s="41"/>
      <c r="I127" s="41"/>
      <c r="J127" s="41"/>
      <c r="K127" s="41"/>
      <c r="L127" s="41"/>
      <c r="M127" s="41"/>
      <c r="N127" s="40"/>
      <c r="O127" s="814"/>
      <c r="P127" s="815"/>
    </row>
    <row r="128" spans="1:16" ht="15.75" x14ac:dyDescent="0.25">
      <c r="A128" s="868"/>
      <c r="B128" s="812"/>
      <c r="C128" s="38" t="s">
        <v>70</v>
      </c>
      <c r="D128" s="38"/>
      <c r="E128" s="38"/>
      <c r="F128" s="38"/>
      <c r="G128" s="38"/>
      <c r="H128" s="38"/>
      <c r="I128" s="38"/>
      <c r="J128" s="38"/>
      <c r="K128" s="38"/>
      <c r="L128" s="38"/>
      <c r="M128" s="38"/>
      <c r="N128" s="38"/>
      <c r="O128" s="808"/>
      <c r="P128" s="809"/>
    </row>
    <row r="129" spans="1:16" ht="15.75" x14ac:dyDescent="0.25">
      <c r="A129" s="869"/>
      <c r="B129" s="812"/>
      <c r="C129" s="40" t="s">
        <v>71</v>
      </c>
      <c r="D129" s="40"/>
      <c r="E129" s="40"/>
      <c r="F129" s="41"/>
      <c r="G129" s="41"/>
      <c r="H129" s="41"/>
      <c r="I129" s="41"/>
      <c r="J129" s="41"/>
      <c r="K129" s="41"/>
      <c r="L129" s="41"/>
      <c r="M129" s="41"/>
      <c r="N129" s="40"/>
      <c r="O129" s="814"/>
      <c r="P129" s="815"/>
    </row>
    <row r="130" spans="1:16" ht="15.75" x14ac:dyDescent="0.25">
      <c r="A130" s="868"/>
      <c r="B130" s="812"/>
      <c r="C130" s="38" t="s">
        <v>70</v>
      </c>
      <c r="D130" s="38"/>
      <c r="E130" s="38"/>
      <c r="F130" s="38"/>
      <c r="G130" s="38"/>
      <c r="H130" s="38"/>
      <c r="I130" s="38"/>
      <c r="J130" s="38"/>
      <c r="K130" s="38"/>
      <c r="L130" s="38"/>
      <c r="M130" s="38"/>
      <c r="N130" s="38"/>
      <c r="O130" s="808"/>
      <c r="P130" s="809"/>
    </row>
    <row r="131" spans="1:16" ht="15.75" x14ac:dyDescent="0.25">
      <c r="A131" s="869"/>
      <c r="B131" s="812"/>
      <c r="C131" s="40" t="s">
        <v>71</v>
      </c>
      <c r="D131" s="40"/>
      <c r="E131" s="40"/>
      <c r="F131" s="41"/>
      <c r="G131" s="41"/>
      <c r="H131" s="41"/>
      <c r="I131" s="41"/>
      <c r="J131" s="41"/>
      <c r="K131" s="41"/>
      <c r="L131" s="41"/>
      <c r="M131" s="41"/>
      <c r="N131" s="40"/>
      <c r="O131" s="814"/>
      <c r="P131" s="815"/>
    </row>
    <row r="132" spans="1:16" ht="15.75" x14ac:dyDescent="0.25">
      <c r="A132" s="868"/>
      <c r="B132" s="812"/>
      <c r="C132" s="38" t="s">
        <v>70</v>
      </c>
      <c r="D132" s="38"/>
      <c r="E132" s="38"/>
      <c r="F132" s="38"/>
      <c r="G132" s="38"/>
      <c r="H132" s="38"/>
      <c r="I132" s="38"/>
      <c r="J132" s="38"/>
      <c r="K132" s="38"/>
      <c r="L132" s="38"/>
      <c r="M132" s="38"/>
      <c r="N132" s="38"/>
      <c r="O132" s="808"/>
      <c r="P132" s="809"/>
    </row>
    <row r="133" spans="1:16" ht="15.75" x14ac:dyDescent="0.25">
      <c r="A133" s="869"/>
      <c r="B133" s="812"/>
      <c r="C133" s="40" t="s">
        <v>71</v>
      </c>
      <c r="D133" s="40"/>
      <c r="E133" s="40"/>
      <c r="F133" s="41"/>
      <c r="G133" s="41"/>
      <c r="H133" s="41"/>
      <c r="I133" s="41"/>
      <c r="J133" s="41"/>
      <c r="K133" s="41"/>
      <c r="L133" s="41"/>
      <c r="M133" s="41"/>
      <c r="N133" s="40"/>
      <c r="O133" s="814"/>
      <c r="P133" s="815"/>
    </row>
    <row r="134" spans="1:16" ht="15.75" x14ac:dyDescent="0.25">
      <c r="A134" s="868"/>
      <c r="B134" s="812"/>
      <c r="C134" s="38" t="s">
        <v>70</v>
      </c>
      <c r="D134" s="38"/>
      <c r="E134" s="38"/>
      <c r="F134" s="38"/>
      <c r="G134" s="38"/>
      <c r="H134" s="38"/>
      <c r="I134" s="38"/>
      <c r="J134" s="38"/>
      <c r="K134" s="38"/>
      <c r="L134" s="38"/>
      <c r="M134" s="38"/>
      <c r="N134" s="38"/>
      <c r="O134" s="808"/>
      <c r="P134" s="809"/>
    </row>
    <row r="135" spans="1:16" ht="15.75" x14ac:dyDescent="0.25">
      <c r="A135" s="869"/>
      <c r="B135" s="812"/>
      <c r="C135" s="40" t="s">
        <v>71</v>
      </c>
      <c r="D135" s="40"/>
      <c r="E135" s="40"/>
      <c r="F135" s="41"/>
      <c r="G135" s="41"/>
      <c r="H135" s="41"/>
      <c r="I135" s="41"/>
      <c r="J135" s="41"/>
      <c r="K135" s="41"/>
      <c r="L135" s="41"/>
      <c r="M135" s="41"/>
      <c r="N135" s="40"/>
      <c r="O135" s="814"/>
      <c r="P135" s="815"/>
    </row>
    <row r="136" spans="1:16" ht="15.75" x14ac:dyDescent="0.25">
      <c r="A136" s="868"/>
      <c r="B136" s="701"/>
      <c r="C136" s="38" t="s">
        <v>70</v>
      </c>
      <c r="D136" s="38"/>
      <c r="E136" s="38"/>
      <c r="F136" s="38"/>
      <c r="G136" s="38"/>
      <c r="H136" s="38"/>
      <c r="I136" s="38"/>
      <c r="J136" s="38"/>
      <c r="K136" s="38"/>
      <c r="L136" s="38"/>
      <c r="M136" s="38"/>
      <c r="N136" s="38"/>
      <c r="O136" s="808"/>
      <c r="P136" s="809"/>
    </row>
    <row r="137" spans="1:16" ht="15.75" x14ac:dyDescent="0.25">
      <c r="A137" s="869"/>
      <c r="B137" s="702"/>
      <c r="C137" s="40" t="s">
        <v>71</v>
      </c>
      <c r="D137" s="40"/>
      <c r="E137" s="40"/>
      <c r="F137" s="41"/>
      <c r="G137" s="41"/>
      <c r="H137" s="41"/>
      <c r="I137" s="41"/>
      <c r="J137" s="41"/>
      <c r="K137" s="41"/>
      <c r="L137" s="41"/>
      <c r="M137" s="41"/>
      <c r="N137" s="40"/>
      <c r="O137" s="814"/>
      <c r="P137" s="815"/>
    </row>
    <row r="138" spans="1:16" ht="15.75" x14ac:dyDescent="0.25">
      <c r="A138" s="868"/>
      <c r="B138" s="812"/>
      <c r="C138" s="38" t="s">
        <v>70</v>
      </c>
      <c r="D138" s="38"/>
      <c r="E138" s="38"/>
      <c r="F138" s="38"/>
      <c r="G138" s="38"/>
      <c r="H138" s="38"/>
      <c r="I138" s="38"/>
      <c r="J138" s="38"/>
      <c r="K138" s="38"/>
      <c r="L138" s="38"/>
      <c r="M138" s="38"/>
      <c r="N138" s="38"/>
      <c r="O138" s="808"/>
      <c r="P138" s="809"/>
    </row>
    <row r="139" spans="1:16" ht="15.75" x14ac:dyDescent="0.25">
      <c r="A139" s="869"/>
      <c r="B139" s="812"/>
      <c r="C139" s="40" t="s">
        <v>71</v>
      </c>
      <c r="D139" s="40"/>
      <c r="E139" s="40"/>
      <c r="F139" s="41"/>
      <c r="G139" s="41"/>
      <c r="H139" s="41"/>
      <c r="I139" s="41"/>
      <c r="J139" s="41"/>
      <c r="K139" s="41"/>
      <c r="L139" s="41"/>
      <c r="M139" s="41"/>
      <c r="N139" s="40"/>
      <c r="O139" s="814"/>
      <c r="P139" s="815"/>
    </row>
    <row r="140" spans="1:16" ht="15.75" x14ac:dyDescent="0.25">
      <c r="A140" s="699"/>
      <c r="B140" s="812"/>
      <c r="C140" s="38" t="s">
        <v>70</v>
      </c>
      <c r="D140" s="38"/>
      <c r="E140" s="38"/>
      <c r="F140" s="38"/>
      <c r="G140" s="38"/>
      <c r="H140" s="38"/>
      <c r="I140" s="38"/>
      <c r="J140" s="38"/>
      <c r="K140" s="38"/>
      <c r="L140" s="38"/>
      <c r="M140" s="38"/>
      <c r="N140" s="38"/>
      <c r="O140" s="808"/>
      <c r="P140" s="809"/>
    </row>
    <row r="141" spans="1:16" ht="15.75" x14ac:dyDescent="0.25">
      <c r="A141" s="700"/>
      <c r="B141" s="812"/>
      <c r="C141" s="40" t="s">
        <v>71</v>
      </c>
      <c r="D141" s="40"/>
      <c r="E141" s="40"/>
      <c r="F141" s="41"/>
      <c r="G141" s="41"/>
      <c r="H141" s="41"/>
      <c r="I141" s="41"/>
      <c r="J141" s="41"/>
      <c r="K141" s="41"/>
      <c r="L141" s="41"/>
      <c r="M141" s="41"/>
      <c r="N141" s="40"/>
      <c r="O141" s="814"/>
      <c r="P141" s="815"/>
    </row>
    <row r="142" spans="1:16" ht="15.75" x14ac:dyDescent="0.25">
      <c r="A142" s="699"/>
      <c r="B142" s="701"/>
      <c r="C142" s="38" t="s">
        <v>70</v>
      </c>
      <c r="D142" s="38"/>
      <c r="E142" s="38"/>
      <c r="F142" s="38"/>
      <c r="G142" s="38"/>
      <c r="H142" s="38"/>
      <c r="I142" s="38"/>
      <c r="J142" s="38"/>
      <c r="K142" s="38"/>
      <c r="L142" s="38"/>
      <c r="M142" s="38"/>
      <c r="N142" s="38"/>
      <c r="O142" s="808"/>
      <c r="P142" s="809"/>
    </row>
    <row r="143" spans="1:16" ht="15.75" x14ac:dyDescent="0.25">
      <c r="A143" s="700"/>
      <c r="B143" s="702"/>
      <c r="C143" s="40" t="s">
        <v>71</v>
      </c>
      <c r="D143" s="40"/>
      <c r="E143" s="40"/>
      <c r="F143" s="41"/>
      <c r="G143" s="41"/>
      <c r="H143" s="41"/>
      <c r="I143" s="41"/>
      <c r="J143" s="41"/>
      <c r="K143" s="41"/>
      <c r="L143" s="41"/>
      <c r="M143" s="41"/>
      <c r="N143" s="40"/>
      <c r="O143" s="814"/>
      <c r="P143" s="815"/>
    </row>
    <row r="144" spans="1:16" ht="15.75" thickBot="1" x14ac:dyDescent="0.3">
      <c r="A144" s="44"/>
      <c r="B144" s="21"/>
      <c r="C144" s="21"/>
      <c r="D144" s="21"/>
      <c r="E144" s="21"/>
      <c r="F144" s="21"/>
      <c r="G144" s="21"/>
      <c r="H144" s="21"/>
      <c r="I144" s="21"/>
      <c r="J144" s="21"/>
      <c r="K144" s="21"/>
      <c r="L144" s="21"/>
      <c r="M144" s="21"/>
      <c r="N144" s="21"/>
      <c r="O144" s="21"/>
      <c r="P144" s="45"/>
    </row>
    <row r="145" spans="1:16" ht="15.75" x14ac:dyDescent="0.25">
      <c r="A145" s="688" t="s">
        <v>82</v>
      </c>
      <c r="B145" s="689"/>
      <c r="C145" s="689"/>
      <c r="D145" s="689"/>
      <c r="E145" s="689"/>
      <c r="F145" s="689"/>
      <c r="G145" s="689"/>
      <c r="H145" s="689"/>
      <c r="I145" s="689"/>
      <c r="J145" s="689"/>
      <c r="K145" s="689"/>
      <c r="L145" s="689"/>
      <c r="M145" s="689"/>
      <c r="N145" s="689"/>
      <c r="O145" s="689"/>
      <c r="P145" s="690"/>
    </row>
    <row r="146" spans="1:16" ht="24.75" customHeight="1" x14ac:dyDescent="0.25">
      <c r="A146" s="46" t="s">
        <v>83</v>
      </c>
      <c r="B146" s="682"/>
      <c r="C146" s="683"/>
      <c r="D146" s="683"/>
      <c r="E146" s="683"/>
      <c r="F146" s="683"/>
      <c r="G146" s="683"/>
      <c r="H146" s="683"/>
      <c r="I146" s="683"/>
      <c r="J146" s="683"/>
      <c r="K146" s="683"/>
      <c r="L146" s="683"/>
      <c r="M146" s="683"/>
      <c r="N146" s="683"/>
      <c r="O146" s="683"/>
      <c r="P146" s="684"/>
    </row>
    <row r="147" spans="1:16" ht="24.75" customHeight="1" x14ac:dyDescent="0.25">
      <c r="A147" s="46" t="s">
        <v>84</v>
      </c>
      <c r="B147" s="682"/>
      <c r="C147" s="683"/>
      <c r="D147" s="683"/>
      <c r="E147" s="683"/>
      <c r="F147" s="683"/>
      <c r="G147" s="683"/>
      <c r="H147" s="683"/>
      <c r="I147" s="683"/>
      <c r="J147" s="683"/>
      <c r="K147" s="683"/>
      <c r="L147" s="683"/>
      <c r="M147" s="683"/>
      <c r="N147" s="683"/>
      <c r="O147" s="683"/>
      <c r="P147" s="684"/>
    </row>
    <row r="148" spans="1:16" ht="24.75" customHeight="1" x14ac:dyDescent="0.25">
      <c r="A148" s="46" t="s">
        <v>85</v>
      </c>
      <c r="B148" s="682"/>
      <c r="C148" s="683"/>
      <c r="D148" s="683"/>
      <c r="E148" s="683"/>
      <c r="F148" s="683"/>
      <c r="G148" s="683"/>
      <c r="H148" s="683"/>
      <c r="I148" s="683"/>
      <c r="J148" s="683"/>
      <c r="K148" s="683"/>
      <c r="L148" s="683"/>
      <c r="M148" s="683"/>
      <c r="N148" s="683"/>
      <c r="O148" s="683"/>
      <c r="P148" s="684"/>
    </row>
    <row r="149" spans="1:16" ht="24.75" customHeight="1" x14ac:dyDescent="0.25">
      <c r="A149" s="46" t="s">
        <v>86</v>
      </c>
      <c r="B149" s="682"/>
      <c r="C149" s="683"/>
      <c r="D149" s="683"/>
      <c r="E149" s="683"/>
      <c r="F149" s="683"/>
      <c r="G149" s="683"/>
      <c r="H149" s="683"/>
      <c r="I149" s="683"/>
      <c r="J149" s="683"/>
      <c r="K149" s="683"/>
      <c r="L149" s="683"/>
      <c r="M149" s="683"/>
      <c r="N149" s="683"/>
      <c r="O149" s="683"/>
      <c r="P149" s="684"/>
    </row>
    <row r="150" spans="1:16" ht="24.75" customHeight="1" x14ac:dyDescent="0.25">
      <c r="A150" s="46" t="s">
        <v>87</v>
      </c>
      <c r="B150" s="682"/>
      <c r="C150" s="683"/>
      <c r="D150" s="683"/>
      <c r="E150" s="683"/>
      <c r="F150" s="683"/>
      <c r="G150" s="683"/>
      <c r="H150" s="683"/>
      <c r="I150" s="683"/>
      <c r="J150" s="683"/>
      <c r="K150" s="683"/>
      <c r="L150" s="683"/>
      <c r="M150" s="683"/>
      <c r="N150" s="683"/>
      <c r="O150" s="683"/>
      <c r="P150" s="684"/>
    </row>
    <row r="151" spans="1:16" ht="24.75" customHeight="1" x14ac:dyDescent="0.25">
      <c r="A151" s="46" t="s">
        <v>88</v>
      </c>
      <c r="B151" s="682"/>
      <c r="C151" s="683"/>
      <c r="D151" s="683"/>
      <c r="E151" s="683"/>
      <c r="F151" s="683"/>
      <c r="G151" s="683"/>
      <c r="H151" s="683"/>
      <c r="I151" s="683"/>
      <c r="J151" s="683"/>
      <c r="K151" s="683"/>
      <c r="L151" s="683"/>
      <c r="M151" s="683"/>
      <c r="N151" s="683"/>
      <c r="O151" s="683"/>
      <c r="P151" s="684"/>
    </row>
    <row r="152" spans="1:16" ht="24.75" customHeight="1" x14ac:dyDescent="0.25">
      <c r="A152" s="46" t="s">
        <v>89</v>
      </c>
      <c r="B152" s="682"/>
      <c r="C152" s="683"/>
      <c r="D152" s="683"/>
      <c r="E152" s="683"/>
      <c r="F152" s="683"/>
      <c r="G152" s="683"/>
      <c r="H152" s="683"/>
      <c r="I152" s="683"/>
      <c r="J152" s="683"/>
      <c r="K152" s="683"/>
      <c r="L152" s="683"/>
      <c r="M152" s="683"/>
      <c r="N152" s="683"/>
      <c r="O152" s="683"/>
      <c r="P152" s="684"/>
    </row>
    <row r="153" spans="1:16" ht="24.75" customHeight="1" x14ac:dyDescent="0.25">
      <c r="A153" s="46" t="s">
        <v>90</v>
      </c>
      <c r="B153" s="682"/>
      <c r="C153" s="683"/>
      <c r="D153" s="683"/>
      <c r="E153" s="683"/>
      <c r="F153" s="683"/>
      <c r="G153" s="683"/>
      <c r="H153" s="683"/>
      <c r="I153" s="683"/>
      <c r="J153" s="683"/>
      <c r="K153" s="683"/>
      <c r="L153" s="683"/>
      <c r="M153" s="683"/>
      <c r="N153" s="683"/>
      <c r="O153" s="683"/>
      <c r="P153" s="684"/>
    </row>
    <row r="154" spans="1:16" ht="24.75" customHeight="1" x14ac:dyDescent="0.25">
      <c r="A154" s="46" t="s">
        <v>91</v>
      </c>
      <c r="B154" s="682"/>
      <c r="C154" s="683"/>
      <c r="D154" s="683"/>
      <c r="E154" s="683"/>
      <c r="F154" s="683"/>
      <c r="G154" s="683"/>
      <c r="H154" s="683"/>
      <c r="I154" s="683"/>
      <c r="J154" s="683"/>
      <c r="K154" s="683"/>
      <c r="L154" s="683"/>
      <c r="M154" s="683"/>
      <c r="N154" s="683"/>
      <c r="O154" s="683"/>
      <c r="P154" s="684"/>
    </row>
    <row r="155" spans="1:16" ht="24.75" customHeight="1" thickBot="1" x14ac:dyDescent="0.3">
      <c r="A155" s="47" t="s">
        <v>92</v>
      </c>
      <c r="B155" s="685"/>
      <c r="C155" s="686"/>
      <c r="D155" s="686"/>
      <c r="E155" s="686"/>
      <c r="F155" s="686"/>
      <c r="G155" s="686"/>
      <c r="H155" s="686"/>
      <c r="I155" s="686"/>
      <c r="J155" s="686"/>
      <c r="K155" s="686"/>
      <c r="L155" s="686"/>
      <c r="M155" s="686"/>
      <c r="N155" s="686"/>
      <c r="O155" s="686"/>
      <c r="P155" s="687"/>
    </row>
  </sheetData>
  <mergeCells count="229">
    <mergeCell ref="B8:P8"/>
    <mergeCell ref="B9:P9"/>
    <mergeCell ref="B11:K11"/>
    <mergeCell ref="L11:O11"/>
    <mergeCell ref="B13:K13"/>
    <mergeCell ref="L13:O13"/>
    <mergeCell ref="C2:N2"/>
    <mergeCell ref="C3:N3"/>
    <mergeCell ref="C4:N4"/>
    <mergeCell ref="O4:P4"/>
    <mergeCell ref="C5:N5"/>
    <mergeCell ref="C6:N6"/>
    <mergeCell ref="P22:P23"/>
    <mergeCell ref="F24:I24"/>
    <mergeCell ref="M24:O24"/>
    <mergeCell ref="F25:I25"/>
    <mergeCell ref="M25:O25"/>
    <mergeCell ref="F26:I26"/>
    <mergeCell ref="M26:O26"/>
    <mergeCell ref="B15:F15"/>
    <mergeCell ref="H15:P15"/>
    <mergeCell ref="B16:F16"/>
    <mergeCell ref="H16:P16"/>
    <mergeCell ref="B18:P18"/>
    <mergeCell ref="A22:E31"/>
    <mergeCell ref="F22:I23"/>
    <mergeCell ref="J22:J23"/>
    <mergeCell ref="K22:L31"/>
    <mergeCell ref="M22:O23"/>
    <mergeCell ref="F30:I30"/>
    <mergeCell ref="M30:O30"/>
    <mergeCell ref="F31:I31"/>
    <mergeCell ref="M31:O31"/>
    <mergeCell ref="G33:H33"/>
    <mergeCell ref="I33:J33"/>
    <mergeCell ref="L33:M33"/>
    <mergeCell ref="N33:P33"/>
    <mergeCell ref="F27:I27"/>
    <mergeCell ref="M27:O27"/>
    <mergeCell ref="F28:I28"/>
    <mergeCell ref="M28:O28"/>
    <mergeCell ref="F29:I29"/>
    <mergeCell ref="M29:O29"/>
    <mergeCell ref="A36:G36"/>
    <mergeCell ref="H36:P36"/>
    <mergeCell ref="A37:G38"/>
    <mergeCell ref="H37:P38"/>
    <mergeCell ref="D40:P40"/>
    <mergeCell ref="O41:P41"/>
    <mergeCell ref="G34:H34"/>
    <mergeCell ref="I34:J34"/>
    <mergeCell ref="L34:M34"/>
    <mergeCell ref="N34:P34"/>
    <mergeCell ref="A35:B35"/>
    <mergeCell ref="C35:P35"/>
    <mergeCell ref="A42:C42"/>
    <mergeCell ref="O42:P42"/>
    <mergeCell ref="A43:C43"/>
    <mergeCell ref="O43:P43"/>
    <mergeCell ref="O45:P45"/>
    <mergeCell ref="A46:A47"/>
    <mergeCell ref="B46:B47"/>
    <mergeCell ref="O46:P46"/>
    <mergeCell ref="O47:P47"/>
    <mergeCell ref="A52:A53"/>
    <mergeCell ref="B52:B53"/>
    <mergeCell ref="O52:P52"/>
    <mergeCell ref="O53:P53"/>
    <mergeCell ref="A54:A55"/>
    <mergeCell ref="B54:B55"/>
    <mergeCell ref="O54:P54"/>
    <mergeCell ref="O55:P55"/>
    <mergeCell ref="A48:A49"/>
    <mergeCell ref="B48:B49"/>
    <mergeCell ref="O48:P48"/>
    <mergeCell ref="O49:P49"/>
    <mergeCell ref="A50:A51"/>
    <mergeCell ref="B50:B51"/>
    <mergeCell ref="O50:P50"/>
    <mergeCell ref="O51:P51"/>
    <mergeCell ref="A60:A61"/>
    <mergeCell ref="B60:B61"/>
    <mergeCell ref="O60:P60"/>
    <mergeCell ref="O61:P61"/>
    <mergeCell ref="A62:A63"/>
    <mergeCell ref="B62:B63"/>
    <mergeCell ref="O62:P62"/>
    <mergeCell ref="O63:P63"/>
    <mergeCell ref="A56:A57"/>
    <mergeCell ref="B56:B57"/>
    <mergeCell ref="O56:P56"/>
    <mergeCell ref="O57:P57"/>
    <mergeCell ref="A58:A59"/>
    <mergeCell ref="B58:B59"/>
    <mergeCell ref="O58:P58"/>
    <mergeCell ref="O59:P59"/>
    <mergeCell ref="B69:P69"/>
    <mergeCell ref="B70:P70"/>
    <mergeCell ref="B71:P71"/>
    <mergeCell ref="B72:P72"/>
    <mergeCell ref="B73:P73"/>
    <mergeCell ref="B74:P74"/>
    <mergeCell ref="A64:A65"/>
    <mergeCell ref="B64:B65"/>
    <mergeCell ref="O64:P64"/>
    <mergeCell ref="O65:P65"/>
    <mergeCell ref="A67:P67"/>
    <mergeCell ref="B68:P68"/>
    <mergeCell ref="M82:O82"/>
    <mergeCell ref="F83:I83"/>
    <mergeCell ref="M83:O83"/>
    <mergeCell ref="F84:I84"/>
    <mergeCell ref="M84:O84"/>
    <mergeCell ref="F85:I85"/>
    <mergeCell ref="M85:O85"/>
    <mergeCell ref="B75:P75"/>
    <mergeCell ref="B76:P76"/>
    <mergeCell ref="B77:P77"/>
    <mergeCell ref="A80:D89"/>
    <mergeCell ref="F80:I81"/>
    <mergeCell ref="J80:J81"/>
    <mergeCell ref="K80:L89"/>
    <mergeCell ref="M80:O81"/>
    <mergeCell ref="P80:P81"/>
    <mergeCell ref="F82:I82"/>
    <mergeCell ref="F89:I89"/>
    <mergeCell ref="M89:O89"/>
    <mergeCell ref="B92:K92"/>
    <mergeCell ref="L92:O92"/>
    <mergeCell ref="B94:K94"/>
    <mergeCell ref="L94:O94"/>
    <mergeCell ref="F86:I86"/>
    <mergeCell ref="M86:O86"/>
    <mergeCell ref="F87:I87"/>
    <mergeCell ref="M87:O87"/>
    <mergeCell ref="F88:I88"/>
    <mergeCell ref="M88:O88"/>
    <mergeCell ref="B96:F96"/>
    <mergeCell ref="H96:P96"/>
    <mergeCell ref="B97:F97"/>
    <mergeCell ref="H97:P97"/>
    <mergeCell ref="A100:D109"/>
    <mergeCell ref="F100:I101"/>
    <mergeCell ref="J100:J101"/>
    <mergeCell ref="K100:L109"/>
    <mergeCell ref="M100:O101"/>
    <mergeCell ref="P100:P101"/>
    <mergeCell ref="F105:I105"/>
    <mergeCell ref="M105:O105"/>
    <mergeCell ref="F106:I106"/>
    <mergeCell ref="M106:O106"/>
    <mergeCell ref="F107:I107"/>
    <mergeCell ref="M107:O107"/>
    <mergeCell ref="F102:I102"/>
    <mergeCell ref="M102:O102"/>
    <mergeCell ref="F103:I103"/>
    <mergeCell ref="M103:O103"/>
    <mergeCell ref="F104:I104"/>
    <mergeCell ref="M104:O104"/>
    <mergeCell ref="G112:H112"/>
    <mergeCell ref="I112:J112"/>
    <mergeCell ref="L112:M112"/>
    <mergeCell ref="N112:P112"/>
    <mergeCell ref="A113:B113"/>
    <mergeCell ref="C113:P113"/>
    <mergeCell ref="F108:I108"/>
    <mergeCell ref="M108:O108"/>
    <mergeCell ref="F109:I109"/>
    <mergeCell ref="M109:O109"/>
    <mergeCell ref="G111:H111"/>
    <mergeCell ref="I111:J111"/>
    <mergeCell ref="L111:M111"/>
    <mergeCell ref="N111:P111"/>
    <mergeCell ref="A126:A127"/>
    <mergeCell ref="B126:B127"/>
    <mergeCell ref="O126:P126"/>
    <mergeCell ref="O127:P127"/>
    <mergeCell ref="A128:A129"/>
    <mergeCell ref="B128:B129"/>
    <mergeCell ref="O128:P128"/>
    <mergeCell ref="O129:P129"/>
    <mergeCell ref="A114:G114"/>
    <mergeCell ref="H114:P114"/>
    <mergeCell ref="A115:G116"/>
    <mergeCell ref="H115:P116"/>
    <mergeCell ref="D118:P118"/>
    <mergeCell ref="A124:A125"/>
    <mergeCell ref="B124:B125"/>
    <mergeCell ref="O124:P124"/>
    <mergeCell ref="O125:P125"/>
    <mergeCell ref="A134:A135"/>
    <mergeCell ref="B134:B135"/>
    <mergeCell ref="O134:P134"/>
    <mergeCell ref="O135:P135"/>
    <mergeCell ref="A136:A137"/>
    <mergeCell ref="B136:B137"/>
    <mergeCell ref="O136:P136"/>
    <mergeCell ref="O137:P137"/>
    <mergeCell ref="A130:A131"/>
    <mergeCell ref="B130:B131"/>
    <mergeCell ref="O130:P130"/>
    <mergeCell ref="O131:P131"/>
    <mergeCell ref="A132:A133"/>
    <mergeCell ref="B132:B133"/>
    <mergeCell ref="O132:P132"/>
    <mergeCell ref="O133:P133"/>
    <mergeCell ref="A142:A143"/>
    <mergeCell ref="B142:B143"/>
    <mergeCell ref="O142:P142"/>
    <mergeCell ref="O143:P143"/>
    <mergeCell ref="A145:P145"/>
    <mergeCell ref="B146:P146"/>
    <mergeCell ref="A138:A139"/>
    <mergeCell ref="B138:B139"/>
    <mergeCell ref="O138:P138"/>
    <mergeCell ref="O139:P139"/>
    <mergeCell ref="A140:A141"/>
    <mergeCell ref="B140:B141"/>
    <mergeCell ref="O140:P140"/>
    <mergeCell ref="O141:P141"/>
    <mergeCell ref="B153:P153"/>
    <mergeCell ref="B154:P154"/>
    <mergeCell ref="B155:P155"/>
    <mergeCell ref="B147:P147"/>
    <mergeCell ref="B148:P148"/>
    <mergeCell ref="B149:P149"/>
    <mergeCell ref="B150:P150"/>
    <mergeCell ref="B151:P151"/>
    <mergeCell ref="B152:P152"/>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287"/>
  <sheetViews>
    <sheetView showGridLines="0" zoomScale="70" zoomScaleNormal="70" zoomScaleSheetLayoutView="80" workbookViewId="0">
      <selection activeCell="N36" sqref="N36:P36"/>
    </sheetView>
  </sheetViews>
  <sheetFormatPr baseColWidth="10" defaultColWidth="11.42578125" defaultRowHeight="15" x14ac:dyDescent="0.25"/>
  <cols>
    <col min="1" max="1" width="48.7109375" style="319" customWidth="1"/>
    <col min="2" max="2" width="11.42578125" style="319" customWidth="1"/>
    <col min="3" max="3" width="16.5703125" style="319" customWidth="1"/>
    <col min="4" max="4" width="12.7109375" style="319" customWidth="1"/>
    <col min="5" max="5" width="16.140625" style="319" customWidth="1"/>
    <col min="6" max="6" width="15.28515625" style="319" customWidth="1"/>
    <col min="7" max="7" width="15.42578125" style="319" customWidth="1"/>
    <col min="8" max="8" width="16.140625" style="319" customWidth="1"/>
    <col min="9" max="9" width="15.85546875" style="319" customWidth="1"/>
    <col min="10" max="10" width="16.42578125" style="319" customWidth="1"/>
    <col min="11" max="11" width="15.28515625" style="319" customWidth="1"/>
    <col min="12" max="12" width="14.5703125" style="319" customWidth="1"/>
    <col min="13" max="13" width="14.7109375" style="319" customWidth="1"/>
    <col min="14" max="14" width="17.28515625" style="319" customWidth="1"/>
    <col min="15" max="15" width="12.7109375" style="319" customWidth="1"/>
    <col min="16" max="16" width="10.85546875" style="319" customWidth="1"/>
    <col min="17" max="16384" width="11.42578125" style="319"/>
  </cols>
  <sheetData>
    <row r="1" spans="1:16" ht="15.75" x14ac:dyDescent="0.25">
      <c r="A1" s="1"/>
      <c r="B1" s="2"/>
      <c r="C1" s="1"/>
      <c r="D1" s="1"/>
      <c r="E1" s="1"/>
      <c r="F1" s="1"/>
      <c r="G1" s="1"/>
      <c r="H1" s="1"/>
      <c r="I1" s="1"/>
      <c r="J1" s="2"/>
      <c r="K1" s="1"/>
      <c r="L1" s="1"/>
      <c r="M1" s="1"/>
      <c r="N1" s="2"/>
      <c r="O1" s="2"/>
      <c r="P1" s="1"/>
    </row>
    <row r="2" spans="1:16" ht="15.75" x14ac:dyDescent="0.25">
      <c r="A2" s="1"/>
      <c r="B2" s="2"/>
      <c r="C2" s="928" t="s">
        <v>0</v>
      </c>
      <c r="D2" s="928"/>
      <c r="E2" s="928"/>
      <c r="F2" s="928"/>
      <c r="G2" s="928"/>
      <c r="H2" s="928"/>
      <c r="I2" s="928"/>
      <c r="J2" s="928"/>
      <c r="K2" s="928"/>
      <c r="L2" s="928"/>
      <c r="M2" s="928"/>
      <c r="N2" s="928"/>
      <c r="O2" s="2"/>
      <c r="P2" s="1"/>
    </row>
    <row r="3" spans="1:16" ht="15.75" x14ac:dyDescent="0.25">
      <c r="A3" s="1"/>
      <c r="B3" s="2"/>
      <c r="C3" s="928" t="s">
        <v>1</v>
      </c>
      <c r="D3" s="928"/>
      <c r="E3" s="928"/>
      <c r="F3" s="928"/>
      <c r="G3" s="928"/>
      <c r="H3" s="928"/>
      <c r="I3" s="928"/>
      <c r="J3" s="928"/>
      <c r="K3" s="928"/>
      <c r="L3" s="928"/>
      <c r="M3" s="928"/>
      <c r="N3" s="928"/>
      <c r="O3" s="2"/>
      <c r="P3" s="1"/>
    </row>
    <row r="4" spans="1:16" ht="15.75" x14ac:dyDescent="0.25">
      <c r="A4" s="1"/>
      <c r="B4" s="2"/>
      <c r="C4" s="929" t="s">
        <v>2</v>
      </c>
      <c r="D4" s="929"/>
      <c r="E4" s="929"/>
      <c r="F4" s="929"/>
      <c r="G4" s="929"/>
      <c r="H4" s="929"/>
      <c r="I4" s="929"/>
      <c r="J4" s="929"/>
      <c r="K4" s="929"/>
      <c r="L4" s="929"/>
      <c r="M4" s="929"/>
      <c r="N4" s="929"/>
      <c r="O4" s="928"/>
      <c r="P4" s="928"/>
    </row>
    <row r="5" spans="1:16" ht="15.75" x14ac:dyDescent="0.25">
      <c r="A5" s="1"/>
      <c r="B5" s="2"/>
      <c r="C5" s="930" t="s">
        <v>3</v>
      </c>
      <c r="D5" s="928"/>
      <c r="E5" s="928"/>
      <c r="F5" s="928"/>
      <c r="G5" s="928"/>
      <c r="H5" s="928"/>
      <c r="I5" s="928"/>
      <c r="J5" s="928"/>
      <c r="K5" s="928"/>
      <c r="L5" s="928"/>
      <c r="M5" s="928"/>
      <c r="N5" s="928"/>
      <c r="O5" s="2"/>
      <c r="P5" s="1"/>
    </row>
    <row r="6" spans="1:16" ht="15.75" customHeight="1" x14ac:dyDescent="0.25">
      <c r="A6" s="1"/>
      <c r="B6" s="2"/>
      <c r="C6" s="931" t="s">
        <v>4</v>
      </c>
      <c r="D6" s="931"/>
      <c r="E6" s="931"/>
      <c r="F6" s="931"/>
      <c r="G6" s="931"/>
      <c r="H6" s="931"/>
      <c r="I6" s="931"/>
      <c r="J6" s="931"/>
      <c r="K6" s="931"/>
      <c r="L6" s="931"/>
      <c r="M6" s="931"/>
      <c r="N6" s="931"/>
      <c r="O6" s="2"/>
      <c r="P6" s="1"/>
    </row>
    <row r="7" spans="1:16" ht="15.75" x14ac:dyDescent="0.25">
      <c r="A7" s="1"/>
      <c r="B7" s="2"/>
      <c r="C7" s="1"/>
      <c r="D7" s="1"/>
      <c r="E7" s="1"/>
      <c r="F7" s="1"/>
      <c r="G7" s="1"/>
      <c r="H7" s="1"/>
      <c r="I7" s="1"/>
      <c r="J7" s="2"/>
      <c r="K7" s="1"/>
      <c r="L7" s="1"/>
      <c r="M7" s="1"/>
      <c r="N7" s="2"/>
      <c r="O7" s="2"/>
      <c r="P7" s="1"/>
    </row>
    <row r="8" spans="1:16" ht="15.75" customHeight="1" x14ac:dyDescent="0.25">
      <c r="A8" s="3" t="s">
        <v>5</v>
      </c>
      <c r="B8" s="923" t="s">
        <v>751</v>
      </c>
      <c r="C8" s="924"/>
      <c r="D8" s="924"/>
      <c r="E8" s="924"/>
      <c r="F8" s="924"/>
      <c r="G8" s="924"/>
      <c r="H8" s="924"/>
      <c r="I8" s="924"/>
      <c r="J8" s="924"/>
      <c r="K8" s="924"/>
      <c r="L8" s="924"/>
      <c r="M8" s="924"/>
      <c r="N8" s="924"/>
      <c r="O8" s="924"/>
      <c r="P8" s="925"/>
    </row>
    <row r="9" spans="1:16" ht="15.75" customHeight="1" x14ac:dyDescent="0.25">
      <c r="A9" s="320" t="s">
        <v>7</v>
      </c>
      <c r="B9" s="923" t="s">
        <v>752</v>
      </c>
      <c r="C9" s="924"/>
      <c r="D9" s="924"/>
      <c r="E9" s="924"/>
      <c r="F9" s="924"/>
      <c r="G9" s="924"/>
      <c r="H9" s="924"/>
      <c r="I9" s="924"/>
      <c r="J9" s="924"/>
      <c r="K9" s="924"/>
      <c r="L9" s="924"/>
      <c r="M9" s="924"/>
      <c r="N9" s="924"/>
      <c r="O9" s="924"/>
      <c r="P9" s="925"/>
    </row>
    <row r="10" spans="1:16" ht="15.75" x14ac:dyDescent="0.25">
      <c r="A10" s="5"/>
      <c r="B10" s="6"/>
      <c r="C10" s="7"/>
      <c r="D10" s="7"/>
      <c r="E10" s="7"/>
      <c r="F10" s="7"/>
      <c r="G10" s="7"/>
      <c r="H10" s="7"/>
      <c r="I10" s="7"/>
      <c r="J10" s="7"/>
      <c r="K10" s="7"/>
      <c r="L10" s="7"/>
      <c r="M10" s="8"/>
      <c r="N10" s="8"/>
      <c r="O10" s="8"/>
      <c r="P10" s="5"/>
    </row>
    <row r="11" spans="1:16" ht="39" customHeight="1" x14ac:dyDescent="0.25">
      <c r="A11" s="321" t="s">
        <v>9</v>
      </c>
      <c r="B11" s="1413" t="s">
        <v>753</v>
      </c>
      <c r="C11" s="1414"/>
      <c r="D11" s="1414"/>
      <c r="E11" s="1414"/>
      <c r="F11" s="1414"/>
      <c r="G11" s="1414"/>
      <c r="H11" s="1414"/>
      <c r="I11" s="1414"/>
      <c r="J11" s="1414"/>
      <c r="K11" s="1415"/>
      <c r="L11" s="794" t="s">
        <v>11</v>
      </c>
      <c r="M11" s="794"/>
      <c r="N11" s="794"/>
      <c r="O11" s="794"/>
      <c r="P11" s="322">
        <v>0.1</v>
      </c>
    </row>
    <row r="12" spans="1:16" ht="38.25" customHeight="1" x14ac:dyDescent="0.25">
      <c r="A12" s="323" t="s">
        <v>12</v>
      </c>
      <c r="B12" s="1031" t="s">
        <v>754</v>
      </c>
      <c r="C12" s="1032"/>
      <c r="D12" s="1032"/>
      <c r="E12" s="1032"/>
      <c r="F12" s="1032"/>
      <c r="G12" s="1032"/>
      <c r="H12" s="1032"/>
      <c r="I12" s="1032"/>
      <c r="J12" s="1032"/>
      <c r="K12" s="1032"/>
      <c r="L12" s="774" t="s">
        <v>14</v>
      </c>
      <c r="M12" s="774"/>
      <c r="N12" s="774"/>
      <c r="O12" s="774"/>
      <c r="P12" s="324">
        <v>0.5</v>
      </c>
    </row>
    <row r="13" spans="1:16" ht="15.75" x14ac:dyDescent="0.25">
      <c r="B13" s="24"/>
      <c r="C13" s="18"/>
      <c r="D13" s="18"/>
      <c r="E13" s="18"/>
      <c r="F13" s="18"/>
      <c r="G13" s="18"/>
      <c r="H13" s="18"/>
      <c r="I13" s="18"/>
      <c r="J13" s="18"/>
      <c r="K13" s="18"/>
      <c r="L13" s="18"/>
      <c r="M13" s="18"/>
      <c r="N13" s="18"/>
      <c r="O13" s="18"/>
      <c r="P13" s="19"/>
    </row>
    <row r="14" spans="1:16" ht="15.75" x14ac:dyDescent="0.25">
      <c r="A14" s="13" t="s">
        <v>15</v>
      </c>
      <c r="B14" s="755"/>
      <c r="C14" s="756"/>
      <c r="D14" s="756"/>
      <c r="E14" s="756"/>
      <c r="F14" s="757"/>
      <c r="G14" s="14" t="s">
        <v>17</v>
      </c>
      <c r="H14" s="755"/>
      <c r="I14" s="756"/>
      <c r="J14" s="756"/>
      <c r="K14" s="756"/>
      <c r="L14" s="756"/>
      <c r="M14" s="756"/>
      <c r="N14" s="756"/>
      <c r="O14" s="756"/>
      <c r="P14" s="757"/>
    </row>
    <row r="15" spans="1:16" ht="15.75" x14ac:dyDescent="0.25">
      <c r="A15" s="13" t="s">
        <v>15</v>
      </c>
      <c r="B15" s="755"/>
      <c r="C15" s="756"/>
      <c r="D15" s="756"/>
      <c r="E15" s="756"/>
      <c r="F15" s="757"/>
      <c r="G15" s="14" t="s">
        <v>17</v>
      </c>
      <c r="H15" s="755"/>
      <c r="I15" s="756"/>
      <c r="J15" s="756"/>
      <c r="K15" s="756"/>
      <c r="L15" s="756"/>
      <c r="M15" s="756"/>
      <c r="N15" s="756"/>
      <c r="O15" s="756"/>
      <c r="P15" s="757"/>
    </row>
    <row r="16" spans="1:16" ht="15.75" x14ac:dyDescent="0.25">
      <c r="A16" s="325" t="s">
        <v>22</v>
      </c>
      <c r="B16" s="326"/>
      <c r="C16" s="326"/>
      <c r="D16" s="326"/>
      <c r="E16" s="326"/>
      <c r="F16" s="326"/>
      <c r="G16" s="326"/>
      <c r="H16" s="326"/>
      <c r="I16" s="326"/>
      <c r="J16" s="326"/>
      <c r="K16" s="326"/>
      <c r="L16" s="326"/>
      <c r="M16" s="326"/>
      <c r="N16" s="326"/>
      <c r="O16" s="326"/>
    </row>
    <row r="17" spans="1:16" ht="15.75" x14ac:dyDescent="0.25">
      <c r="A17" s="325"/>
      <c r="B17" s="326"/>
      <c r="C17" s="326"/>
      <c r="D17" s="326"/>
      <c r="E17" s="326"/>
      <c r="F17" s="326"/>
      <c r="G17" s="326"/>
      <c r="H17" s="326"/>
      <c r="I17" s="326"/>
      <c r="J17" s="326"/>
      <c r="K17" s="326"/>
      <c r="L17" s="326"/>
      <c r="M17" s="326"/>
      <c r="N17" s="326"/>
      <c r="O17" s="326"/>
    </row>
    <row r="18" spans="1:16" ht="25.5" customHeight="1" x14ac:dyDescent="0.25">
      <c r="A18" s="11" t="s">
        <v>20</v>
      </c>
      <c r="B18" s="758" t="s">
        <v>755</v>
      </c>
      <c r="C18" s="1031"/>
      <c r="D18" s="1031"/>
      <c r="E18" s="1031"/>
      <c r="F18" s="1031"/>
      <c r="G18" s="1031"/>
      <c r="H18" s="1031"/>
      <c r="I18" s="1031"/>
      <c r="J18" s="1031"/>
      <c r="K18" s="1031"/>
      <c r="L18" s="1031"/>
      <c r="M18" s="1031"/>
      <c r="N18" s="1031"/>
      <c r="O18" s="1031"/>
      <c r="P18" s="1031"/>
    </row>
    <row r="19" spans="1:16" ht="15.75" x14ac:dyDescent="0.25">
      <c r="A19" s="325"/>
      <c r="B19" s="326"/>
      <c r="C19" s="326"/>
      <c r="D19" s="326"/>
      <c r="E19" s="326"/>
      <c r="F19" s="326"/>
      <c r="G19" s="326"/>
      <c r="H19" s="326"/>
      <c r="I19" s="326"/>
      <c r="J19" s="326"/>
      <c r="K19" s="326"/>
      <c r="L19" s="326"/>
      <c r="M19" s="326"/>
      <c r="N19" s="326"/>
      <c r="O19" s="326"/>
    </row>
    <row r="20" spans="1:16" ht="15.75" x14ac:dyDescent="0.25">
      <c r="A20" s="1123" t="s">
        <v>23</v>
      </c>
      <c r="B20" s="881"/>
      <c r="C20" s="881"/>
      <c r="D20" s="881"/>
      <c r="E20" s="256"/>
      <c r="F20" s="768" t="s">
        <v>24</v>
      </c>
      <c r="G20" s="768"/>
      <c r="H20" s="768"/>
      <c r="I20" s="768"/>
      <c r="J20" s="768" t="s">
        <v>25</v>
      </c>
      <c r="K20" s="769" t="s">
        <v>26</v>
      </c>
      <c r="L20" s="761"/>
      <c r="M20" s="768" t="s">
        <v>27</v>
      </c>
      <c r="N20" s="768"/>
      <c r="O20" s="768"/>
      <c r="P20" s="772" t="s">
        <v>25</v>
      </c>
    </row>
    <row r="21" spans="1:16" ht="15.75" x14ac:dyDescent="0.25">
      <c r="A21" s="1123"/>
      <c r="B21" s="881"/>
      <c r="C21" s="881"/>
      <c r="D21" s="881"/>
      <c r="E21" s="256"/>
      <c r="F21" s="768"/>
      <c r="G21" s="768"/>
      <c r="H21" s="768"/>
      <c r="I21" s="768"/>
      <c r="J21" s="768"/>
      <c r="K21" s="770"/>
      <c r="L21" s="764"/>
      <c r="M21" s="768"/>
      <c r="N21" s="768"/>
      <c r="O21" s="768"/>
      <c r="P21" s="772"/>
    </row>
    <row r="22" spans="1:16" ht="15.75" x14ac:dyDescent="0.25">
      <c r="A22" s="1123"/>
      <c r="B22" s="881"/>
      <c r="C22" s="881"/>
      <c r="D22" s="881"/>
      <c r="E22" s="256"/>
      <c r="F22" s="1416" t="s">
        <v>756</v>
      </c>
      <c r="G22" s="1416"/>
      <c r="H22" s="1416"/>
      <c r="I22" s="1416"/>
      <c r="J22" s="263">
        <v>100</v>
      </c>
      <c r="K22" s="770"/>
      <c r="L22" s="764"/>
      <c r="M22" s="1417" t="s">
        <v>757</v>
      </c>
      <c r="N22" s="1418"/>
      <c r="O22" s="1419"/>
      <c r="P22" s="327">
        <v>100</v>
      </c>
    </row>
    <row r="23" spans="1:16" ht="15.75" x14ac:dyDescent="0.25">
      <c r="A23" s="1123"/>
      <c r="B23" s="881"/>
      <c r="C23" s="881"/>
      <c r="D23" s="881"/>
      <c r="E23" s="256"/>
      <c r="F23" s="1420" t="s">
        <v>758</v>
      </c>
      <c r="G23" s="1421"/>
      <c r="H23" s="1421"/>
      <c r="I23" s="1422"/>
      <c r="J23" s="263">
        <v>100</v>
      </c>
      <c r="K23" s="770"/>
      <c r="L23" s="764"/>
      <c r="M23" s="1417" t="s">
        <v>759</v>
      </c>
      <c r="N23" s="1418"/>
      <c r="O23" s="1419"/>
      <c r="P23" s="327">
        <v>100</v>
      </c>
    </row>
    <row r="24" spans="1:16" ht="15.75" customHeight="1" x14ac:dyDescent="0.25">
      <c r="A24" s="1123"/>
      <c r="B24" s="881"/>
      <c r="C24" s="881"/>
      <c r="D24" s="881"/>
      <c r="E24" s="256"/>
      <c r="F24" s="1416" t="s">
        <v>760</v>
      </c>
      <c r="G24" s="1416"/>
      <c r="H24" s="1416"/>
      <c r="I24" s="1416"/>
      <c r="J24" s="263">
        <v>100</v>
      </c>
      <c r="K24" s="770"/>
      <c r="L24" s="764"/>
      <c r="M24" s="1417" t="s">
        <v>761</v>
      </c>
      <c r="N24" s="1418"/>
      <c r="O24" s="1419"/>
      <c r="P24" s="327">
        <v>100</v>
      </c>
    </row>
    <row r="25" spans="1:16" ht="15.75" x14ac:dyDescent="0.25">
      <c r="A25" s="1123"/>
      <c r="B25" s="881"/>
      <c r="C25" s="881"/>
      <c r="D25" s="881"/>
      <c r="E25" s="256"/>
      <c r="F25" s="1416" t="s">
        <v>762</v>
      </c>
      <c r="G25" s="1416"/>
      <c r="H25" s="1416"/>
      <c r="I25" s="1416"/>
      <c r="J25" s="263">
        <v>100</v>
      </c>
      <c r="K25" s="770"/>
      <c r="L25" s="764"/>
      <c r="M25" s="1417" t="s">
        <v>763</v>
      </c>
      <c r="N25" s="1418"/>
      <c r="O25" s="1419"/>
      <c r="P25" s="327">
        <v>100</v>
      </c>
    </row>
    <row r="26" spans="1:16" ht="15.75" x14ac:dyDescent="0.25">
      <c r="A26" s="1123"/>
      <c r="B26" s="881"/>
      <c r="C26" s="881"/>
      <c r="D26" s="881"/>
      <c r="E26" s="256"/>
      <c r="F26" s="1416" t="s">
        <v>764</v>
      </c>
      <c r="G26" s="1416"/>
      <c r="H26" s="1416"/>
      <c r="I26" s="1416"/>
      <c r="J26" s="263">
        <v>100</v>
      </c>
      <c r="K26" s="770"/>
      <c r="L26" s="764"/>
      <c r="M26" s="1417" t="s">
        <v>765</v>
      </c>
      <c r="N26" s="1418"/>
      <c r="O26" s="1419"/>
      <c r="P26" s="327">
        <v>100</v>
      </c>
    </row>
    <row r="27" spans="1:16" ht="15.75" x14ac:dyDescent="0.25">
      <c r="A27" s="1123"/>
      <c r="B27" s="881"/>
      <c r="C27" s="881"/>
      <c r="D27" s="881"/>
      <c r="E27" s="256"/>
      <c r="F27" s="1416" t="s">
        <v>766</v>
      </c>
      <c r="G27" s="1416"/>
      <c r="H27" s="1416"/>
      <c r="I27" s="1416"/>
      <c r="J27" s="263">
        <v>100</v>
      </c>
      <c r="K27" s="770"/>
      <c r="L27" s="764"/>
      <c r="M27" s="1417" t="s">
        <v>767</v>
      </c>
      <c r="N27" s="1418"/>
      <c r="O27" s="1419"/>
      <c r="P27" s="327">
        <v>100</v>
      </c>
    </row>
    <row r="28" spans="1:16" ht="15.75" customHeight="1" x14ac:dyDescent="0.25">
      <c r="A28" s="1123"/>
      <c r="B28" s="881"/>
      <c r="C28" s="881"/>
      <c r="D28" s="881"/>
      <c r="E28" s="256"/>
      <c r="F28" s="1416" t="s">
        <v>768</v>
      </c>
      <c r="G28" s="1416"/>
      <c r="H28" s="1416"/>
      <c r="I28" s="1416"/>
      <c r="J28" s="263">
        <v>20</v>
      </c>
      <c r="K28" s="770"/>
      <c r="L28" s="764"/>
      <c r="M28" s="1417" t="s">
        <v>769</v>
      </c>
      <c r="N28" s="1418"/>
      <c r="O28" s="1419"/>
      <c r="P28" s="327">
        <v>100</v>
      </c>
    </row>
    <row r="29" spans="1:16" ht="15.75" customHeight="1" x14ac:dyDescent="0.25">
      <c r="A29" s="1123"/>
      <c r="B29" s="881"/>
      <c r="C29" s="881"/>
      <c r="D29" s="881"/>
      <c r="E29" s="256"/>
      <c r="F29" s="1424"/>
      <c r="G29" s="1425"/>
      <c r="H29" s="1425"/>
      <c r="I29" s="1426"/>
      <c r="K29" s="770"/>
      <c r="L29" s="764"/>
      <c r="M29" s="1423" t="s">
        <v>770</v>
      </c>
      <c r="N29" s="1423"/>
      <c r="O29" s="1423"/>
      <c r="P29" s="262">
        <v>100</v>
      </c>
    </row>
    <row r="30" spans="1:16" ht="15.75" customHeight="1" x14ac:dyDescent="0.25">
      <c r="A30" s="1123"/>
      <c r="B30" s="881"/>
      <c r="C30" s="881"/>
      <c r="D30" s="881"/>
      <c r="E30" s="256"/>
      <c r="F30" s="1420"/>
      <c r="G30" s="1421"/>
      <c r="H30" s="1421"/>
      <c r="I30" s="1422"/>
      <c r="J30" s="263"/>
      <c r="K30" s="770"/>
      <c r="L30" s="764"/>
      <c r="M30" s="1423" t="s">
        <v>771</v>
      </c>
      <c r="N30" s="1423"/>
      <c r="O30" s="1423"/>
      <c r="P30" s="262">
        <v>100</v>
      </c>
    </row>
    <row r="31" spans="1:16" ht="15.75" customHeight="1" x14ac:dyDescent="0.25">
      <c r="A31" s="1123"/>
      <c r="B31" s="881"/>
      <c r="C31" s="881"/>
      <c r="D31" s="881"/>
      <c r="E31" s="256"/>
      <c r="F31" s="328"/>
      <c r="G31" s="329"/>
      <c r="H31" s="329"/>
      <c r="I31" s="329"/>
      <c r="J31" s="263"/>
      <c r="K31" s="770"/>
      <c r="L31" s="764"/>
      <c r="M31" s="1423" t="s">
        <v>772</v>
      </c>
      <c r="N31" s="1423"/>
      <c r="O31" s="1423"/>
      <c r="P31" s="262">
        <v>100</v>
      </c>
    </row>
    <row r="32" spans="1:16" ht="15.75" customHeight="1" x14ac:dyDescent="0.25">
      <c r="A32" s="1123"/>
      <c r="B32" s="881"/>
      <c r="C32" s="881"/>
      <c r="D32" s="881"/>
      <c r="E32" s="256"/>
      <c r="F32" s="328"/>
      <c r="G32" s="329"/>
      <c r="H32" s="329"/>
      <c r="I32" s="329"/>
      <c r="J32" s="263"/>
      <c r="K32" s="770"/>
      <c r="L32" s="764"/>
      <c r="M32" s="1423" t="s">
        <v>773</v>
      </c>
      <c r="N32" s="1423"/>
      <c r="O32" s="1423"/>
      <c r="P32" s="262">
        <v>100</v>
      </c>
    </row>
    <row r="33" spans="1:16" ht="15.75" customHeight="1" x14ac:dyDescent="0.25">
      <c r="A33" s="1123"/>
      <c r="B33" s="881"/>
      <c r="C33" s="881"/>
      <c r="D33" s="881"/>
      <c r="E33" s="256"/>
      <c r="F33" s="328"/>
      <c r="G33" s="329"/>
      <c r="H33" s="329"/>
      <c r="I33" s="329"/>
      <c r="J33" s="263"/>
      <c r="K33" s="770"/>
      <c r="L33" s="764"/>
      <c r="M33" s="1423" t="s">
        <v>774</v>
      </c>
      <c r="N33" s="1423"/>
      <c r="O33" s="1423"/>
      <c r="P33" s="262">
        <v>60</v>
      </c>
    </row>
    <row r="34" spans="1:16" ht="15.75" x14ac:dyDescent="0.25">
      <c r="A34" s="23"/>
      <c r="B34" s="24"/>
      <c r="C34" s="18"/>
      <c r="D34" s="18"/>
      <c r="E34" s="18"/>
      <c r="F34" s="18"/>
      <c r="G34" s="18"/>
      <c r="H34" s="18"/>
      <c r="I34" s="18"/>
      <c r="J34" s="18"/>
      <c r="K34" s="18"/>
      <c r="L34" s="18"/>
      <c r="M34" s="18"/>
      <c r="N34" s="18"/>
      <c r="O34" s="18"/>
    </row>
    <row r="35" spans="1:16" ht="47.25" x14ac:dyDescent="0.25">
      <c r="A35" s="25" t="s">
        <v>32</v>
      </c>
      <c r="B35" s="255" t="s">
        <v>33</v>
      </c>
      <c r="C35" s="255" t="s">
        <v>34</v>
      </c>
      <c r="D35" s="255" t="s">
        <v>35</v>
      </c>
      <c r="E35" s="255" t="s">
        <v>36</v>
      </c>
      <c r="F35" s="255" t="s">
        <v>37</v>
      </c>
      <c r="G35" s="746" t="s">
        <v>38</v>
      </c>
      <c r="H35" s="746"/>
      <c r="I35" s="733" t="s">
        <v>39</v>
      </c>
      <c r="J35" s="741"/>
      <c r="K35" s="255" t="s">
        <v>40</v>
      </c>
      <c r="L35" s="746" t="s">
        <v>41</v>
      </c>
      <c r="M35" s="746"/>
      <c r="N35" s="850" t="s">
        <v>42</v>
      </c>
      <c r="O35" s="851"/>
      <c r="P35" s="852"/>
    </row>
    <row r="36" spans="1:16" ht="87.75" customHeight="1" x14ac:dyDescent="0.25">
      <c r="A36" s="330" t="s">
        <v>606</v>
      </c>
      <c r="B36" s="331">
        <v>1</v>
      </c>
      <c r="C36" s="279" t="s">
        <v>775</v>
      </c>
      <c r="D36" s="259" t="s">
        <v>104</v>
      </c>
      <c r="E36" s="332" t="s">
        <v>46</v>
      </c>
      <c r="F36" s="259" t="s">
        <v>105</v>
      </c>
      <c r="G36" s="800" t="s">
        <v>776</v>
      </c>
      <c r="H36" s="800"/>
      <c r="I36" s="876" t="s">
        <v>461</v>
      </c>
      <c r="J36" s="877"/>
      <c r="K36" s="260">
        <v>100</v>
      </c>
      <c r="L36" s="878" t="s">
        <v>634</v>
      </c>
      <c r="M36" s="878"/>
      <c r="N36" s="1427" t="s">
        <v>764</v>
      </c>
      <c r="O36" s="1427"/>
      <c r="P36" s="1428"/>
    </row>
    <row r="37" spans="1:16" ht="15.75" x14ac:dyDescent="0.25">
      <c r="A37" s="733" t="s">
        <v>51</v>
      </c>
      <c r="B37" s="741"/>
      <c r="C37" s="1105" t="s">
        <v>777</v>
      </c>
      <c r="D37" s="1107"/>
      <c r="E37" s="1107"/>
      <c r="F37" s="1107"/>
      <c r="G37" s="1107"/>
      <c r="H37" s="1107"/>
      <c r="I37" s="1107"/>
      <c r="J37" s="1107"/>
      <c r="K37" s="1107"/>
      <c r="L37" s="1107"/>
      <c r="M37" s="1107"/>
      <c r="N37" s="1107"/>
      <c r="O37" s="1107"/>
      <c r="P37" s="1108"/>
    </row>
    <row r="38" spans="1:16" ht="15.75" x14ac:dyDescent="0.25">
      <c r="A38" s="718" t="s">
        <v>53</v>
      </c>
      <c r="B38" s="719"/>
      <c r="C38" s="719"/>
      <c r="D38" s="719"/>
      <c r="E38" s="719"/>
      <c r="F38" s="719"/>
      <c r="G38" s="720"/>
      <c r="H38" s="721" t="s">
        <v>54</v>
      </c>
      <c r="I38" s="719"/>
      <c r="J38" s="719"/>
      <c r="K38" s="719"/>
      <c r="L38" s="719"/>
      <c r="M38" s="719"/>
      <c r="N38" s="719"/>
      <c r="O38" s="719"/>
      <c r="P38" s="722"/>
    </row>
    <row r="39" spans="1:16" x14ac:dyDescent="0.25">
      <c r="A39" s="723" t="s">
        <v>778</v>
      </c>
      <c r="B39" s="724"/>
      <c r="C39" s="724"/>
      <c r="D39" s="724"/>
      <c r="E39" s="724"/>
      <c r="F39" s="724"/>
      <c r="G39" s="724"/>
      <c r="H39" s="839" t="s">
        <v>779</v>
      </c>
      <c r="I39" s="840"/>
      <c r="J39" s="840"/>
      <c r="K39" s="840"/>
      <c r="L39" s="840"/>
      <c r="M39" s="840"/>
      <c r="N39" s="840"/>
      <c r="O39" s="840"/>
      <c r="P39" s="841"/>
    </row>
    <row r="40" spans="1:16" x14ac:dyDescent="0.25">
      <c r="A40" s="725"/>
      <c r="B40" s="726"/>
      <c r="C40" s="726"/>
      <c r="D40" s="726"/>
      <c r="E40" s="726"/>
      <c r="F40" s="726"/>
      <c r="G40" s="726"/>
      <c r="H40" s="842"/>
      <c r="I40" s="843"/>
      <c r="J40" s="843"/>
      <c r="K40" s="843"/>
      <c r="L40" s="843"/>
      <c r="M40" s="843"/>
      <c r="N40" s="843"/>
      <c r="O40" s="843"/>
      <c r="P40" s="844"/>
    </row>
    <row r="41" spans="1:16" ht="15.75" x14ac:dyDescent="0.25">
      <c r="A41" s="23"/>
      <c r="B41" s="24"/>
      <c r="C41" s="24"/>
      <c r="D41" s="24"/>
      <c r="E41" s="24"/>
      <c r="F41" s="24"/>
      <c r="G41" s="24"/>
      <c r="H41" s="24"/>
      <c r="I41" s="24"/>
      <c r="J41" s="24"/>
      <c r="K41" s="24"/>
      <c r="L41" s="24"/>
      <c r="M41" s="24"/>
      <c r="N41" s="24"/>
      <c r="O41" s="24"/>
      <c r="P41" s="31"/>
    </row>
    <row r="42" spans="1:16" ht="15.75" x14ac:dyDescent="0.25">
      <c r="A42" s="32"/>
      <c r="B42" s="24"/>
      <c r="C42" s="19"/>
      <c r="D42" s="733" t="s">
        <v>57</v>
      </c>
      <c r="E42" s="734"/>
      <c r="F42" s="734"/>
      <c r="G42" s="734"/>
      <c r="H42" s="734"/>
      <c r="I42" s="734"/>
      <c r="J42" s="734"/>
      <c r="K42" s="734"/>
      <c r="L42" s="734"/>
      <c r="M42" s="734"/>
      <c r="N42" s="734"/>
      <c r="O42" s="734"/>
      <c r="P42" s="735"/>
    </row>
    <row r="43" spans="1:16" ht="15.75" x14ac:dyDescent="0.25">
      <c r="A43" s="23"/>
      <c r="B43" s="24"/>
      <c r="C43" s="24"/>
      <c r="D43" s="255" t="s">
        <v>58</v>
      </c>
      <c r="E43" s="255" t="s">
        <v>59</v>
      </c>
      <c r="F43" s="255" t="s">
        <v>60</v>
      </c>
      <c r="G43" s="255" t="s">
        <v>61</v>
      </c>
      <c r="H43" s="255" t="s">
        <v>62</v>
      </c>
      <c r="I43" s="255" t="s">
        <v>63</v>
      </c>
      <c r="J43" s="255" t="s">
        <v>64</v>
      </c>
      <c r="K43" s="255" t="s">
        <v>65</v>
      </c>
      <c r="L43" s="255" t="s">
        <v>66</v>
      </c>
      <c r="M43" s="255" t="s">
        <v>67</v>
      </c>
      <c r="N43" s="255" t="s">
        <v>68</v>
      </c>
      <c r="O43" s="733" t="s">
        <v>69</v>
      </c>
      <c r="P43" s="735"/>
    </row>
    <row r="44" spans="1:16" ht="15.75" x14ac:dyDescent="0.25">
      <c r="A44" s="56" t="s">
        <v>70</v>
      </c>
      <c r="B44" s="52"/>
      <c r="C44" s="52"/>
      <c r="D44" s="333"/>
      <c r="E44" s="333"/>
      <c r="F44" s="334">
        <v>30</v>
      </c>
      <c r="G44" s="334"/>
      <c r="H44" s="334"/>
      <c r="I44" s="334">
        <v>30</v>
      </c>
      <c r="J44" s="334"/>
      <c r="K44" s="334"/>
      <c r="L44" s="334">
        <v>30</v>
      </c>
      <c r="M44" s="334"/>
      <c r="N44" s="334"/>
      <c r="O44" s="1433">
        <v>10</v>
      </c>
      <c r="P44" s="1434"/>
    </row>
    <row r="45" spans="1:16" ht="15.75" x14ac:dyDescent="0.25">
      <c r="A45" s="56" t="s">
        <v>71</v>
      </c>
      <c r="B45" s="52"/>
      <c r="C45" s="52"/>
      <c r="D45" s="53"/>
      <c r="E45" s="53"/>
      <c r="F45" s="53"/>
      <c r="G45" s="53"/>
      <c r="H45" s="53"/>
      <c r="I45" s="53"/>
      <c r="J45" s="53"/>
      <c r="K45" s="53"/>
      <c r="L45" s="53"/>
      <c r="M45" s="53"/>
      <c r="N45" s="53"/>
      <c r="O45" s="899"/>
      <c r="P45" s="900"/>
    </row>
    <row r="46" spans="1:16" ht="15.75" x14ac:dyDescent="0.25">
      <c r="A46" s="23"/>
      <c r="B46" s="24"/>
      <c r="C46" s="24"/>
      <c r="D46" s="24"/>
      <c r="E46" s="24"/>
      <c r="F46" s="24"/>
      <c r="G46" s="24"/>
      <c r="H46" s="24"/>
      <c r="I46" s="24"/>
      <c r="J46" s="24"/>
      <c r="K46" s="24"/>
      <c r="L46" s="24"/>
      <c r="M46" s="24"/>
      <c r="N46" s="24"/>
      <c r="O46" s="24"/>
      <c r="P46" s="31"/>
    </row>
    <row r="47" spans="1:16" ht="15.75" x14ac:dyDescent="0.25">
      <c r="A47" s="35" t="s">
        <v>456</v>
      </c>
      <c r="B47" s="35" t="s">
        <v>33</v>
      </c>
      <c r="C47" s="36"/>
      <c r="D47" s="37" t="s">
        <v>58</v>
      </c>
      <c r="E47" s="37" t="s">
        <v>59</v>
      </c>
      <c r="F47" s="37" t="s">
        <v>60</v>
      </c>
      <c r="G47" s="37" t="s">
        <v>61</v>
      </c>
      <c r="H47" s="37" t="s">
        <v>62</v>
      </c>
      <c r="I47" s="37" t="s">
        <v>63</v>
      </c>
      <c r="J47" s="37" t="s">
        <v>64</v>
      </c>
      <c r="K47" s="37" t="s">
        <v>65</v>
      </c>
      <c r="L47" s="37" t="s">
        <v>66</v>
      </c>
      <c r="M47" s="37" t="s">
        <v>67</v>
      </c>
      <c r="N47" s="258" t="s">
        <v>68</v>
      </c>
      <c r="O47" s="1435" t="s">
        <v>69</v>
      </c>
      <c r="P47" s="1435"/>
    </row>
    <row r="48" spans="1:16" ht="15.75" x14ac:dyDescent="0.25">
      <c r="A48" s="868" t="s">
        <v>780</v>
      </c>
      <c r="B48" s="812"/>
      <c r="C48" s="38" t="s">
        <v>70</v>
      </c>
      <c r="D48" s="38"/>
      <c r="E48" s="38"/>
      <c r="F48" s="38">
        <v>10</v>
      </c>
      <c r="G48" s="38"/>
      <c r="H48" s="38"/>
      <c r="I48" s="38">
        <v>10</v>
      </c>
      <c r="J48" s="38"/>
      <c r="K48" s="38"/>
      <c r="L48" s="38">
        <v>10</v>
      </c>
      <c r="M48" s="38"/>
      <c r="N48" s="38"/>
      <c r="O48" s="1429">
        <v>2</v>
      </c>
      <c r="P48" s="1430"/>
    </row>
    <row r="49" spans="1:16" ht="15.75" x14ac:dyDescent="0.25">
      <c r="A49" s="869"/>
      <c r="B49" s="812"/>
      <c r="C49" s="40" t="s">
        <v>71</v>
      </c>
      <c r="D49" s="40"/>
      <c r="E49" s="40"/>
      <c r="F49" s="335"/>
      <c r="G49" s="335"/>
      <c r="H49" s="335"/>
      <c r="I49" s="335"/>
      <c r="J49" s="335"/>
      <c r="K49" s="335"/>
      <c r="L49" s="335"/>
      <c r="M49" s="335"/>
      <c r="N49" s="40"/>
      <c r="O49" s="1431"/>
      <c r="P49" s="1432"/>
    </row>
    <row r="50" spans="1:16" ht="15.75" x14ac:dyDescent="0.25">
      <c r="A50" s="868" t="s">
        <v>781</v>
      </c>
      <c r="B50" s="812"/>
      <c r="C50" s="38" t="s">
        <v>70</v>
      </c>
      <c r="D50" s="38"/>
      <c r="E50" s="38"/>
      <c r="F50" s="38">
        <v>10</v>
      </c>
      <c r="G50" s="38"/>
      <c r="H50" s="38"/>
      <c r="I50" s="38">
        <v>10</v>
      </c>
      <c r="J50" s="38"/>
      <c r="K50" s="38"/>
      <c r="L50" s="38">
        <v>10</v>
      </c>
      <c r="M50" s="38"/>
      <c r="N50" s="38"/>
      <c r="O50" s="1429">
        <v>2</v>
      </c>
      <c r="P50" s="1430"/>
    </row>
    <row r="51" spans="1:16" ht="15.75" x14ac:dyDescent="0.25">
      <c r="A51" s="869"/>
      <c r="B51" s="812"/>
      <c r="C51" s="40" t="s">
        <v>71</v>
      </c>
      <c r="D51" s="40"/>
      <c r="E51" s="40"/>
      <c r="F51" s="335"/>
      <c r="G51" s="335"/>
      <c r="H51" s="335"/>
      <c r="I51" s="335"/>
      <c r="J51" s="335"/>
      <c r="K51" s="335"/>
      <c r="L51" s="335"/>
      <c r="M51" s="335"/>
      <c r="N51" s="40"/>
      <c r="O51" s="1431"/>
      <c r="P51" s="1432"/>
    </row>
    <row r="52" spans="1:16" ht="15.75" x14ac:dyDescent="0.25">
      <c r="A52" s="868" t="s">
        <v>782</v>
      </c>
      <c r="B52" s="812"/>
      <c r="C52" s="38" t="s">
        <v>70</v>
      </c>
      <c r="D52" s="38"/>
      <c r="E52" s="38"/>
      <c r="F52" s="38">
        <v>10</v>
      </c>
      <c r="G52" s="38"/>
      <c r="H52" s="38"/>
      <c r="I52" s="38">
        <v>10</v>
      </c>
      <c r="J52" s="38"/>
      <c r="K52" s="38"/>
      <c r="L52" s="38">
        <v>10</v>
      </c>
      <c r="M52" s="38"/>
      <c r="N52" s="38"/>
      <c r="O52" s="1429">
        <v>6</v>
      </c>
      <c r="P52" s="1430"/>
    </row>
    <row r="53" spans="1:16" ht="15.75" x14ac:dyDescent="0.25">
      <c r="A53" s="869"/>
      <c r="B53" s="812"/>
      <c r="C53" s="40" t="s">
        <v>71</v>
      </c>
      <c r="D53" s="40"/>
      <c r="E53" s="40"/>
      <c r="F53" s="335"/>
      <c r="G53" s="335"/>
      <c r="H53" s="335"/>
      <c r="I53" s="335"/>
      <c r="J53" s="335"/>
      <c r="K53" s="335"/>
      <c r="L53" s="335"/>
      <c r="M53" s="335"/>
      <c r="N53" s="40"/>
      <c r="O53" s="814"/>
      <c r="P53" s="815"/>
    </row>
    <row r="54" spans="1:16" ht="15.75" thickBot="1" x14ac:dyDescent="0.3">
      <c r="A54" s="336"/>
      <c r="B54" s="326"/>
      <c r="C54" s="326"/>
      <c r="D54" s="326"/>
      <c r="E54" s="326"/>
      <c r="F54" s="326"/>
      <c r="G54" s="326"/>
      <c r="H54" s="326"/>
      <c r="I54" s="326"/>
      <c r="J54" s="326"/>
      <c r="K54" s="326"/>
      <c r="L54" s="326"/>
      <c r="M54" s="326"/>
      <c r="N54" s="326"/>
      <c r="O54" s="326"/>
      <c r="P54" s="337"/>
    </row>
    <row r="55" spans="1:16" ht="15.75" x14ac:dyDescent="0.25">
      <c r="A55" s="688" t="s">
        <v>82</v>
      </c>
      <c r="B55" s="689"/>
      <c r="C55" s="689"/>
      <c r="D55" s="689"/>
      <c r="E55" s="689"/>
      <c r="F55" s="689"/>
      <c r="G55" s="689"/>
      <c r="H55" s="689"/>
      <c r="I55" s="689"/>
      <c r="J55" s="689"/>
      <c r="K55" s="689"/>
      <c r="L55" s="689"/>
      <c r="M55" s="689"/>
      <c r="N55" s="689"/>
      <c r="O55" s="689"/>
      <c r="P55" s="690"/>
    </row>
    <row r="56" spans="1:16" ht="15.75" x14ac:dyDescent="0.25">
      <c r="A56" s="46" t="s">
        <v>83</v>
      </c>
      <c r="B56" s="682"/>
      <c r="C56" s="683"/>
      <c r="D56" s="683"/>
      <c r="E56" s="683"/>
      <c r="F56" s="683"/>
      <c r="G56" s="683"/>
      <c r="H56" s="683"/>
      <c r="I56" s="683"/>
      <c r="J56" s="683"/>
      <c r="K56" s="683"/>
      <c r="L56" s="683"/>
      <c r="M56" s="683"/>
      <c r="N56" s="683"/>
      <c r="O56" s="683"/>
      <c r="P56" s="684"/>
    </row>
    <row r="57" spans="1:16" ht="15.75" x14ac:dyDescent="0.25">
      <c r="A57" s="46" t="s">
        <v>84</v>
      </c>
      <c r="B57" s="682"/>
      <c r="C57" s="683"/>
      <c r="D57" s="683"/>
      <c r="E57" s="683"/>
      <c r="F57" s="683"/>
      <c r="G57" s="683"/>
      <c r="H57" s="683"/>
      <c r="I57" s="683"/>
      <c r="J57" s="683"/>
      <c r="K57" s="683"/>
      <c r="L57" s="683"/>
      <c r="M57" s="683"/>
      <c r="N57" s="683"/>
      <c r="O57" s="683"/>
      <c r="P57" s="684"/>
    </row>
    <row r="58" spans="1:16" ht="15.75" x14ac:dyDescent="0.25">
      <c r="A58" s="46" t="s">
        <v>85</v>
      </c>
      <c r="B58" s="682"/>
      <c r="C58" s="683"/>
      <c r="D58" s="683"/>
      <c r="E58" s="683"/>
      <c r="F58" s="683"/>
      <c r="G58" s="683"/>
      <c r="H58" s="683"/>
      <c r="I58" s="683"/>
      <c r="J58" s="683"/>
      <c r="K58" s="683"/>
      <c r="L58" s="683"/>
      <c r="M58" s="683"/>
      <c r="N58" s="683"/>
      <c r="O58" s="683"/>
      <c r="P58" s="684"/>
    </row>
    <row r="59" spans="1:16" ht="15.75" x14ac:dyDescent="0.25">
      <c r="A59" s="46" t="s">
        <v>86</v>
      </c>
      <c r="B59" s="682"/>
      <c r="C59" s="683"/>
      <c r="D59" s="683"/>
      <c r="E59" s="683"/>
      <c r="F59" s="683"/>
      <c r="G59" s="683"/>
      <c r="H59" s="683"/>
      <c r="I59" s="683"/>
      <c r="J59" s="683"/>
      <c r="K59" s="683"/>
      <c r="L59" s="683"/>
      <c r="M59" s="683"/>
      <c r="N59" s="683"/>
      <c r="O59" s="683"/>
      <c r="P59" s="684"/>
    </row>
    <row r="60" spans="1:16" ht="15.75" x14ac:dyDescent="0.25">
      <c r="A60" s="46" t="s">
        <v>87</v>
      </c>
      <c r="B60" s="682"/>
      <c r="C60" s="683"/>
      <c r="D60" s="683"/>
      <c r="E60" s="683"/>
      <c r="F60" s="683"/>
      <c r="G60" s="683"/>
      <c r="H60" s="683"/>
      <c r="I60" s="683"/>
      <c r="J60" s="683"/>
      <c r="K60" s="683"/>
      <c r="L60" s="683"/>
      <c r="M60" s="683"/>
      <c r="N60" s="683"/>
      <c r="O60" s="683"/>
      <c r="P60" s="684"/>
    </row>
    <row r="61" spans="1:16" ht="15.75" x14ac:dyDescent="0.25">
      <c r="A61" s="46" t="s">
        <v>88</v>
      </c>
      <c r="B61" s="682"/>
      <c r="C61" s="683"/>
      <c r="D61" s="683"/>
      <c r="E61" s="683"/>
      <c r="F61" s="683"/>
      <c r="G61" s="683"/>
      <c r="H61" s="683"/>
      <c r="I61" s="683"/>
      <c r="J61" s="683"/>
      <c r="K61" s="683"/>
      <c r="L61" s="683"/>
      <c r="M61" s="683"/>
      <c r="N61" s="683"/>
      <c r="O61" s="683"/>
      <c r="P61" s="684"/>
    </row>
    <row r="62" spans="1:16" ht="15.75" x14ac:dyDescent="0.25">
      <c r="A62" s="46" t="s">
        <v>89</v>
      </c>
      <c r="B62" s="682"/>
      <c r="C62" s="683"/>
      <c r="D62" s="683"/>
      <c r="E62" s="683"/>
      <c r="F62" s="683"/>
      <c r="G62" s="683"/>
      <c r="H62" s="683"/>
      <c r="I62" s="683"/>
      <c r="J62" s="683"/>
      <c r="K62" s="683"/>
      <c r="L62" s="683"/>
      <c r="M62" s="683"/>
      <c r="N62" s="683"/>
      <c r="O62" s="683"/>
      <c r="P62" s="684"/>
    </row>
    <row r="63" spans="1:16" ht="15.75" x14ac:dyDescent="0.25">
      <c r="A63" s="46" t="s">
        <v>90</v>
      </c>
      <c r="B63" s="682"/>
      <c r="C63" s="683"/>
      <c r="D63" s="683"/>
      <c r="E63" s="683"/>
      <c r="F63" s="683"/>
      <c r="G63" s="683"/>
      <c r="H63" s="683"/>
      <c r="I63" s="683"/>
      <c r="J63" s="683"/>
      <c r="K63" s="683"/>
      <c r="L63" s="683"/>
      <c r="M63" s="683"/>
      <c r="N63" s="683"/>
      <c r="O63" s="683"/>
      <c r="P63" s="684"/>
    </row>
    <row r="64" spans="1:16" ht="15.75" x14ac:dyDescent="0.25">
      <c r="A64" s="46" t="s">
        <v>91</v>
      </c>
      <c r="B64" s="682"/>
      <c r="C64" s="683"/>
      <c r="D64" s="683"/>
      <c r="E64" s="683"/>
      <c r="F64" s="683"/>
      <c r="G64" s="683"/>
      <c r="H64" s="683"/>
      <c r="I64" s="683"/>
      <c r="J64" s="683"/>
      <c r="K64" s="683"/>
      <c r="L64" s="683"/>
      <c r="M64" s="683"/>
      <c r="N64" s="683"/>
      <c r="O64" s="683"/>
      <c r="P64" s="684"/>
    </row>
    <row r="65" spans="1:16" ht="16.5" thickBot="1" x14ac:dyDescent="0.3">
      <c r="A65" s="47" t="s">
        <v>92</v>
      </c>
      <c r="B65" s="685"/>
      <c r="C65" s="686"/>
      <c r="D65" s="686"/>
      <c r="E65" s="686"/>
      <c r="F65" s="686"/>
      <c r="G65" s="686"/>
      <c r="H65" s="686"/>
      <c r="I65" s="686"/>
      <c r="J65" s="686"/>
      <c r="K65" s="686"/>
      <c r="L65" s="686"/>
      <c r="M65" s="686"/>
      <c r="N65" s="686"/>
      <c r="O65" s="686"/>
      <c r="P65" s="687"/>
    </row>
    <row r="66" spans="1:16" ht="15.75" x14ac:dyDescent="0.25">
      <c r="A66" s="157"/>
      <c r="B66" s="158"/>
      <c r="C66" s="158"/>
      <c r="D66" s="158"/>
      <c r="E66" s="158"/>
      <c r="F66" s="158"/>
      <c r="G66" s="158"/>
      <c r="H66" s="158"/>
      <c r="I66" s="158"/>
      <c r="J66" s="158"/>
      <c r="K66" s="158"/>
      <c r="L66" s="158"/>
      <c r="M66" s="158"/>
      <c r="N66" s="158"/>
      <c r="O66" s="158"/>
      <c r="P66" s="158"/>
    </row>
    <row r="67" spans="1:16" ht="23.25" customHeight="1" x14ac:dyDescent="0.25">
      <c r="A67" s="323" t="s">
        <v>94</v>
      </c>
      <c r="B67" s="1031" t="s">
        <v>783</v>
      </c>
      <c r="C67" s="1032"/>
      <c r="D67" s="1032"/>
      <c r="E67" s="1032"/>
      <c r="F67" s="1032"/>
      <c r="G67" s="1032"/>
      <c r="H67" s="1032"/>
      <c r="I67" s="1032"/>
      <c r="J67" s="1032"/>
      <c r="K67" s="1032"/>
      <c r="L67" s="774" t="s">
        <v>14</v>
      </c>
      <c r="M67" s="774"/>
      <c r="N67" s="774"/>
      <c r="O67" s="774"/>
      <c r="P67" s="324">
        <v>0.5</v>
      </c>
    </row>
    <row r="68" spans="1:16" ht="15.75" x14ac:dyDescent="0.25">
      <c r="B68" s="24"/>
      <c r="C68" s="18"/>
      <c r="D68" s="18"/>
      <c r="E68" s="18"/>
      <c r="F68" s="18"/>
      <c r="G68" s="18"/>
      <c r="H68" s="18"/>
      <c r="I68" s="18"/>
      <c r="J68" s="18"/>
      <c r="K68" s="18"/>
      <c r="L68" s="18"/>
      <c r="M68" s="18"/>
      <c r="N68" s="18"/>
      <c r="O68" s="18"/>
      <c r="P68" s="19"/>
    </row>
    <row r="69" spans="1:16" ht="15.75" x14ac:dyDescent="0.25">
      <c r="A69" s="338" t="s">
        <v>15</v>
      </c>
      <c r="B69" s="1440"/>
      <c r="C69" s="1441"/>
      <c r="D69" s="1441"/>
      <c r="E69" s="1441"/>
      <c r="F69" s="1442"/>
      <c r="G69" s="339" t="s">
        <v>17</v>
      </c>
      <c r="H69" s="755"/>
      <c r="I69" s="756"/>
      <c r="J69" s="756"/>
      <c r="K69" s="756"/>
      <c r="L69" s="756"/>
      <c r="M69" s="756"/>
      <c r="N69" s="756"/>
      <c r="O69" s="756"/>
      <c r="P69" s="757"/>
    </row>
    <row r="70" spans="1:16" ht="15.75" x14ac:dyDescent="0.25">
      <c r="A70" s="338" t="s">
        <v>15</v>
      </c>
      <c r="B70" s="1440"/>
      <c r="C70" s="1441"/>
      <c r="D70" s="1441"/>
      <c r="E70" s="1441"/>
      <c r="F70" s="1442"/>
      <c r="G70" s="339" t="s">
        <v>17</v>
      </c>
      <c r="H70" s="755"/>
      <c r="I70" s="756"/>
      <c r="J70" s="756"/>
      <c r="K70" s="756"/>
      <c r="L70" s="756"/>
      <c r="M70" s="756"/>
      <c r="N70" s="756"/>
      <c r="O70" s="756"/>
      <c r="P70" s="757"/>
    </row>
    <row r="71" spans="1:16" ht="15.75" x14ac:dyDescent="0.25">
      <c r="A71" s="325" t="s">
        <v>22</v>
      </c>
      <c r="B71" s="326"/>
      <c r="C71" s="326"/>
      <c r="D71" s="326"/>
      <c r="E71" s="326"/>
      <c r="F71" s="326"/>
      <c r="G71" s="326"/>
      <c r="H71" s="326"/>
      <c r="I71" s="326"/>
      <c r="J71" s="326"/>
      <c r="K71" s="326"/>
      <c r="L71" s="326"/>
      <c r="M71" s="326"/>
      <c r="N71" s="326"/>
      <c r="O71" s="326"/>
    </row>
    <row r="72" spans="1:16" ht="15.75" x14ac:dyDescent="0.25">
      <c r="A72" s="325"/>
      <c r="B72" s="326"/>
      <c r="C72" s="326"/>
      <c r="D72" s="326"/>
      <c r="E72" s="326"/>
      <c r="F72" s="326"/>
      <c r="G72" s="326"/>
      <c r="H72" s="326"/>
      <c r="I72" s="326"/>
      <c r="J72" s="326"/>
      <c r="K72" s="326"/>
      <c r="L72" s="326"/>
      <c r="M72" s="326"/>
      <c r="N72" s="326"/>
      <c r="O72" s="326"/>
    </row>
    <row r="73" spans="1:16" ht="15.75" x14ac:dyDescent="0.25">
      <c r="A73" s="1123" t="s">
        <v>23</v>
      </c>
      <c r="B73" s="881"/>
      <c r="C73" s="881"/>
      <c r="D73" s="881"/>
      <c r="E73" s="256"/>
      <c r="F73" s="768" t="s">
        <v>24</v>
      </c>
      <c r="G73" s="768"/>
      <c r="H73" s="768"/>
      <c r="I73" s="768"/>
      <c r="J73" s="768" t="s">
        <v>25</v>
      </c>
      <c r="K73" s="769" t="s">
        <v>26</v>
      </c>
      <c r="L73" s="761"/>
      <c r="M73" s="768" t="s">
        <v>27</v>
      </c>
      <c r="N73" s="768"/>
      <c r="O73" s="768"/>
      <c r="P73" s="772" t="s">
        <v>25</v>
      </c>
    </row>
    <row r="74" spans="1:16" ht="15.75" x14ac:dyDescent="0.25">
      <c r="A74" s="1123"/>
      <c r="B74" s="881"/>
      <c r="C74" s="881"/>
      <c r="D74" s="881"/>
      <c r="E74" s="256"/>
      <c r="F74" s="768"/>
      <c r="G74" s="768"/>
      <c r="H74" s="768"/>
      <c r="I74" s="768"/>
      <c r="J74" s="768"/>
      <c r="K74" s="770"/>
      <c r="L74" s="764"/>
      <c r="M74" s="768"/>
      <c r="N74" s="768"/>
      <c r="O74" s="768"/>
      <c r="P74" s="772"/>
    </row>
    <row r="75" spans="1:16" ht="15.75" customHeight="1" x14ac:dyDescent="0.25">
      <c r="A75" s="1123"/>
      <c r="B75" s="881"/>
      <c r="C75" s="881"/>
      <c r="D75" s="881"/>
      <c r="E75" s="256"/>
      <c r="F75" s="1416" t="s">
        <v>784</v>
      </c>
      <c r="G75" s="1416"/>
      <c r="H75" s="1416"/>
      <c r="I75" s="1416"/>
      <c r="J75" s="263">
        <v>10</v>
      </c>
      <c r="K75" s="770"/>
      <c r="L75" s="764"/>
      <c r="M75" s="1436" t="s">
        <v>785</v>
      </c>
      <c r="N75" s="1437"/>
      <c r="O75" s="1437"/>
      <c r="P75" s="340">
        <v>100</v>
      </c>
    </row>
    <row r="76" spans="1:16" ht="15.75" customHeight="1" x14ac:dyDescent="0.25">
      <c r="A76" s="1123"/>
      <c r="B76" s="881"/>
      <c r="C76" s="881"/>
      <c r="D76" s="881"/>
      <c r="E76" s="256"/>
      <c r="F76" s="1420" t="s">
        <v>786</v>
      </c>
      <c r="G76" s="1421"/>
      <c r="H76" s="1421"/>
      <c r="I76" s="1422"/>
      <c r="J76" s="263">
        <v>100</v>
      </c>
      <c r="K76" s="770"/>
      <c r="L76" s="764"/>
      <c r="M76" s="1418" t="s">
        <v>787</v>
      </c>
      <c r="N76" s="1418"/>
      <c r="O76" s="1419"/>
      <c r="P76" s="340">
        <v>100</v>
      </c>
    </row>
    <row r="77" spans="1:16" ht="15.75" customHeight="1" x14ac:dyDescent="0.25">
      <c r="A77" s="1123"/>
      <c r="B77" s="881"/>
      <c r="C77" s="881"/>
      <c r="D77" s="881"/>
      <c r="E77" s="256"/>
      <c r="F77" s="1420"/>
      <c r="G77" s="1421"/>
      <c r="H77" s="1421"/>
      <c r="I77" s="1422"/>
      <c r="J77" s="263"/>
      <c r="K77" s="770"/>
      <c r="L77" s="764"/>
      <c r="M77" s="1438" t="s">
        <v>788</v>
      </c>
      <c r="N77" s="1438"/>
      <c r="O77" s="1439"/>
      <c r="P77" s="340">
        <v>100</v>
      </c>
    </row>
    <row r="78" spans="1:16" ht="15.75" customHeight="1" x14ac:dyDescent="0.25">
      <c r="A78" s="1123"/>
      <c r="B78" s="881"/>
      <c r="C78" s="881"/>
      <c r="D78" s="881"/>
      <c r="E78" s="256"/>
      <c r="F78" s="1420"/>
      <c r="G78" s="1421"/>
      <c r="H78" s="1421"/>
      <c r="I78" s="1422"/>
      <c r="J78" s="263"/>
      <c r="K78" s="770"/>
      <c r="L78" s="764"/>
      <c r="M78" s="1438" t="s">
        <v>789</v>
      </c>
      <c r="N78" s="1438"/>
      <c r="O78" s="1439"/>
      <c r="P78" s="340">
        <v>100</v>
      </c>
    </row>
    <row r="79" spans="1:16" ht="15.75" customHeight="1" x14ac:dyDescent="0.25">
      <c r="A79" s="1123"/>
      <c r="B79" s="881"/>
      <c r="C79" s="881"/>
      <c r="D79" s="881"/>
      <c r="E79" s="256"/>
      <c r="F79" s="1420"/>
      <c r="G79" s="1421"/>
      <c r="H79" s="1421"/>
      <c r="I79" s="1422"/>
      <c r="J79" s="263"/>
      <c r="K79" s="770"/>
      <c r="L79" s="764"/>
      <c r="M79" s="1438" t="s">
        <v>790</v>
      </c>
      <c r="N79" s="1438"/>
      <c r="O79" s="1439"/>
      <c r="P79" s="340">
        <v>100</v>
      </c>
    </row>
    <row r="80" spans="1:16" ht="15.75" customHeight="1" x14ac:dyDescent="0.25">
      <c r="A80" s="1123"/>
      <c r="B80" s="881"/>
      <c r="C80" s="881"/>
      <c r="D80" s="881"/>
      <c r="E80" s="256"/>
      <c r="F80" s="1416"/>
      <c r="G80" s="1416"/>
      <c r="H80" s="1416"/>
      <c r="I80" s="1416"/>
      <c r="J80" s="263"/>
      <c r="K80" s="770"/>
      <c r="L80" s="764"/>
      <c r="M80" s="1418" t="s">
        <v>791</v>
      </c>
      <c r="N80" s="1418"/>
      <c r="O80" s="1419"/>
      <c r="P80" s="340">
        <v>100</v>
      </c>
    </row>
    <row r="81" spans="1:16" ht="15.75" customHeight="1" x14ac:dyDescent="0.25">
      <c r="A81" s="1123"/>
      <c r="B81" s="881"/>
      <c r="C81" s="881"/>
      <c r="D81" s="881"/>
      <c r="E81" s="256"/>
      <c r="F81" s="745"/>
      <c r="G81" s="745"/>
      <c r="H81" s="745"/>
      <c r="I81" s="745"/>
      <c r="J81" s="257"/>
      <c r="K81" s="770"/>
      <c r="L81" s="764"/>
      <c r="M81" s="1443" t="s">
        <v>792</v>
      </c>
      <c r="N81" s="1444"/>
      <c r="O81" s="1444"/>
      <c r="P81" s="340">
        <v>100</v>
      </c>
    </row>
    <row r="82" spans="1:16" ht="15.75" x14ac:dyDescent="0.25">
      <c r="A82" s="1123"/>
      <c r="B82" s="881"/>
      <c r="C82" s="881"/>
      <c r="D82" s="881"/>
      <c r="E82" s="256"/>
      <c r="F82" s="745"/>
      <c r="G82" s="745"/>
      <c r="H82" s="745"/>
      <c r="I82" s="745"/>
      <c r="J82" s="257"/>
      <c r="K82" s="771"/>
      <c r="L82" s="767"/>
      <c r="M82" s="745"/>
      <c r="N82" s="745"/>
      <c r="O82" s="745"/>
      <c r="P82" s="22"/>
    </row>
    <row r="83" spans="1:16" ht="15.75" x14ac:dyDescent="0.25">
      <c r="A83" s="23"/>
      <c r="B83" s="24"/>
      <c r="C83" s="18"/>
      <c r="D83" s="18"/>
      <c r="E83" s="18"/>
      <c r="F83" s="18"/>
      <c r="G83" s="18"/>
      <c r="H83" s="18"/>
      <c r="I83" s="18"/>
      <c r="J83" s="18"/>
      <c r="K83" s="18"/>
      <c r="L83" s="18"/>
      <c r="M83" s="18"/>
      <c r="N83" s="18"/>
      <c r="O83" s="18"/>
    </row>
    <row r="84" spans="1:16" ht="47.25" x14ac:dyDescent="0.25">
      <c r="A84" s="25" t="s">
        <v>32</v>
      </c>
      <c r="B84" s="255" t="s">
        <v>33</v>
      </c>
      <c r="C84" s="255" t="s">
        <v>34</v>
      </c>
      <c r="D84" s="255" t="s">
        <v>35</v>
      </c>
      <c r="E84" s="255" t="s">
        <v>36</v>
      </c>
      <c r="F84" s="255" t="s">
        <v>37</v>
      </c>
      <c r="G84" s="746" t="s">
        <v>38</v>
      </c>
      <c r="H84" s="746"/>
      <c r="I84" s="733" t="s">
        <v>39</v>
      </c>
      <c r="J84" s="741"/>
      <c r="K84" s="255" t="s">
        <v>40</v>
      </c>
      <c r="L84" s="746" t="s">
        <v>41</v>
      </c>
      <c r="M84" s="746"/>
      <c r="N84" s="850" t="s">
        <v>42</v>
      </c>
      <c r="O84" s="851"/>
      <c r="P84" s="852"/>
    </row>
    <row r="85" spans="1:16" ht="86.25" customHeight="1" x14ac:dyDescent="0.25">
      <c r="A85" s="330" t="s">
        <v>606</v>
      </c>
      <c r="B85" s="331">
        <v>1</v>
      </c>
      <c r="C85" s="279" t="s">
        <v>793</v>
      </c>
      <c r="D85" s="259" t="s">
        <v>104</v>
      </c>
      <c r="E85" s="332" t="s">
        <v>46</v>
      </c>
      <c r="F85" s="259" t="s">
        <v>105</v>
      </c>
      <c r="G85" s="800" t="s">
        <v>776</v>
      </c>
      <c r="H85" s="800"/>
      <c r="I85" s="876" t="s">
        <v>461</v>
      </c>
      <c r="J85" s="877"/>
      <c r="K85" s="260">
        <v>100</v>
      </c>
      <c r="L85" s="878" t="s">
        <v>634</v>
      </c>
      <c r="M85" s="878"/>
      <c r="N85" s="1427" t="s">
        <v>787</v>
      </c>
      <c r="O85" s="1427"/>
      <c r="P85" s="1428"/>
    </row>
    <row r="86" spans="1:16" ht="15.75" x14ac:dyDescent="0.25">
      <c r="A86" s="733" t="s">
        <v>51</v>
      </c>
      <c r="B86" s="741"/>
      <c r="C86" s="1105" t="s">
        <v>794</v>
      </c>
      <c r="D86" s="1107"/>
      <c r="E86" s="1107"/>
      <c r="F86" s="1107"/>
      <c r="G86" s="1107"/>
      <c r="H86" s="1107"/>
      <c r="I86" s="1107"/>
      <c r="J86" s="1107"/>
      <c r="K86" s="1107"/>
      <c r="L86" s="1107"/>
      <c r="M86" s="1107"/>
      <c r="N86" s="1107"/>
      <c r="O86" s="1107"/>
      <c r="P86" s="1108"/>
    </row>
    <row r="87" spans="1:16" ht="15.75" x14ac:dyDescent="0.25">
      <c r="A87" s="718" t="s">
        <v>53</v>
      </c>
      <c r="B87" s="719"/>
      <c r="C87" s="719"/>
      <c r="D87" s="719"/>
      <c r="E87" s="719"/>
      <c r="F87" s="719"/>
      <c r="G87" s="720"/>
      <c r="H87" s="721" t="s">
        <v>54</v>
      </c>
      <c r="I87" s="719"/>
      <c r="J87" s="719"/>
      <c r="K87" s="719"/>
      <c r="L87" s="719"/>
      <c r="M87" s="719"/>
      <c r="N87" s="719"/>
      <c r="O87" s="719"/>
      <c r="P87" s="722"/>
    </row>
    <row r="88" spans="1:16" x14ac:dyDescent="0.25">
      <c r="A88" s="723" t="s">
        <v>778</v>
      </c>
      <c r="B88" s="724"/>
      <c r="C88" s="724"/>
      <c r="D88" s="724"/>
      <c r="E88" s="724"/>
      <c r="F88" s="724"/>
      <c r="G88" s="724"/>
      <c r="H88" s="839" t="s">
        <v>787</v>
      </c>
      <c r="I88" s="840"/>
      <c r="J88" s="840"/>
      <c r="K88" s="840"/>
      <c r="L88" s="840"/>
      <c r="M88" s="840"/>
      <c r="N88" s="840"/>
      <c r="O88" s="840"/>
      <c r="P88" s="841"/>
    </row>
    <row r="89" spans="1:16" x14ac:dyDescent="0.25">
      <c r="A89" s="725"/>
      <c r="B89" s="726"/>
      <c r="C89" s="726"/>
      <c r="D89" s="726"/>
      <c r="E89" s="726"/>
      <c r="F89" s="726"/>
      <c r="G89" s="726"/>
      <c r="H89" s="842"/>
      <c r="I89" s="843"/>
      <c r="J89" s="843"/>
      <c r="K89" s="843"/>
      <c r="L89" s="843"/>
      <c r="M89" s="843"/>
      <c r="N89" s="843"/>
      <c r="O89" s="843"/>
      <c r="P89" s="844"/>
    </row>
    <row r="90" spans="1:16" ht="15.75" x14ac:dyDescent="0.25">
      <c r="A90" s="23"/>
      <c r="B90" s="24"/>
      <c r="C90" s="24"/>
      <c r="D90" s="24"/>
      <c r="E90" s="24"/>
      <c r="F90" s="24"/>
      <c r="G90" s="24"/>
      <c r="H90" s="24"/>
      <c r="I90" s="24"/>
      <c r="J90" s="24"/>
      <c r="K90" s="24"/>
      <c r="L90" s="24"/>
      <c r="M90" s="24"/>
      <c r="N90" s="24"/>
      <c r="O90" s="24"/>
      <c r="P90" s="31"/>
    </row>
    <row r="91" spans="1:16" ht="15.75" x14ac:dyDescent="0.25">
      <c r="A91" s="32"/>
      <c r="B91" s="24"/>
      <c r="C91" s="19"/>
      <c r="D91" s="733" t="s">
        <v>57</v>
      </c>
      <c r="E91" s="734"/>
      <c r="F91" s="734"/>
      <c r="G91" s="734"/>
      <c r="H91" s="734"/>
      <c r="I91" s="734"/>
      <c r="J91" s="734"/>
      <c r="K91" s="734"/>
      <c r="L91" s="734"/>
      <c r="M91" s="734"/>
      <c r="N91" s="734"/>
      <c r="O91" s="734"/>
      <c r="P91" s="735"/>
    </row>
    <row r="92" spans="1:16" ht="15.75" x14ac:dyDescent="0.25">
      <c r="A92" s="23"/>
      <c r="B92" s="24"/>
      <c r="C92" s="24"/>
      <c r="D92" s="255" t="s">
        <v>58</v>
      </c>
      <c r="E92" s="255" t="s">
        <v>59</v>
      </c>
      <c r="F92" s="255" t="s">
        <v>60</v>
      </c>
      <c r="G92" s="255" t="s">
        <v>61</v>
      </c>
      <c r="H92" s="255" t="s">
        <v>62</v>
      </c>
      <c r="I92" s="255" t="s">
        <v>63</v>
      </c>
      <c r="J92" s="255" t="s">
        <v>64</v>
      </c>
      <c r="K92" s="255" t="s">
        <v>65</v>
      </c>
      <c r="L92" s="255" t="s">
        <v>66</v>
      </c>
      <c r="M92" s="255" t="s">
        <v>67</v>
      </c>
      <c r="N92" s="255" t="s">
        <v>68</v>
      </c>
      <c r="O92" s="733" t="s">
        <v>69</v>
      </c>
      <c r="P92" s="735"/>
    </row>
    <row r="93" spans="1:16" ht="15.75" x14ac:dyDescent="0.25">
      <c r="A93" s="56" t="s">
        <v>70</v>
      </c>
      <c r="B93" s="52"/>
      <c r="C93" s="52"/>
      <c r="D93" s="52"/>
      <c r="E93" s="52"/>
      <c r="F93" s="334">
        <v>30</v>
      </c>
      <c r="G93" s="334"/>
      <c r="H93" s="334"/>
      <c r="I93" s="334">
        <v>30</v>
      </c>
      <c r="J93" s="334"/>
      <c r="K93" s="334"/>
      <c r="L93" s="334">
        <v>30</v>
      </c>
      <c r="M93" s="334"/>
      <c r="N93" s="334"/>
      <c r="O93" s="1433">
        <v>10</v>
      </c>
      <c r="P93" s="1434"/>
    </row>
    <row r="94" spans="1:16" ht="15.75" x14ac:dyDescent="0.25">
      <c r="A94" s="56" t="s">
        <v>71</v>
      </c>
      <c r="B94" s="52"/>
      <c r="C94" s="52"/>
      <c r="D94" s="53"/>
      <c r="E94" s="53"/>
      <c r="F94" s="53"/>
      <c r="G94" s="53"/>
      <c r="H94" s="53"/>
      <c r="I94" s="53"/>
      <c r="J94" s="53"/>
      <c r="K94" s="53"/>
      <c r="L94" s="53"/>
      <c r="M94" s="53"/>
      <c r="N94" s="53"/>
      <c r="O94" s="899"/>
      <c r="P94" s="900"/>
    </row>
    <row r="95" spans="1:16" ht="15.75" x14ac:dyDescent="0.25">
      <c r="A95" s="23"/>
      <c r="B95" s="24"/>
      <c r="C95" s="24"/>
      <c r="D95" s="24"/>
      <c r="E95" s="24"/>
      <c r="F95" s="24"/>
      <c r="G95" s="24"/>
      <c r="H95" s="24"/>
      <c r="I95" s="24"/>
      <c r="J95" s="24"/>
      <c r="K95" s="24"/>
      <c r="L95" s="24"/>
      <c r="M95" s="24"/>
      <c r="N95" s="24"/>
      <c r="O95" s="24"/>
      <c r="P95" s="31"/>
    </row>
    <row r="96" spans="1:16" ht="15.75" x14ac:dyDescent="0.25">
      <c r="A96" s="35" t="s">
        <v>456</v>
      </c>
      <c r="B96" s="35" t="s">
        <v>33</v>
      </c>
      <c r="C96" s="36"/>
      <c r="D96" s="37" t="s">
        <v>58</v>
      </c>
      <c r="E96" s="37" t="s">
        <v>59</v>
      </c>
      <c r="F96" s="37" t="s">
        <v>60</v>
      </c>
      <c r="G96" s="37" t="s">
        <v>61</v>
      </c>
      <c r="H96" s="37" t="s">
        <v>62</v>
      </c>
      <c r="I96" s="37" t="s">
        <v>63</v>
      </c>
      <c r="J96" s="37" t="s">
        <v>64</v>
      </c>
      <c r="K96" s="37" t="s">
        <v>65</v>
      </c>
      <c r="L96" s="37" t="s">
        <v>66</v>
      </c>
      <c r="M96" s="37" t="s">
        <v>67</v>
      </c>
      <c r="N96" s="37" t="s">
        <v>68</v>
      </c>
      <c r="O96" s="889" t="s">
        <v>69</v>
      </c>
      <c r="P96" s="1445"/>
    </row>
    <row r="97" spans="1:16" ht="15.75" x14ac:dyDescent="0.25">
      <c r="A97" s="868"/>
      <c r="B97" s="812"/>
      <c r="C97" s="38" t="s">
        <v>70</v>
      </c>
      <c r="D97" s="38"/>
      <c r="E97" s="38"/>
      <c r="F97" s="38">
        <v>30</v>
      </c>
      <c r="G97" s="38"/>
      <c r="H97" s="38"/>
      <c r="I97" s="38">
        <v>30</v>
      </c>
      <c r="J97" s="38"/>
      <c r="K97" s="38"/>
      <c r="L97" s="38">
        <v>30</v>
      </c>
      <c r="M97" s="38"/>
      <c r="N97" s="38"/>
      <c r="O97" s="808">
        <v>10</v>
      </c>
      <c r="P97" s="809"/>
    </row>
    <row r="98" spans="1:16" ht="15.75" x14ac:dyDescent="0.25">
      <c r="A98" s="869"/>
      <c r="B98" s="812"/>
      <c r="C98" s="40" t="s">
        <v>71</v>
      </c>
      <c r="D98" s="40"/>
      <c r="E98" s="40"/>
      <c r="F98" s="335"/>
      <c r="G98" s="335"/>
      <c r="H98" s="335"/>
      <c r="I98" s="335"/>
      <c r="J98" s="335"/>
      <c r="K98" s="335"/>
      <c r="L98" s="335"/>
      <c r="M98" s="335"/>
      <c r="N98" s="40"/>
      <c r="O98" s="814"/>
      <c r="P98" s="815"/>
    </row>
    <row r="99" spans="1:16" ht="15.75" thickBot="1" x14ac:dyDescent="0.3">
      <c r="A99" s="336"/>
      <c r="B99" s="326"/>
      <c r="C99" s="326"/>
      <c r="D99" s="326"/>
      <c r="E99" s="326"/>
      <c r="F99" s="326"/>
      <c r="G99" s="326"/>
      <c r="H99" s="326"/>
      <c r="I99" s="326"/>
      <c r="J99" s="326"/>
      <c r="K99" s="326"/>
      <c r="L99" s="326"/>
      <c r="M99" s="326"/>
      <c r="N99" s="326"/>
      <c r="O99" s="326"/>
      <c r="P99" s="337"/>
    </row>
    <row r="100" spans="1:16" ht="15.75" x14ac:dyDescent="0.25">
      <c r="A100" s="688" t="s">
        <v>82</v>
      </c>
      <c r="B100" s="689"/>
      <c r="C100" s="689"/>
      <c r="D100" s="689"/>
      <c r="E100" s="689"/>
      <c r="F100" s="689"/>
      <c r="G100" s="689"/>
      <c r="H100" s="689"/>
      <c r="I100" s="689"/>
      <c r="J100" s="689"/>
      <c r="K100" s="689"/>
      <c r="L100" s="689"/>
      <c r="M100" s="689"/>
      <c r="N100" s="689"/>
      <c r="O100" s="689"/>
      <c r="P100" s="690"/>
    </row>
    <row r="101" spans="1:16" ht="15.75" x14ac:dyDescent="0.25">
      <c r="A101" s="46" t="s">
        <v>83</v>
      </c>
      <c r="B101" s="682"/>
      <c r="C101" s="683"/>
      <c r="D101" s="683"/>
      <c r="E101" s="683"/>
      <c r="F101" s="683"/>
      <c r="G101" s="683"/>
      <c r="H101" s="683"/>
      <c r="I101" s="683"/>
      <c r="J101" s="683"/>
      <c r="K101" s="683"/>
      <c r="L101" s="683"/>
      <c r="M101" s="683"/>
      <c r="N101" s="683"/>
      <c r="O101" s="683"/>
      <c r="P101" s="684"/>
    </row>
    <row r="102" spans="1:16" ht="15.75" x14ac:dyDescent="0.25">
      <c r="A102" s="46" t="s">
        <v>84</v>
      </c>
      <c r="B102" s="682"/>
      <c r="C102" s="683"/>
      <c r="D102" s="683"/>
      <c r="E102" s="683"/>
      <c r="F102" s="683"/>
      <c r="G102" s="683"/>
      <c r="H102" s="683"/>
      <c r="I102" s="683"/>
      <c r="J102" s="683"/>
      <c r="K102" s="683"/>
      <c r="L102" s="683"/>
      <c r="M102" s="683"/>
      <c r="N102" s="683"/>
      <c r="O102" s="683"/>
      <c r="P102" s="684"/>
    </row>
    <row r="103" spans="1:16" ht="15.75" x14ac:dyDescent="0.25">
      <c r="A103" s="46" t="s">
        <v>85</v>
      </c>
      <c r="B103" s="682"/>
      <c r="C103" s="683"/>
      <c r="D103" s="683"/>
      <c r="E103" s="683"/>
      <c r="F103" s="683"/>
      <c r="G103" s="683"/>
      <c r="H103" s="683"/>
      <c r="I103" s="683"/>
      <c r="J103" s="683"/>
      <c r="K103" s="683"/>
      <c r="L103" s="683"/>
      <c r="M103" s="683"/>
      <c r="N103" s="683"/>
      <c r="O103" s="683"/>
      <c r="P103" s="684"/>
    </row>
    <row r="104" spans="1:16" ht="15.75" x14ac:dyDescent="0.25">
      <c r="A104" s="46" t="s">
        <v>86</v>
      </c>
      <c r="B104" s="682"/>
      <c r="C104" s="683"/>
      <c r="D104" s="683"/>
      <c r="E104" s="683"/>
      <c r="F104" s="683"/>
      <c r="G104" s="683"/>
      <c r="H104" s="683"/>
      <c r="I104" s="683"/>
      <c r="J104" s="683"/>
      <c r="K104" s="683"/>
      <c r="L104" s="683"/>
      <c r="M104" s="683"/>
      <c r="N104" s="683"/>
      <c r="O104" s="683"/>
      <c r="P104" s="684"/>
    </row>
    <row r="105" spans="1:16" ht="15.75" x14ac:dyDescent="0.25">
      <c r="A105" s="46" t="s">
        <v>87</v>
      </c>
      <c r="B105" s="682"/>
      <c r="C105" s="683"/>
      <c r="D105" s="683"/>
      <c r="E105" s="683"/>
      <c r="F105" s="683"/>
      <c r="G105" s="683"/>
      <c r="H105" s="683"/>
      <c r="I105" s="683"/>
      <c r="J105" s="683"/>
      <c r="K105" s="683"/>
      <c r="L105" s="683"/>
      <c r="M105" s="683"/>
      <c r="N105" s="683"/>
      <c r="O105" s="683"/>
      <c r="P105" s="684"/>
    </row>
    <row r="106" spans="1:16" ht="15.75" x14ac:dyDescent="0.25">
      <c r="A106" s="46" t="s">
        <v>88</v>
      </c>
      <c r="B106" s="682"/>
      <c r="C106" s="683"/>
      <c r="D106" s="683"/>
      <c r="E106" s="683"/>
      <c r="F106" s="683"/>
      <c r="G106" s="683"/>
      <c r="H106" s="683"/>
      <c r="I106" s="683"/>
      <c r="J106" s="683"/>
      <c r="K106" s="683"/>
      <c r="L106" s="683"/>
      <c r="M106" s="683"/>
      <c r="N106" s="683"/>
      <c r="O106" s="683"/>
      <c r="P106" s="684"/>
    </row>
    <row r="107" spans="1:16" ht="15.75" x14ac:dyDescent="0.25">
      <c r="A107" s="46" t="s">
        <v>89</v>
      </c>
      <c r="B107" s="682"/>
      <c r="C107" s="683"/>
      <c r="D107" s="683"/>
      <c r="E107" s="683"/>
      <c r="F107" s="683"/>
      <c r="G107" s="683"/>
      <c r="H107" s="683"/>
      <c r="I107" s="683"/>
      <c r="J107" s="683"/>
      <c r="K107" s="683"/>
      <c r="L107" s="683"/>
      <c r="M107" s="683"/>
      <c r="N107" s="683"/>
      <c r="O107" s="683"/>
      <c r="P107" s="684"/>
    </row>
    <row r="108" spans="1:16" ht="15.75" x14ac:dyDescent="0.25">
      <c r="A108" s="46" t="s">
        <v>90</v>
      </c>
      <c r="B108" s="682"/>
      <c r="C108" s="683"/>
      <c r="D108" s="683"/>
      <c r="E108" s="683"/>
      <c r="F108" s="683"/>
      <c r="G108" s="683"/>
      <c r="H108" s="683"/>
      <c r="I108" s="683"/>
      <c r="J108" s="683"/>
      <c r="K108" s="683"/>
      <c r="L108" s="683"/>
      <c r="M108" s="683"/>
      <c r="N108" s="683"/>
      <c r="O108" s="683"/>
      <c r="P108" s="684"/>
    </row>
    <row r="109" spans="1:16" ht="15.75" x14ac:dyDescent="0.25">
      <c r="A109" s="46" t="s">
        <v>91</v>
      </c>
      <c r="B109" s="682"/>
      <c r="C109" s="683"/>
      <c r="D109" s="683"/>
      <c r="E109" s="683"/>
      <c r="F109" s="683"/>
      <c r="G109" s="683"/>
      <c r="H109" s="683"/>
      <c r="I109" s="683"/>
      <c r="J109" s="683"/>
      <c r="K109" s="683"/>
      <c r="L109" s="683"/>
      <c r="M109" s="683"/>
      <c r="N109" s="683"/>
      <c r="O109" s="683"/>
      <c r="P109" s="684"/>
    </row>
    <row r="110" spans="1:16" ht="16.5" thickBot="1" x14ac:dyDescent="0.3">
      <c r="A110" s="47" t="s">
        <v>92</v>
      </c>
      <c r="B110" s="685"/>
      <c r="C110" s="686"/>
      <c r="D110" s="686"/>
      <c r="E110" s="686"/>
      <c r="F110" s="686"/>
      <c r="G110" s="686"/>
      <c r="H110" s="686"/>
      <c r="I110" s="686"/>
      <c r="J110" s="686"/>
      <c r="K110" s="686"/>
      <c r="L110" s="686"/>
      <c r="M110" s="686"/>
      <c r="N110" s="686"/>
      <c r="O110" s="686"/>
      <c r="P110" s="687"/>
    </row>
    <row r="111" spans="1:16" ht="15.75" x14ac:dyDescent="0.25">
      <c r="A111" s="157"/>
      <c r="B111" s="158"/>
      <c r="C111" s="158"/>
      <c r="D111" s="158"/>
      <c r="E111" s="158"/>
      <c r="F111" s="158"/>
      <c r="G111" s="158"/>
      <c r="H111" s="158"/>
      <c r="I111" s="158"/>
      <c r="J111" s="158"/>
      <c r="K111" s="158"/>
      <c r="L111" s="158"/>
      <c r="M111" s="158"/>
      <c r="N111" s="158"/>
      <c r="O111" s="158"/>
      <c r="P111" s="158"/>
    </row>
    <row r="112" spans="1:16" ht="15.75" x14ac:dyDescent="0.25">
      <c r="A112" s="157"/>
      <c r="B112" s="158"/>
      <c r="C112" s="158"/>
      <c r="D112" s="158"/>
      <c r="E112" s="158"/>
      <c r="F112" s="158"/>
      <c r="G112" s="158"/>
      <c r="H112" s="158"/>
      <c r="I112" s="158"/>
      <c r="J112" s="158"/>
      <c r="K112" s="158"/>
      <c r="L112" s="158"/>
      <c r="M112" s="158"/>
      <c r="N112" s="158"/>
      <c r="O112" s="158"/>
      <c r="P112" s="158"/>
    </row>
    <row r="113" spans="1:16" ht="39.75" customHeight="1" x14ac:dyDescent="0.25">
      <c r="A113" s="321" t="s">
        <v>9</v>
      </c>
      <c r="B113" s="1117" t="s">
        <v>795</v>
      </c>
      <c r="C113" s="792"/>
      <c r="D113" s="792"/>
      <c r="E113" s="792"/>
      <c r="F113" s="792"/>
      <c r="G113" s="792"/>
      <c r="H113" s="792"/>
      <c r="I113" s="792"/>
      <c r="J113" s="792"/>
      <c r="K113" s="793"/>
      <c r="L113" s="794" t="s">
        <v>11</v>
      </c>
      <c r="M113" s="794"/>
      <c r="N113" s="794"/>
      <c r="O113" s="794"/>
      <c r="P113" s="322">
        <v>0.2</v>
      </c>
    </row>
    <row r="114" spans="1:16" ht="22.5" customHeight="1" x14ac:dyDescent="0.25">
      <c r="A114" s="323" t="s">
        <v>12</v>
      </c>
      <c r="B114" s="1031" t="s">
        <v>796</v>
      </c>
      <c r="C114" s="1032"/>
      <c r="D114" s="1032"/>
      <c r="E114" s="1032"/>
      <c r="F114" s="1032"/>
      <c r="G114" s="1032"/>
      <c r="H114" s="1032"/>
      <c r="I114" s="1032"/>
      <c r="J114" s="1032"/>
      <c r="K114" s="1032"/>
      <c r="L114" s="774" t="s">
        <v>14</v>
      </c>
      <c r="M114" s="774"/>
      <c r="N114" s="774"/>
      <c r="O114" s="774"/>
      <c r="P114" s="324">
        <v>1</v>
      </c>
    </row>
    <row r="115" spans="1:16" ht="17.25" customHeight="1" x14ac:dyDescent="0.25"/>
    <row r="116" spans="1:16" ht="15.75" x14ac:dyDescent="0.25">
      <c r="A116" s="338" t="s">
        <v>15</v>
      </c>
      <c r="B116" s="1440"/>
      <c r="C116" s="1441"/>
      <c r="D116" s="1441"/>
      <c r="E116" s="1441"/>
      <c r="F116" s="1442"/>
      <c r="G116" s="339" t="s">
        <v>17</v>
      </c>
      <c r="H116" s="1440"/>
      <c r="I116" s="1441"/>
      <c r="J116" s="1441"/>
      <c r="K116" s="1441"/>
      <c r="L116" s="1441"/>
      <c r="M116" s="1441"/>
      <c r="N116" s="1441"/>
      <c r="O116" s="1441"/>
      <c r="P116" s="1442"/>
    </row>
    <row r="117" spans="1:16" ht="15.75" x14ac:dyDescent="0.25">
      <c r="A117" s="338" t="s">
        <v>15</v>
      </c>
      <c r="B117" s="1440"/>
      <c r="C117" s="1441"/>
      <c r="D117" s="1441"/>
      <c r="E117" s="1441"/>
      <c r="F117" s="1442"/>
      <c r="G117" s="339" t="s">
        <v>17</v>
      </c>
      <c r="H117" s="1440"/>
      <c r="I117" s="1441"/>
      <c r="J117" s="1441"/>
      <c r="K117" s="1441"/>
      <c r="L117" s="1441"/>
      <c r="M117" s="1441"/>
      <c r="N117" s="1441"/>
      <c r="O117" s="1441"/>
      <c r="P117" s="1442"/>
    </row>
    <row r="118" spans="1:16" ht="15.75" x14ac:dyDescent="0.25">
      <c r="A118" s="341"/>
      <c r="B118" s="342"/>
      <c r="C118" s="342"/>
      <c r="D118" s="343"/>
      <c r="E118" s="343"/>
      <c r="F118" s="343"/>
      <c r="G118" s="343"/>
      <c r="H118" s="343"/>
      <c r="I118" s="343"/>
      <c r="J118" s="343"/>
      <c r="K118" s="343"/>
      <c r="L118" s="344"/>
      <c r="M118" s="344"/>
      <c r="N118" s="344"/>
      <c r="O118" s="344"/>
      <c r="P118" s="345"/>
    </row>
    <row r="119" spans="1:16" ht="25.5" customHeight="1" x14ac:dyDescent="0.25">
      <c r="A119" s="338" t="s">
        <v>20</v>
      </c>
      <c r="B119" s="1447" t="s">
        <v>755</v>
      </c>
      <c r="C119" s="1447"/>
      <c r="D119" s="1447"/>
      <c r="E119" s="1447"/>
      <c r="F119" s="1447"/>
      <c r="G119" s="1447"/>
      <c r="H119" s="1447"/>
      <c r="I119" s="1447"/>
      <c r="J119" s="1447"/>
      <c r="K119" s="1447"/>
      <c r="L119" s="1447"/>
      <c r="M119" s="1447"/>
      <c r="N119" s="1447"/>
      <c r="O119" s="1447"/>
      <c r="P119" s="1447"/>
    </row>
    <row r="121" spans="1:16" ht="23.25" customHeight="1" x14ac:dyDescent="0.25">
      <c r="A121" s="325" t="s">
        <v>22</v>
      </c>
      <c r="B121" s="326"/>
      <c r="C121" s="326"/>
      <c r="D121" s="326"/>
      <c r="E121" s="326"/>
      <c r="F121" s="326"/>
      <c r="G121" s="326"/>
      <c r="H121" s="326"/>
      <c r="I121" s="326"/>
      <c r="J121" s="326"/>
      <c r="K121" s="326"/>
      <c r="L121" s="326"/>
      <c r="M121" s="326"/>
      <c r="N121" s="326"/>
      <c r="O121" s="326"/>
    </row>
    <row r="122" spans="1:16" ht="20.25" customHeight="1" x14ac:dyDescent="0.25">
      <c r="A122" s="325"/>
      <c r="B122" s="326"/>
      <c r="C122" s="326"/>
      <c r="D122" s="326"/>
      <c r="E122" s="326"/>
      <c r="F122" s="326"/>
      <c r="G122" s="326"/>
      <c r="H122" s="326"/>
      <c r="I122" s="326"/>
      <c r="J122" s="326"/>
      <c r="K122" s="326"/>
      <c r="L122" s="326"/>
      <c r="M122" s="326"/>
      <c r="N122" s="326"/>
      <c r="O122" s="326"/>
    </row>
    <row r="123" spans="1:16" ht="15" customHeight="1" x14ac:dyDescent="0.25">
      <c r="A123" s="759" t="s">
        <v>23</v>
      </c>
      <c r="B123" s="760"/>
      <c r="C123" s="760"/>
      <c r="D123" s="760"/>
      <c r="E123" s="761"/>
      <c r="F123" s="768" t="s">
        <v>24</v>
      </c>
      <c r="G123" s="768"/>
      <c r="H123" s="768"/>
      <c r="I123" s="768"/>
      <c r="J123" s="768" t="s">
        <v>25</v>
      </c>
      <c r="K123" s="769" t="s">
        <v>26</v>
      </c>
      <c r="L123" s="761"/>
      <c r="M123" s="768" t="s">
        <v>27</v>
      </c>
      <c r="N123" s="768"/>
      <c r="O123" s="768"/>
      <c r="P123" s="772" t="s">
        <v>25</v>
      </c>
    </row>
    <row r="124" spans="1:16" ht="15" customHeight="1" x14ac:dyDescent="0.25">
      <c r="A124" s="762"/>
      <c r="B124" s="763"/>
      <c r="C124" s="763"/>
      <c r="D124" s="763"/>
      <c r="E124" s="764"/>
      <c r="F124" s="768"/>
      <c r="G124" s="768"/>
      <c r="H124" s="768"/>
      <c r="I124" s="768"/>
      <c r="J124" s="768"/>
      <c r="K124" s="770"/>
      <c r="L124" s="764"/>
      <c r="M124" s="768"/>
      <c r="N124" s="768"/>
      <c r="O124" s="768"/>
      <c r="P124" s="772"/>
    </row>
    <row r="125" spans="1:16" ht="15" customHeight="1" x14ac:dyDescent="0.25">
      <c r="A125" s="762"/>
      <c r="B125" s="763"/>
      <c r="C125" s="763"/>
      <c r="D125" s="763"/>
      <c r="E125" s="764"/>
      <c r="F125" s="1416" t="s">
        <v>768</v>
      </c>
      <c r="G125" s="1416"/>
      <c r="H125" s="1416"/>
      <c r="I125" s="1416"/>
      <c r="J125" s="263">
        <v>10</v>
      </c>
      <c r="K125" s="770"/>
      <c r="L125" s="764"/>
      <c r="M125" s="1420" t="s">
        <v>797</v>
      </c>
      <c r="N125" s="1421"/>
      <c r="O125" s="1422"/>
      <c r="P125" s="346">
        <v>100</v>
      </c>
    </row>
    <row r="126" spans="1:16" ht="15" customHeight="1" x14ac:dyDescent="0.25">
      <c r="A126" s="762"/>
      <c r="B126" s="763"/>
      <c r="C126" s="763"/>
      <c r="D126" s="763"/>
      <c r="E126" s="764"/>
      <c r="F126" s="1416"/>
      <c r="G126" s="1416"/>
      <c r="H126" s="1416"/>
      <c r="I126" s="1416"/>
      <c r="J126" s="263"/>
      <c r="K126" s="770"/>
      <c r="L126" s="764"/>
      <c r="M126" s="1420" t="s">
        <v>798</v>
      </c>
      <c r="N126" s="1421"/>
      <c r="O126" s="1422"/>
      <c r="P126" s="346">
        <v>20</v>
      </c>
    </row>
    <row r="127" spans="1:16" ht="15" customHeight="1" x14ac:dyDescent="0.25">
      <c r="A127" s="762"/>
      <c r="B127" s="763"/>
      <c r="C127" s="763"/>
      <c r="D127" s="763"/>
      <c r="E127" s="764"/>
      <c r="F127" s="1416"/>
      <c r="G127" s="1416"/>
      <c r="H127" s="1416"/>
      <c r="I127" s="1416"/>
      <c r="J127" s="263"/>
      <c r="K127" s="770"/>
      <c r="L127" s="764"/>
      <c r="M127" s="1420" t="s">
        <v>799</v>
      </c>
      <c r="N127" s="1421"/>
      <c r="O127" s="1422"/>
      <c r="P127" s="346">
        <v>70</v>
      </c>
    </row>
    <row r="128" spans="1:16" ht="15" customHeight="1" x14ac:dyDescent="0.25">
      <c r="A128" s="762"/>
      <c r="B128" s="763"/>
      <c r="C128" s="763"/>
      <c r="D128" s="763"/>
      <c r="E128" s="764"/>
      <c r="F128" s="1416"/>
      <c r="G128" s="1416"/>
      <c r="H128" s="1416"/>
      <c r="I128" s="1416"/>
      <c r="J128" s="263"/>
      <c r="K128" s="770"/>
      <c r="L128" s="764"/>
      <c r="M128" s="1446" t="s">
        <v>800</v>
      </c>
      <c r="N128" s="1446"/>
      <c r="O128" s="1446"/>
      <c r="P128" s="346">
        <v>30</v>
      </c>
    </row>
    <row r="129" spans="1:16" ht="15" customHeight="1" x14ac:dyDescent="0.25">
      <c r="A129" s="762"/>
      <c r="B129" s="763"/>
      <c r="C129" s="763"/>
      <c r="D129" s="763"/>
      <c r="E129" s="764"/>
      <c r="F129" s="1420"/>
      <c r="G129" s="1421"/>
      <c r="H129" s="1421"/>
      <c r="I129" s="1422"/>
      <c r="J129" s="263"/>
      <c r="K129" s="770"/>
      <c r="L129" s="764"/>
      <c r="M129" s="745"/>
      <c r="N129" s="745"/>
      <c r="O129" s="745"/>
      <c r="P129" s="55"/>
    </row>
    <row r="130" spans="1:16" ht="15" customHeight="1" x14ac:dyDescent="0.25">
      <c r="A130" s="762"/>
      <c r="B130" s="763"/>
      <c r="C130" s="763"/>
      <c r="D130" s="763"/>
      <c r="E130" s="764"/>
      <c r="F130" s="1416"/>
      <c r="G130" s="1416"/>
      <c r="H130" s="1416"/>
      <c r="I130" s="1416"/>
      <c r="J130" s="263"/>
      <c r="K130" s="770"/>
      <c r="L130" s="764"/>
      <c r="M130" s="745"/>
      <c r="N130" s="745"/>
      <c r="O130" s="745"/>
      <c r="P130" s="22"/>
    </row>
    <row r="131" spans="1:16" ht="15" customHeight="1" x14ac:dyDescent="0.25">
      <c r="A131" s="762"/>
      <c r="B131" s="763"/>
      <c r="C131" s="763"/>
      <c r="D131" s="763"/>
      <c r="E131" s="764"/>
      <c r="F131" s="1416"/>
      <c r="G131" s="1416"/>
      <c r="H131" s="1416"/>
      <c r="I131" s="1416"/>
      <c r="J131" s="263"/>
      <c r="K131" s="770"/>
      <c r="L131" s="764"/>
      <c r="M131" s="745"/>
      <c r="N131" s="745"/>
      <c r="O131" s="745"/>
      <c r="P131" s="22"/>
    </row>
    <row r="132" spans="1:16" ht="15" customHeight="1" x14ac:dyDescent="0.25">
      <c r="A132" s="765"/>
      <c r="B132" s="766"/>
      <c r="C132" s="766"/>
      <c r="D132" s="766"/>
      <c r="E132" s="767"/>
      <c r="F132" s="745"/>
      <c r="G132" s="745"/>
      <c r="H132" s="745"/>
      <c r="I132" s="745"/>
      <c r="J132" s="257"/>
      <c r="K132" s="771"/>
      <c r="L132" s="767"/>
      <c r="M132" s="745"/>
      <c r="N132" s="745"/>
      <c r="O132" s="745"/>
      <c r="P132" s="22"/>
    </row>
    <row r="133" spans="1:16" ht="15.75" x14ac:dyDescent="0.25">
      <c r="A133" s="23"/>
      <c r="B133" s="24"/>
      <c r="C133" s="18"/>
      <c r="D133" s="18"/>
      <c r="E133" s="18"/>
      <c r="F133" s="18"/>
      <c r="G133" s="18"/>
      <c r="H133" s="18"/>
      <c r="I133" s="18"/>
      <c r="J133" s="18"/>
      <c r="K133" s="18"/>
      <c r="L133" s="18"/>
      <c r="M133" s="18"/>
      <c r="N133" s="18"/>
      <c r="O133" s="18"/>
    </row>
    <row r="134" spans="1:16" s="347" customFormat="1" ht="31.5" customHeight="1" x14ac:dyDescent="0.25">
      <c r="A134" s="25" t="s">
        <v>32</v>
      </c>
      <c r="B134" s="255" t="s">
        <v>33</v>
      </c>
      <c r="C134" s="255" t="s">
        <v>34</v>
      </c>
      <c r="D134" s="255" t="s">
        <v>35</v>
      </c>
      <c r="E134" s="255" t="s">
        <v>36</v>
      </c>
      <c r="F134" s="255" t="s">
        <v>37</v>
      </c>
      <c r="G134" s="746" t="s">
        <v>38</v>
      </c>
      <c r="H134" s="746"/>
      <c r="I134" s="733" t="s">
        <v>39</v>
      </c>
      <c r="J134" s="741"/>
      <c r="K134" s="255" t="s">
        <v>40</v>
      </c>
      <c r="L134" s="746" t="s">
        <v>41</v>
      </c>
      <c r="M134" s="746"/>
      <c r="N134" s="747" t="s">
        <v>42</v>
      </c>
      <c r="O134" s="748"/>
      <c r="P134" s="749"/>
    </row>
    <row r="135" spans="1:16" ht="110.25" customHeight="1" x14ac:dyDescent="0.25">
      <c r="A135" s="143" t="s">
        <v>606</v>
      </c>
      <c r="B135" s="144">
        <v>1</v>
      </c>
      <c r="C135" s="279" t="s">
        <v>801</v>
      </c>
      <c r="D135" s="259" t="s">
        <v>104</v>
      </c>
      <c r="E135" s="332" t="s">
        <v>46</v>
      </c>
      <c r="F135" s="259" t="s">
        <v>105</v>
      </c>
      <c r="G135" s="1448" t="s">
        <v>776</v>
      </c>
      <c r="H135" s="1449"/>
      <c r="I135" s="876" t="s">
        <v>461</v>
      </c>
      <c r="J135" s="877"/>
      <c r="K135" s="260">
        <v>100</v>
      </c>
      <c r="L135" s="1450" t="s">
        <v>634</v>
      </c>
      <c r="M135" s="1451"/>
      <c r="N135" s="1427" t="s">
        <v>797</v>
      </c>
      <c r="O135" s="1427"/>
      <c r="P135" s="1428"/>
    </row>
    <row r="136" spans="1:16" ht="40.5" customHeight="1" x14ac:dyDescent="0.25">
      <c r="A136" s="740" t="s">
        <v>51</v>
      </c>
      <c r="B136" s="741"/>
      <c r="C136" s="742" t="s">
        <v>802</v>
      </c>
      <c r="D136" s="743"/>
      <c r="E136" s="743"/>
      <c r="F136" s="743"/>
      <c r="G136" s="743"/>
      <c r="H136" s="743"/>
      <c r="I136" s="743"/>
      <c r="J136" s="743"/>
      <c r="K136" s="743"/>
      <c r="L136" s="743"/>
      <c r="M136" s="743"/>
      <c r="N136" s="743"/>
      <c r="O136" s="743"/>
      <c r="P136" s="744"/>
    </row>
    <row r="137" spans="1:16" ht="15.75" x14ac:dyDescent="0.25">
      <c r="A137" s="718" t="s">
        <v>53</v>
      </c>
      <c r="B137" s="719"/>
      <c r="C137" s="719"/>
      <c r="D137" s="719"/>
      <c r="E137" s="719"/>
      <c r="F137" s="719"/>
      <c r="G137" s="720"/>
      <c r="H137" s="721" t="s">
        <v>54</v>
      </c>
      <c r="I137" s="719"/>
      <c r="J137" s="719"/>
      <c r="K137" s="719"/>
      <c r="L137" s="719"/>
      <c r="M137" s="719"/>
      <c r="N137" s="719"/>
      <c r="O137" s="719"/>
      <c r="P137" s="722"/>
    </row>
    <row r="138" spans="1:16" ht="15" customHeight="1" x14ac:dyDescent="0.25">
      <c r="A138" s="723" t="s">
        <v>803</v>
      </c>
      <c r="B138" s="724"/>
      <c r="C138" s="724"/>
      <c r="D138" s="724"/>
      <c r="E138" s="724"/>
      <c r="F138" s="724"/>
      <c r="G138" s="724"/>
      <c r="H138" s="727" t="s">
        <v>797</v>
      </c>
      <c r="I138" s="728"/>
      <c r="J138" s="728"/>
      <c r="K138" s="728"/>
      <c r="L138" s="728"/>
      <c r="M138" s="728"/>
      <c r="N138" s="728"/>
      <c r="O138" s="728"/>
      <c r="P138" s="729"/>
    </row>
    <row r="139" spans="1:16" ht="15" customHeight="1" x14ac:dyDescent="0.25">
      <c r="A139" s="725"/>
      <c r="B139" s="726"/>
      <c r="C139" s="726"/>
      <c r="D139" s="726"/>
      <c r="E139" s="726"/>
      <c r="F139" s="726"/>
      <c r="G139" s="726"/>
      <c r="H139" s="730"/>
      <c r="I139" s="731"/>
      <c r="J139" s="731"/>
      <c r="K139" s="731"/>
      <c r="L139" s="731"/>
      <c r="M139" s="731"/>
      <c r="N139" s="731"/>
      <c r="O139" s="731"/>
      <c r="P139" s="732"/>
    </row>
    <row r="140" spans="1:16" ht="21.75" customHeight="1" x14ac:dyDescent="0.25">
      <c r="A140" s="23"/>
      <c r="B140" s="24"/>
      <c r="C140" s="24"/>
      <c r="D140" s="24"/>
      <c r="E140" s="24"/>
      <c r="F140" s="24"/>
      <c r="G140" s="24"/>
      <c r="H140" s="24"/>
      <c r="I140" s="24"/>
      <c r="J140" s="24"/>
      <c r="K140" s="24"/>
      <c r="L140" s="24"/>
      <c r="M140" s="24"/>
      <c r="N140" s="24"/>
      <c r="O140" s="24"/>
      <c r="P140" s="31"/>
    </row>
    <row r="141" spans="1:16" ht="15.75" customHeight="1" x14ac:dyDescent="0.25">
      <c r="A141" s="32"/>
      <c r="B141" s="24"/>
      <c r="C141" s="19"/>
      <c r="D141" s="733" t="s">
        <v>57</v>
      </c>
      <c r="E141" s="734"/>
      <c r="F141" s="734"/>
      <c r="G141" s="734"/>
      <c r="H141" s="734"/>
      <c r="I141" s="734"/>
      <c r="J141" s="734"/>
      <c r="K141" s="734"/>
      <c r="L141" s="734"/>
      <c r="M141" s="734"/>
      <c r="N141" s="734"/>
      <c r="O141" s="734"/>
      <c r="P141" s="735"/>
    </row>
    <row r="142" spans="1:16" ht="15.75" x14ac:dyDescent="0.25">
      <c r="A142" s="23"/>
      <c r="B142" s="24"/>
      <c r="C142" s="24"/>
      <c r="D142" s="255" t="s">
        <v>58</v>
      </c>
      <c r="E142" s="255" t="s">
        <v>59</v>
      </c>
      <c r="F142" s="255" t="s">
        <v>60</v>
      </c>
      <c r="G142" s="255" t="s">
        <v>61</v>
      </c>
      <c r="H142" s="255" t="s">
        <v>62</v>
      </c>
      <c r="I142" s="255" t="s">
        <v>63</v>
      </c>
      <c r="J142" s="255" t="s">
        <v>64</v>
      </c>
      <c r="K142" s="255" t="s">
        <v>65</v>
      </c>
      <c r="L142" s="255" t="s">
        <v>66</v>
      </c>
      <c r="M142" s="255" t="s">
        <v>67</v>
      </c>
      <c r="N142" s="255" t="s">
        <v>68</v>
      </c>
      <c r="O142" s="733" t="s">
        <v>69</v>
      </c>
      <c r="P142" s="735"/>
    </row>
    <row r="143" spans="1:16" ht="15.75" x14ac:dyDescent="0.25">
      <c r="A143" s="709" t="s">
        <v>70</v>
      </c>
      <c r="B143" s="710"/>
      <c r="C143" s="711"/>
      <c r="D143" s="348"/>
      <c r="E143" s="348"/>
      <c r="F143" s="348">
        <v>30</v>
      </c>
      <c r="G143" s="348"/>
      <c r="H143" s="348"/>
      <c r="I143" s="348">
        <v>30</v>
      </c>
      <c r="J143" s="348"/>
      <c r="K143" s="348"/>
      <c r="L143" s="348">
        <v>30</v>
      </c>
      <c r="M143" s="348"/>
      <c r="N143" s="348"/>
      <c r="O143" s="1452">
        <v>10</v>
      </c>
      <c r="P143" s="1453"/>
    </row>
    <row r="144" spans="1:16" ht="15.75" x14ac:dyDescent="0.25">
      <c r="A144" s="709" t="s">
        <v>71</v>
      </c>
      <c r="B144" s="710"/>
      <c r="C144" s="711"/>
      <c r="D144" s="34"/>
      <c r="E144" s="34"/>
      <c r="F144" s="34"/>
      <c r="G144" s="34"/>
      <c r="H144" s="34"/>
      <c r="I144" s="34"/>
      <c r="J144" s="34"/>
      <c r="K144" s="34"/>
      <c r="L144" s="34"/>
      <c r="M144" s="34"/>
      <c r="N144" s="34"/>
      <c r="O144" s="714"/>
      <c r="P144" s="715"/>
    </row>
    <row r="145" spans="1:16" ht="15.75" x14ac:dyDescent="0.25">
      <c r="A145" s="23"/>
      <c r="B145" s="24"/>
      <c r="C145" s="24"/>
      <c r="D145" s="24"/>
      <c r="E145" s="24"/>
      <c r="F145" s="24"/>
      <c r="G145" s="24"/>
      <c r="H145" s="24"/>
      <c r="I145" s="24"/>
      <c r="J145" s="24"/>
      <c r="K145" s="24"/>
      <c r="L145" s="24"/>
      <c r="M145" s="24"/>
      <c r="N145" s="24"/>
      <c r="O145" s="24"/>
      <c r="P145" s="31"/>
    </row>
    <row r="146" spans="1:16" ht="15.75" x14ac:dyDescent="0.25">
      <c r="A146" s="35" t="s">
        <v>456</v>
      </c>
      <c r="B146" s="35" t="s">
        <v>33</v>
      </c>
      <c r="C146" s="36"/>
      <c r="D146" s="37" t="s">
        <v>58</v>
      </c>
      <c r="E146" s="37" t="s">
        <v>59</v>
      </c>
      <c r="F146" s="37" t="s">
        <v>60</v>
      </c>
      <c r="G146" s="37" t="s">
        <v>61</v>
      </c>
      <c r="H146" s="37" t="s">
        <v>62</v>
      </c>
      <c r="I146" s="37" t="s">
        <v>63</v>
      </c>
      <c r="J146" s="37" t="s">
        <v>64</v>
      </c>
      <c r="K146" s="37" t="s">
        <v>65</v>
      </c>
      <c r="L146" s="37" t="s">
        <v>66</v>
      </c>
      <c r="M146" s="37" t="s">
        <v>67</v>
      </c>
      <c r="N146" s="37" t="s">
        <v>68</v>
      </c>
      <c r="O146" s="716" t="s">
        <v>69</v>
      </c>
      <c r="P146" s="717"/>
    </row>
    <row r="147" spans="1:16" ht="14.1" customHeight="1" x14ac:dyDescent="0.25">
      <c r="A147" s="868" t="s">
        <v>804</v>
      </c>
      <c r="B147" s="812"/>
      <c r="C147" s="38" t="s">
        <v>70</v>
      </c>
      <c r="D147" s="38"/>
      <c r="E147" s="38"/>
      <c r="F147" s="38">
        <v>30</v>
      </c>
      <c r="G147" s="38"/>
      <c r="H147" s="38"/>
      <c r="I147" s="38">
        <v>30</v>
      </c>
      <c r="J147" s="38"/>
      <c r="K147" s="38"/>
      <c r="L147" s="38">
        <v>30</v>
      </c>
      <c r="M147" s="38"/>
      <c r="N147" s="38"/>
      <c r="O147" s="808">
        <v>10</v>
      </c>
      <c r="P147" s="809"/>
    </row>
    <row r="148" spans="1:16" ht="14.1" customHeight="1" x14ac:dyDescent="0.25">
      <c r="A148" s="869"/>
      <c r="B148" s="812"/>
      <c r="C148" s="40" t="s">
        <v>71</v>
      </c>
      <c r="D148" s="40"/>
      <c r="E148" s="40"/>
      <c r="F148" s="335"/>
      <c r="G148" s="335"/>
      <c r="H148" s="335"/>
      <c r="I148" s="335"/>
      <c r="J148" s="335"/>
      <c r="K148" s="335"/>
      <c r="L148" s="335"/>
      <c r="M148" s="335"/>
      <c r="N148" s="40"/>
      <c r="O148" s="814"/>
      <c r="P148" s="815"/>
    </row>
    <row r="149" spans="1:16" ht="15.75" thickBot="1" x14ac:dyDescent="0.3">
      <c r="A149" s="336"/>
      <c r="B149" s="326"/>
      <c r="C149" s="326"/>
      <c r="D149" s="326"/>
      <c r="E149" s="326"/>
      <c r="F149" s="326"/>
      <c r="G149" s="326"/>
      <c r="H149" s="326"/>
      <c r="I149" s="326"/>
      <c r="J149" s="326"/>
      <c r="K149" s="326"/>
      <c r="L149" s="326"/>
      <c r="M149" s="326"/>
      <c r="N149" s="326"/>
      <c r="O149" s="326"/>
      <c r="P149" s="337"/>
    </row>
    <row r="150" spans="1:16" ht="21" customHeight="1" x14ac:dyDescent="0.25">
      <c r="A150" s="688" t="s">
        <v>82</v>
      </c>
      <c r="B150" s="689"/>
      <c r="C150" s="689"/>
      <c r="D150" s="689"/>
      <c r="E150" s="689"/>
      <c r="F150" s="689"/>
      <c r="G150" s="689"/>
      <c r="H150" s="689"/>
      <c r="I150" s="689"/>
      <c r="J150" s="689"/>
      <c r="K150" s="689"/>
      <c r="L150" s="689"/>
      <c r="M150" s="689"/>
      <c r="N150" s="689"/>
      <c r="O150" s="689"/>
      <c r="P150" s="690"/>
    </row>
    <row r="151" spans="1:16" ht="24.75" customHeight="1" x14ac:dyDescent="0.25">
      <c r="A151" s="46" t="s">
        <v>83</v>
      </c>
      <c r="B151" s="682"/>
      <c r="C151" s="683"/>
      <c r="D151" s="683"/>
      <c r="E151" s="683"/>
      <c r="F151" s="683"/>
      <c r="G151" s="683"/>
      <c r="H151" s="683"/>
      <c r="I151" s="683"/>
      <c r="J151" s="683"/>
      <c r="K151" s="683"/>
      <c r="L151" s="683"/>
      <c r="M151" s="683"/>
      <c r="N151" s="683"/>
      <c r="O151" s="683"/>
      <c r="P151" s="684"/>
    </row>
    <row r="152" spans="1:16" ht="24.75" customHeight="1" x14ac:dyDescent="0.25">
      <c r="A152" s="46" t="s">
        <v>84</v>
      </c>
      <c r="B152" s="682"/>
      <c r="C152" s="683"/>
      <c r="D152" s="683"/>
      <c r="E152" s="683"/>
      <c r="F152" s="683"/>
      <c r="G152" s="683"/>
      <c r="H152" s="683"/>
      <c r="I152" s="683"/>
      <c r="J152" s="683"/>
      <c r="K152" s="683"/>
      <c r="L152" s="683"/>
      <c r="M152" s="683"/>
      <c r="N152" s="683"/>
      <c r="O152" s="683"/>
      <c r="P152" s="684"/>
    </row>
    <row r="153" spans="1:16" ht="24.75" customHeight="1" x14ac:dyDescent="0.25">
      <c r="A153" s="46" t="s">
        <v>85</v>
      </c>
      <c r="B153" s="682"/>
      <c r="C153" s="683"/>
      <c r="D153" s="683"/>
      <c r="E153" s="683"/>
      <c r="F153" s="683"/>
      <c r="G153" s="683"/>
      <c r="H153" s="683"/>
      <c r="I153" s="683"/>
      <c r="J153" s="683"/>
      <c r="K153" s="683"/>
      <c r="L153" s="683"/>
      <c r="M153" s="683"/>
      <c r="N153" s="683"/>
      <c r="O153" s="683"/>
      <c r="P153" s="684"/>
    </row>
    <row r="154" spans="1:16" ht="24.75" customHeight="1" x14ac:dyDescent="0.25">
      <c r="A154" s="46" t="s">
        <v>86</v>
      </c>
      <c r="B154" s="682"/>
      <c r="C154" s="683"/>
      <c r="D154" s="683"/>
      <c r="E154" s="683"/>
      <c r="F154" s="683"/>
      <c r="G154" s="683"/>
      <c r="H154" s="683"/>
      <c r="I154" s="683"/>
      <c r="J154" s="683"/>
      <c r="K154" s="683"/>
      <c r="L154" s="683"/>
      <c r="M154" s="683"/>
      <c r="N154" s="683"/>
      <c r="O154" s="683"/>
      <c r="P154" s="684"/>
    </row>
    <row r="155" spans="1:16" ht="24.75" customHeight="1" x14ac:dyDescent="0.25">
      <c r="A155" s="46" t="s">
        <v>87</v>
      </c>
      <c r="B155" s="682"/>
      <c r="C155" s="683"/>
      <c r="D155" s="683"/>
      <c r="E155" s="683"/>
      <c r="F155" s="683"/>
      <c r="G155" s="683"/>
      <c r="H155" s="683"/>
      <c r="I155" s="683"/>
      <c r="J155" s="683"/>
      <c r="K155" s="683"/>
      <c r="L155" s="683"/>
      <c r="M155" s="683"/>
      <c r="N155" s="683"/>
      <c r="O155" s="683"/>
      <c r="P155" s="684"/>
    </row>
    <row r="156" spans="1:16" ht="24.75" customHeight="1" x14ac:dyDescent="0.25">
      <c r="A156" s="46" t="s">
        <v>88</v>
      </c>
      <c r="B156" s="682"/>
      <c r="C156" s="683"/>
      <c r="D156" s="683"/>
      <c r="E156" s="683"/>
      <c r="F156" s="683"/>
      <c r="G156" s="683"/>
      <c r="H156" s="683"/>
      <c r="I156" s="683"/>
      <c r="J156" s="683"/>
      <c r="K156" s="683"/>
      <c r="L156" s="683"/>
      <c r="M156" s="683"/>
      <c r="N156" s="683"/>
      <c r="O156" s="683"/>
      <c r="P156" s="684"/>
    </row>
    <row r="157" spans="1:16" ht="24.75" customHeight="1" x14ac:dyDescent="0.25">
      <c r="A157" s="46" t="s">
        <v>89</v>
      </c>
      <c r="B157" s="682"/>
      <c r="C157" s="683"/>
      <c r="D157" s="683"/>
      <c r="E157" s="683"/>
      <c r="F157" s="683"/>
      <c r="G157" s="683"/>
      <c r="H157" s="683"/>
      <c r="I157" s="683"/>
      <c r="J157" s="683"/>
      <c r="K157" s="683"/>
      <c r="L157" s="683"/>
      <c r="M157" s="683"/>
      <c r="N157" s="683"/>
      <c r="O157" s="683"/>
      <c r="P157" s="684"/>
    </row>
    <row r="158" spans="1:16" ht="24.75" customHeight="1" x14ac:dyDescent="0.25">
      <c r="A158" s="46" t="s">
        <v>90</v>
      </c>
      <c r="B158" s="682"/>
      <c r="C158" s="683"/>
      <c r="D158" s="683"/>
      <c r="E158" s="683"/>
      <c r="F158" s="683"/>
      <c r="G158" s="683"/>
      <c r="H158" s="683"/>
      <c r="I158" s="683"/>
      <c r="J158" s="683"/>
      <c r="K158" s="683"/>
      <c r="L158" s="683"/>
      <c r="M158" s="683"/>
      <c r="N158" s="683"/>
      <c r="O158" s="683"/>
      <c r="P158" s="684"/>
    </row>
    <row r="159" spans="1:16" ht="24.75" customHeight="1" x14ac:dyDescent="0.25">
      <c r="A159" s="46" t="s">
        <v>91</v>
      </c>
      <c r="B159" s="682"/>
      <c r="C159" s="683"/>
      <c r="D159" s="683"/>
      <c r="E159" s="683"/>
      <c r="F159" s="683"/>
      <c r="G159" s="683"/>
      <c r="H159" s="683"/>
      <c r="I159" s="683"/>
      <c r="J159" s="683"/>
      <c r="K159" s="683"/>
      <c r="L159" s="683"/>
      <c r="M159" s="683"/>
      <c r="N159" s="683"/>
      <c r="O159" s="683"/>
      <c r="P159" s="684"/>
    </row>
    <row r="160" spans="1:16" ht="24.75" customHeight="1" thickBot="1" x14ac:dyDescent="0.3">
      <c r="A160" s="47" t="s">
        <v>92</v>
      </c>
      <c r="B160" s="685"/>
      <c r="C160" s="686"/>
      <c r="D160" s="686"/>
      <c r="E160" s="686"/>
      <c r="F160" s="686"/>
      <c r="G160" s="686"/>
      <c r="H160" s="686"/>
      <c r="I160" s="686"/>
      <c r="J160" s="686"/>
      <c r="K160" s="686"/>
      <c r="L160" s="686"/>
      <c r="M160" s="686"/>
      <c r="N160" s="686"/>
      <c r="O160" s="686"/>
      <c r="P160" s="687"/>
    </row>
    <row r="161" spans="1:16" ht="15.75" customHeight="1" x14ac:dyDescent="0.25">
      <c r="A161" s="157"/>
      <c r="B161" s="158"/>
      <c r="C161" s="158"/>
      <c r="D161" s="158"/>
      <c r="E161" s="158"/>
      <c r="F161" s="158"/>
      <c r="G161" s="158"/>
      <c r="H161" s="158"/>
      <c r="I161" s="158"/>
      <c r="J161" s="158"/>
      <c r="K161" s="158"/>
      <c r="L161" s="158"/>
      <c r="M161" s="158"/>
      <c r="N161" s="158"/>
      <c r="O161" s="158"/>
      <c r="P161" s="158"/>
    </row>
    <row r="162" spans="1:16" ht="24" customHeight="1" x14ac:dyDescent="0.25"/>
    <row r="163" spans="1:16" ht="43.5" customHeight="1" x14ac:dyDescent="0.25">
      <c r="A163" s="321" t="s">
        <v>9</v>
      </c>
      <c r="B163" s="1117" t="s">
        <v>805</v>
      </c>
      <c r="C163" s="792"/>
      <c r="D163" s="792"/>
      <c r="E163" s="792"/>
      <c r="F163" s="792"/>
      <c r="G163" s="792"/>
      <c r="H163" s="792"/>
      <c r="I163" s="792"/>
      <c r="J163" s="792"/>
      <c r="K163" s="793"/>
      <c r="L163" s="794" t="s">
        <v>11</v>
      </c>
      <c r="M163" s="794"/>
      <c r="N163" s="794"/>
      <c r="O163" s="794"/>
      <c r="P163" s="322">
        <v>0.2</v>
      </c>
    </row>
    <row r="164" spans="1:16" ht="29.25" customHeight="1" x14ac:dyDescent="0.25">
      <c r="A164" s="323" t="s">
        <v>12</v>
      </c>
      <c r="B164" s="1031" t="s">
        <v>806</v>
      </c>
      <c r="C164" s="1032"/>
      <c r="D164" s="1032"/>
      <c r="E164" s="1032"/>
      <c r="F164" s="1032"/>
      <c r="G164" s="1032"/>
      <c r="H164" s="1032"/>
      <c r="I164" s="1032"/>
      <c r="J164" s="1032"/>
      <c r="K164" s="1032"/>
      <c r="L164" s="774" t="s">
        <v>14</v>
      </c>
      <c r="M164" s="774"/>
      <c r="N164" s="774"/>
      <c r="O164" s="774"/>
      <c r="P164" s="324">
        <v>1</v>
      </c>
    </row>
    <row r="165" spans="1:16" ht="15.75" x14ac:dyDescent="0.25">
      <c r="B165" s="24"/>
      <c r="C165" s="18"/>
      <c r="D165" s="18"/>
      <c r="E165" s="18"/>
      <c r="F165" s="18"/>
      <c r="G165" s="18"/>
      <c r="H165" s="18"/>
      <c r="I165" s="18"/>
      <c r="J165" s="18"/>
      <c r="K165" s="18"/>
      <c r="L165" s="18"/>
      <c r="M165" s="18"/>
      <c r="N165" s="18"/>
      <c r="O165" s="18"/>
      <c r="P165" s="19"/>
    </row>
    <row r="166" spans="1:16" ht="15.75" x14ac:dyDescent="0.25">
      <c r="A166" s="338" t="s">
        <v>15</v>
      </c>
      <c r="B166" s="1440"/>
      <c r="C166" s="1441"/>
      <c r="D166" s="1441"/>
      <c r="E166" s="1441"/>
      <c r="F166" s="1442"/>
      <c r="G166" s="339" t="s">
        <v>17</v>
      </c>
      <c r="H166" s="1440"/>
      <c r="I166" s="1441"/>
      <c r="J166" s="1441"/>
      <c r="K166" s="1441"/>
      <c r="L166" s="1441"/>
      <c r="M166" s="1441"/>
      <c r="N166" s="1441"/>
      <c r="O166" s="1441"/>
      <c r="P166" s="1442"/>
    </row>
    <row r="167" spans="1:16" ht="15.75" x14ac:dyDescent="0.25">
      <c r="A167" s="338" t="s">
        <v>15</v>
      </c>
      <c r="B167" s="1440"/>
      <c r="C167" s="1441"/>
      <c r="D167" s="1441"/>
      <c r="E167" s="1441"/>
      <c r="F167" s="1442"/>
      <c r="G167" s="339" t="s">
        <v>17</v>
      </c>
      <c r="H167" s="1440"/>
      <c r="I167" s="1441"/>
      <c r="J167" s="1441"/>
      <c r="K167" s="1441"/>
      <c r="L167" s="1441"/>
      <c r="M167" s="1441"/>
      <c r="N167" s="1441"/>
      <c r="O167" s="1441"/>
      <c r="P167" s="1442"/>
    </row>
    <row r="168" spans="1:16" ht="15.75" x14ac:dyDescent="0.25">
      <c r="A168" s="325" t="s">
        <v>22</v>
      </c>
      <c r="B168" s="326"/>
      <c r="C168" s="326"/>
      <c r="D168" s="326"/>
      <c r="E168" s="326"/>
      <c r="F168" s="326"/>
      <c r="G168" s="326"/>
      <c r="H168" s="326"/>
      <c r="I168" s="326"/>
      <c r="J168" s="326"/>
      <c r="K168" s="326"/>
      <c r="L168" s="326"/>
      <c r="M168" s="326"/>
      <c r="N168" s="326"/>
      <c r="O168" s="326"/>
    </row>
    <row r="169" spans="1:16" ht="15.75" x14ac:dyDescent="0.25">
      <c r="A169" s="325"/>
      <c r="B169" s="326"/>
      <c r="C169" s="326"/>
      <c r="D169" s="326"/>
      <c r="E169" s="326"/>
      <c r="F169" s="326"/>
      <c r="G169" s="326"/>
      <c r="H169" s="326"/>
      <c r="I169" s="326"/>
      <c r="J169" s="326"/>
      <c r="K169" s="326"/>
      <c r="L169" s="326"/>
      <c r="M169" s="326"/>
      <c r="N169" s="326"/>
      <c r="O169" s="326"/>
    </row>
    <row r="170" spans="1:16" ht="15.75" x14ac:dyDescent="0.25">
      <c r="A170" s="1123" t="s">
        <v>23</v>
      </c>
      <c r="B170" s="881"/>
      <c r="C170" s="881"/>
      <c r="D170" s="881"/>
      <c r="E170" s="256"/>
      <c r="F170" s="768" t="s">
        <v>24</v>
      </c>
      <c r="G170" s="768"/>
      <c r="H170" s="768"/>
      <c r="I170" s="768"/>
      <c r="J170" s="768" t="s">
        <v>25</v>
      </c>
      <c r="K170" s="769" t="s">
        <v>26</v>
      </c>
      <c r="L170" s="761"/>
      <c r="M170" s="768" t="s">
        <v>27</v>
      </c>
      <c r="N170" s="768"/>
      <c r="O170" s="768"/>
      <c r="P170" s="772" t="s">
        <v>25</v>
      </c>
    </row>
    <row r="171" spans="1:16" ht="15.75" x14ac:dyDescent="0.25">
      <c r="A171" s="1123"/>
      <c r="B171" s="881"/>
      <c r="C171" s="881"/>
      <c r="D171" s="881"/>
      <c r="E171" s="256"/>
      <c r="F171" s="768"/>
      <c r="G171" s="768"/>
      <c r="H171" s="768"/>
      <c r="I171" s="768"/>
      <c r="J171" s="768"/>
      <c r="K171" s="770"/>
      <c r="L171" s="764"/>
      <c r="M171" s="768"/>
      <c r="N171" s="768"/>
      <c r="O171" s="768"/>
      <c r="P171" s="772"/>
    </row>
    <row r="172" spans="1:16" ht="15.75" x14ac:dyDescent="0.25">
      <c r="A172" s="1123"/>
      <c r="B172" s="881"/>
      <c r="C172" s="881"/>
      <c r="D172" s="881"/>
      <c r="E172" s="256"/>
      <c r="F172" s="1420" t="s">
        <v>807</v>
      </c>
      <c r="G172" s="1421"/>
      <c r="H172" s="1421"/>
      <c r="I172" s="1422"/>
      <c r="J172" s="263">
        <v>100</v>
      </c>
      <c r="K172" s="770"/>
      <c r="L172" s="764"/>
      <c r="M172" s="1416" t="s">
        <v>808</v>
      </c>
      <c r="N172" s="1416"/>
      <c r="O172" s="1416"/>
      <c r="P172" s="327">
        <v>50</v>
      </c>
    </row>
    <row r="173" spans="1:16" ht="15.75" x14ac:dyDescent="0.25">
      <c r="A173" s="1123"/>
      <c r="B173" s="881"/>
      <c r="C173" s="881"/>
      <c r="D173" s="881"/>
      <c r="E173" s="256"/>
      <c r="F173" s="1420" t="s">
        <v>809</v>
      </c>
      <c r="G173" s="1421"/>
      <c r="H173" s="1421"/>
      <c r="I173" s="1422"/>
      <c r="J173" s="263">
        <v>100</v>
      </c>
      <c r="K173" s="770"/>
      <c r="L173" s="764"/>
      <c r="M173" s="1416" t="s">
        <v>810</v>
      </c>
      <c r="N173" s="1416"/>
      <c r="O173" s="1416"/>
      <c r="P173" s="327">
        <v>40</v>
      </c>
    </row>
    <row r="174" spans="1:16" ht="15.75" x14ac:dyDescent="0.25">
      <c r="A174" s="1123"/>
      <c r="B174" s="881"/>
      <c r="C174" s="881"/>
      <c r="D174" s="881"/>
      <c r="E174" s="256"/>
      <c r="F174" s="1420" t="s">
        <v>811</v>
      </c>
      <c r="G174" s="1421"/>
      <c r="H174" s="1421"/>
      <c r="I174" s="1422"/>
      <c r="J174" s="263">
        <v>100</v>
      </c>
      <c r="K174" s="770"/>
      <c r="L174" s="764"/>
      <c r="M174" s="1420" t="s">
        <v>812</v>
      </c>
      <c r="N174" s="1421"/>
      <c r="O174" s="1422"/>
      <c r="P174" s="346">
        <v>70</v>
      </c>
    </row>
    <row r="175" spans="1:16" ht="15.75" x14ac:dyDescent="0.25">
      <c r="A175" s="1123"/>
      <c r="B175" s="881"/>
      <c r="C175" s="881"/>
      <c r="D175" s="881"/>
      <c r="E175" s="256"/>
      <c r="F175" s="1420" t="s">
        <v>813</v>
      </c>
      <c r="G175" s="1421"/>
      <c r="H175" s="1421"/>
      <c r="I175" s="1422"/>
      <c r="J175" s="263">
        <v>100</v>
      </c>
      <c r="K175" s="770"/>
      <c r="L175" s="764"/>
      <c r="M175" s="1420" t="s">
        <v>814</v>
      </c>
      <c r="N175" s="1421"/>
      <c r="O175" s="1422"/>
      <c r="P175" s="346">
        <v>70</v>
      </c>
    </row>
    <row r="176" spans="1:16" ht="15.75" x14ac:dyDescent="0.25">
      <c r="A176" s="1123"/>
      <c r="B176" s="881"/>
      <c r="C176" s="881"/>
      <c r="D176" s="881"/>
      <c r="E176" s="256"/>
      <c r="F176" s="1420" t="s">
        <v>815</v>
      </c>
      <c r="G176" s="1421"/>
      <c r="H176" s="1421"/>
      <c r="I176" s="1422"/>
      <c r="J176" s="263">
        <v>100</v>
      </c>
      <c r="K176" s="770"/>
      <c r="L176" s="764"/>
      <c r="M176" s="1420" t="s">
        <v>816</v>
      </c>
      <c r="N176" s="1421"/>
      <c r="O176" s="1422"/>
      <c r="P176" s="346">
        <v>70</v>
      </c>
    </row>
    <row r="177" spans="1:16" ht="15.75" x14ac:dyDescent="0.25">
      <c r="A177" s="1123"/>
      <c r="B177" s="881"/>
      <c r="C177" s="881"/>
      <c r="D177" s="881"/>
      <c r="E177" s="256"/>
      <c r="F177" s="1416" t="s">
        <v>784</v>
      </c>
      <c r="G177" s="1416"/>
      <c r="H177" s="1416"/>
      <c r="I177" s="1416"/>
      <c r="J177" s="263">
        <v>20</v>
      </c>
      <c r="K177" s="770"/>
      <c r="L177" s="764"/>
      <c r="M177" s="1446" t="s">
        <v>817</v>
      </c>
      <c r="N177" s="1446"/>
      <c r="O177" s="1446"/>
      <c r="P177" s="346">
        <v>100</v>
      </c>
    </row>
    <row r="178" spans="1:16" ht="15.75" x14ac:dyDescent="0.25">
      <c r="A178" s="1123"/>
      <c r="B178" s="881"/>
      <c r="C178" s="881"/>
      <c r="D178" s="881"/>
      <c r="E178" s="256"/>
      <c r="F178" s="745" t="s">
        <v>818</v>
      </c>
      <c r="G178" s="745"/>
      <c r="H178" s="745"/>
      <c r="I178" s="745"/>
      <c r="J178" s="254">
        <v>100</v>
      </c>
      <c r="K178" s="770"/>
      <c r="L178" s="764"/>
      <c r="M178" s="745"/>
      <c r="N178" s="745"/>
      <c r="O178" s="745"/>
      <c r="P178" s="22"/>
    </row>
    <row r="179" spans="1:16" ht="15.75" x14ac:dyDescent="0.25">
      <c r="A179" s="1123"/>
      <c r="B179" s="881"/>
      <c r="C179" s="881"/>
      <c r="D179" s="881"/>
      <c r="E179" s="256"/>
      <c r="F179" s="1416" t="s">
        <v>819</v>
      </c>
      <c r="G179" s="1416"/>
      <c r="H179" s="1416"/>
      <c r="I179" s="1416"/>
      <c r="J179" s="263">
        <v>60</v>
      </c>
      <c r="K179" s="770"/>
      <c r="L179" s="764"/>
      <c r="M179" s="745"/>
      <c r="N179" s="745"/>
      <c r="O179" s="745"/>
      <c r="P179" s="22"/>
    </row>
    <row r="180" spans="1:16" ht="15.75" x14ac:dyDescent="0.25">
      <c r="A180" s="1123"/>
      <c r="B180" s="881"/>
      <c r="C180" s="881"/>
      <c r="D180" s="881"/>
      <c r="E180" s="256"/>
      <c r="F180" s="1416" t="s">
        <v>820</v>
      </c>
      <c r="G180" s="1416"/>
      <c r="H180" s="1416"/>
      <c r="I180" s="1416"/>
      <c r="J180" s="263">
        <v>100</v>
      </c>
      <c r="K180" s="770"/>
      <c r="L180" s="764"/>
      <c r="M180" s="745"/>
      <c r="N180" s="745"/>
      <c r="O180" s="745"/>
      <c r="P180" s="22"/>
    </row>
    <row r="181" spans="1:16" ht="15.75" x14ac:dyDescent="0.25">
      <c r="A181" s="1123"/>
      <c r="B181" s="881"/>
      <c r="C181" s="881"/>
      <c r="D181" s="881"/>
      <c r="E181" s="256"/>
      <c r="F181" s="1416" t="s">
        <v>821</v>
      </c>
      <c r="G181" s="1416"/>
      <c r="H181" s="1416"/>
      <c r="I181" s="1416"/>
      <c r="J181" s="263">
        <v>40</v>
      </c>
      <c r="K181" s="770"/>
      <c r="L181" s="764"/>
      <c r="M181" s="745"/>
      <c r="N181" s="745"/>
      <c r="O181" s="745"/>
      <c r="P181" s="22"/>
    </row>
    <row r="182" spans="1:16" ht="15.75" x14ac:dyDescent="0.25">
      <c r="A182" s="1123"/>
      <c r="B182" s="881"/>
      <c r="C182" s="881"/>
      <c r="D182" s="881"/>
      <c r="E182" s="256"/>
      <c r="F182" s="1416" t="s">
        <v>822</v>
      </c>
      <c r="G182" s="1416"/>
      <c r="H182" s="1416"/>
      <c r="I182" s="1416"/>
      <c r="J182" s="263">
        <v>100</v>
      </c>
      <c r="K182" s="770"/>
      <c r="L182" s="764"/>
      <c r="M182" s="745"/>
      <c r="N182" s="745"/>
      <c r="O182" s="745"/>
      <c r="P182" s="22"/>
    </row>
    <row r="183" spans="1:16" ht="15.75" x14ac:dyDescent="0.25">
      <c r="A183" s="1123"/>
      <c r="B183" s="881"/>
      <c r="C183" s="881"/>
      <c r="D183" s="881"/>
      <c r="E183" s="256"/>
      <c r="F183" s="1416" t="s">
        <v>823</v>
      </c>
      <c r="G183" s="1416"/>
      <c r="H183" s="1416"/>
      <c r="I183" s="1416"/>
      <c r="J183" s="263">
        <v>100</v>
      </c>
      <c r="K183" s="770"/>
      <c r="L183" s="764"/>
      <c r="M183" s="745"/>
      <c r="N183" s="745"/>
      <c r="O183" s="745"/>
      <c r="P183" s="22"/>
    </row>
    <row r="184" spans="1:16" ht="15.75" x14ac:dyDescent="0.25">
      <c r="A184" s="1123"/>
      <c r="B184" s="881"/>
      <c r="C184" s="881"/>
      <c r="D184" s="881"/>
      <c r="E184" s="256"/>
      <c r="F184" s="1416"/>
      <c r="G184" s="1416"/>
      <c r="H184" s="1416"/>
      <c r="I184" s="1416"/>
      <c r="J184" s="263"/>
      <c r="K184" s="770"/>
      <c r="L184" s="764"/>
      <c r="M184" s="745"/>
      <c r="N184" s="745"/>
      <c r="O184" s="745"/>
      <c r="P184" s="22"/>
    </row>
    <row r="185" spans="1:16" ht="15.75" x14ac:dyDescent="0.25">
      <c r="A185" s="1123"/>
      <c r="B185" s="881"/>
      <c r="C185" s="881"/>
      <c r="D185" s="881"/>
      <c r="E185" s="256"/>
      <c r="F185" s="1416"/>
      <c r="G185" s="1416"/>
      <c r="H185" s="1416"/>
      <c r="I185" s="1416"/>
      <c r="J185" s="263"/>
      <c r="K185" s="771"/>
      <c r="L185" s="767"/>
      <c r="M185" s="745"/>
      <c r="N185" s="745"/>
      <c r="O185" s="745"/>
      <c r="P185" s="22"/>
    </row>
    <row r="186" spans="1:16" ht="15.75" x14ac:dyDescent="0.25">
      <c r="A186" s="23"/>
      <c r="B186" s="24"/>
      <c r="C186" s="18"/>
      <c r="D186" s="18"/>
      <c r="E186" s="18"/>
      <c r="F186" s="18"/>
      <c r="G186" s="18"/>
      <c r="H186" s="18"/>
      <c r="I186" s="18"/>
      <c r="J186" s="18"/>
      <c r="K186" s="18"/>
      <c r="L186" s="18"/>
      <c r="M186" s="18"/>
      <c r="N186" s="18"/>
      <c r="O186" s="18"/>
    </row>
    <row r="187" spans="1:16" ht="31.5" customHeight="1" x14ac:dyDescent="0.25">
      <c r="A187" s="25" t="s">
        <v>32</v>
      </c>
      <c r="B187" s="255" t="s">
        <v>33</v>
      </c>
      <c r="C187" s="255" t="s">
        <v>34</v>
      </c>
      <c r="D187" s="255" t="s">
        <v>35</v>
      </c>
      <c r="E187" s="255" t="s">
        <v>36</v>
      </c>
      <c r="F187" s="255" t="s">
        <v>37</v>
      </c>
      <c r="G187" s="746" t="s">
        <v>38</v>
      </c>
      <c r="H187" s="746"/>
      <c r="I187" s="733" t="s">
        <v>39</v>
      </c>
      <c r="J187" s="741"/>
      <c r="K187" s="255" t="s">
        <v>40</v>
      </c>
      <c r="L187" s="746" t="s">
        <v>41</v>
      </c>
      <c r="M187" s="746"/>
      <c r="N187" s="850" t="s">
        <v>42</v>
      </c>
      <c r="O187" s="851"/>
      <c r="P187" s="852"/>
    </row>
    <row r="188" spans="1:16" ht="87.75" customHeight="1" x14ac:dyDescent="0.25">
      <c r="A188" s="330" t="s">
        <v>1165</v>
      </c>
      <c r="B188" s="331">
        <v>1</v>
      </c>
      <c r="C188" s="279" t="s">
        <v>824</v>
      </c>
      <c r="D188" s="259" t="s">
        <v>104</v>
      </c>
      <c r="E188" s="332" t="s">
        <v>47</v>
      </c>
      <c r="F188" s="259" t="s">
        <v>105</v>
      </c>
      <c r="G188" s="800" t="s">
        <v>825</v>
      </c>
      <c r="H188" s="800"/>
      <c r="I188" s="876" t="s">
        <v>461</v>
      </c>
      <c r="J188" s="877"/>
      <c r="K188" s="260">
        <v>100</v>
      </c>
      <c r="L188" s="878" t="s">
        <v>634</v>
      </c>
      <c r="M188" s="878"/>
      <c r="N188" s="1427" t="s">
        <v>826</v>
      </c>
      <c r="O188" s="1427"/>
      <c r="P188" s="1428"/>
    </row>
    <row r="189" spans="1:16" ht="33.75" customHeight="1" x14ac:dyDescent="0.25">
      <c r="A189" s="733" t="s">
        <v>51</v>
      </c>
      <c r="B189" s="741"/>
      <c r="C189" s="1105" t="s">
        <v>827</v>
      </c>
      <c r="D189" s="1107"/>
      <c r="E189" s="1107"/>
      <c r="F189" s="1107"/>
      <c r="G189" s="1107"/>
      <c r="H189" s="1107"/>
      <c r="I189" s="1107"/>
      <c r="J189" s="1107"/>
      <c r="K189" s="1107"/>
      <c r="L189" s="1107"/>
      <c r="M189" s="1107"/>
      <c r="N189" s="1107"/>
      <c r="O189" s="1107"/>
      <c r="P189" s="1108"/>
    </row>
    <row r="190" spans="1:16" ht="15.75" x14ac:dyDescent="0.25">
      <c r="A190" s="718" t="s">
        <v>53</v>
      </c>
      <c r="B190" s="719"/>
      <c r="C190" s="719"/>
      <c r="D190" s="719"/>
      <c r="E190" s="719"/>
      <c r="F190" s="719"/>
      <c r="G190" s="720"/>
      <c r="H190" s="721" t="s">
        <v>54</v>
      </c>
      <c r="I190" s="719"/>
      <c r="J190" s="719"/>
      <c r="K190" s="719"/>
      <c r="L190" s="719"/>
      <c r="M190" s="719"/>
      <c r="N190" s="719"/>
      <c r="O190" s="719"/>
      <c r="P190" s="722"/>
    </row>
    <row r="191" spans="1:16" x14ac:dyDescent="0.25">
      <c r="A191" s="1454" t="s">
        <v>828</v>
      </c>
      <c r="B191" s="1455"/>
      <c r="C191" s="1455"/>
      <c r="D191" s="1455"/>
      <c r="E191" s="1455"/>
      <c r="F191" s="1455"/>
      <c r="G191" s="1455"/>
      <c r="H191" s="839" t="s">
        <v>808</v>
      </c>
      <c r="I191" s="840"/>
      <c r="J191" s="840"/>
      <c r="K191" s="840"/>
      <c r="L191" s="840"/>
      <c r="M191" s="840"/>
      <c r="N191" s="840"/>
      <c r="O191" s="840"/>
      <c r="P191" s="841"/>
    </row>
    <row r="192" spans="1:16" x14ac:dyDescent="0.25">
      <c r="A192" s="1456"/>
      <c r="B192" s="1457"/>
      <c r="C192" s="1457"/>
      <c r="D192" s="1457"/>
      <c r="E192" s="1457"/>
      <c r="F192" s="1457"/>
      <c r="G192" s="1457"/>
      <c r="H192" s="842"/>
      <c r="I192" s="843"/>
      <c r="J192" s="843"/>
      <c r="K192" s="843"/>
      <c r="L192" s="843"/>
      <c r="M192" s="843"/>
      <c r="N192" s="843"/>
      <c r="O192" s="843"/>
      <c r="P192" s="844"/>
    </row>
    <row r="193" spans="1:16" ht="22.5" customHeight="1" x14ac:dyDescent="0.25">
      <c r="A193" s="23"/>
      <c r="B193" s="24"/>
      <c r="C193" s="24"/>
      <c r="D193" s="24"/>
      <c r="E193" s="24"/>
      <c r="F193" s="24"/>
      <c r="G193" s="24"/>
      <c r="H193" s="24"/>
      <c r="I193" s="24"/>
      <c r="J193" s="24"/>
      <c r="K193" s="24"/>
      <c r="L193" s="24"/>
      <c r="M193" s="24"/>
      <c r="N193" s="24"/>
      <c r="O193" s="24"/>
      <c r="P193" s="31"/>
    </row>
    <row r="194" spans="1:16" ht="15.75" x14ac:dyDescent="0.25">
      <c r="A194" s="32"/>
      <c r="B194" s="24"/>
      <c r="C194" s="19"/>
      <c r="D194" s="733" t="s">
        <v>57</v>
      </c>
      <c r="E194" s="734"/>
      <c r="F194" s="734"/>
      <c r="G194" s="734"/>
      <c r="H194" s="734"/>
      <c r="I194" s="734"/>
      <c r="J194" s="734"/>
      <c r="K194" s="734"/>
      <c r="L194" s="734"/>
      <c r="M194" s="734"/>
      <c r="N194" s="734"/>
      <c r="O194" s="734"/>
      <c r="P194" s="735"/>
    </row>
    <row r="195" spans="1:16" ht="15.75" x14ac:dyDescent="0.25">
      <c r="A195" s="23"/>
      <c r="B195" s="24"/>
      <c r="C195" s="24"/>
      <c r="D195" s="255" t="s">
        <v>58</v>
      </c>
      <c r="E195" s="255"/>
      <c r="F195" s="255" t="s">
        <v>59</v>
      </c>
      <c r="G195" s="255" t="s">
        <v>60</v>
      </c>
      <c r="H195" s="255" t="s">
        <v>61</v>
      </c>
      <c r="I195" s="255" t="s">
        <v>62</v>
      </c>
      <c r="J195" s="255" t="s">
        <v>63</v>
      </c>
      <c r="K195" s="255" t="s">
        <v>64</v>
      </c>
      <c r="L195" s="255" t="s">
        <v>65</v>
      </c>
      <c r="M195" s="255" t="s">
        <v>66</v>
      </c>
      <c r="N195" s="255" t="s">
        <v>67</v>
      </c>
      <c r="O195" s="255" t="s">
        <v>68</v>
      </c>
      <c r="P195" s="65" t="s">
        <v>69</v>
      </c>
    </row>
    <row r="196" spans="1:16" ht="15.75" x14ac:dyDescent="0.25">
      <c r="A196" s="56" t="s">
        <v>70</v>
      </c>
      <c r="B196" s="52"/>
      <c r="C196" s="52"/>
      <c r="D196" s="52"/>
      <c r="E196" s="333"/>
      <c r="F196" s="333"/>
      <c r="G196" s="333">
        <v>30</v>
      </c>
      <c r="H196" s="333"/>
      <c r="I196" s="333"/>
      <c r="J196" s="333">
        <v>30</v>
      </c>
      <c r="K196" s="333"/>
      <c r="L196" s="333"/>
      <c r="M196" s="333">
        <v>30</v>
      </c>
      <c r="N196" s="333"/>
      <c r="O196" s="333"/>
      <c r="P196" s="333">
        <v>10</v>
      </c>
    </row>
    <row r="197" spans="1:16" ht="15.75" x14ac:dyDescent="0.25">
      <c r="A197" s="56" t="s">
        <v>71</v>
      </c>
      <c r="B197" s="52"/>
      <c r="C197" s="52"/>
      <c r="D197" s="53"/>
      <c r="E197" s="53"/>
      <c r="F197" s="53"/>
      <c r="G197" s="53"/>
      <c r="H197" s="53"/>
      <c r="I197" s="53"/>
      <c r="J197" s="53"/>
      <c r="K197" s="53"/>
      <c r="L197" s="53"/>
      <c r="M197" s="53"/>
      <c r="N197" s="53"/>
      <c r="O197" s="53"/>
      <c r="P197" s="64"/>
    </row>
    <row r="198" spans="1:16" ht="15.75" x14ac:dyDescent="0.25">
      <c r="A198" s="23"/>
      <c r="B198" s="24"/>
      <c r="C198" s="24"/>
      <c r="D198" s="24"/>
      <c r="E198" s="24"/>
      <c r="F198" s="24"/>
      <c r="G198" s="24"/>
      <c r="H198" s="24"/>
      <c r="I198" s="24"/>
      <c r="J198" s="24"/>
      <c r="K198" s="24"/>
      <c r="L198" s="24"/>
      <c r="M198" s="24"/>
      <c r="N198" s="24"/>
      <c r="O198" s="24"/>
      <c r="P198" s="31"/>
    </row>
    <row r="199" spans="1:16" ht="15.75" x14ac:dyDescent="0.25">
      <c r="A199" s="35" t="s">
        <v>456</v>
      </c>
      <c r="B199" s="35" t="s">
        <v>33</v>
      </c>
      <c r="C199" s="36"/>
      <c r="D199" s="37" t="s">
        <v>58</v>
      </c>
      <c r="E199" s="37"/>
      <c r="F199" s="37" t="s">
        <v>59</v>
      </c>
      <c r="G199" s="37" t="s">
        <v>60</v>
      </c>
      <c r="H199" s="37" t="s">
        <v>61</v>
      </c>
      <c r="I199" s="37" t="s">
        <v>62</v>
      </c>
      <c r="J199" s="37" t="s">
        <v>63</v>
      </c>
      <c r="K199" s="37" t="s">
        <v>64</v>
      </c>
      <c r="L199" s="37" t="s">
        <v>65</v>
      </c>
      <c r="M199" s="37" t="s">
        <v>66</v>
      </c>
      <c r="N199" s="37" t="s">
        <v>67</v>
      </c>
      <c r="O199" s="37" t="s">
        <v>68</v>
      </c>
      <c r="P199" s="301" t="s">
        <v>69</v>
      </c>
    </row>
    <row r="200" spans="1:16" ht="34.5" customHeight="1" x14ac:dyDescent="0.25">
      <c r="A200" s="868" t="s">
        <v>829</v>
      </c>
      <c r="B200" s="812"/>
      <c r="C200" s="38" t="s">
        <v>70</v>
      </c>
      <c r="D200" s="38"/>
      <c r="E200" s="38"/>
      <c r="F200" s="38"/>
      <c r="G200" s="38">
        <v>15</v>
      </c>
      <c r="H200" s="38"/>
      <c r="I200" s="38"/>
      <c r="J200" s="38">
        <v>15</v>
      </c>
      <c r="K200" s="38"/>
      <c r="L200" s="38"/>
      <c r="M200" s="38">
        <v>15</v>
      </c>
      <c r="N200" s="38"/>
      <c r="O200" s="808">
        <v>5</v>
      </c>
      <c r="P200" s="809"/>
    </row>
    <row r="201" spans="1:16" ht="15.75" x14ac:dyDescent="0.25">
      <c r="A201" s="869"/>
      <c r="B201" s="812"/>
      <c r="C201" s="40" t="s">
        <v>71</v>
      </c>
      <c r="D201" s="40"/>
      <c r="E201" s="40"/>
      <c r="F201" s="335"/>
      <c r="G201" s="335"/>
      <c r="H201" s="335"/>
      <c r="I201" s="335"/>
      <c r="J201" s="335"/>
      <c r="K201" s="335"/>
      <c r="L201" s="335"/>
      <c r="M201" s="335"/>
      <c r="N201" s="40"/>
      <c r="O201" s="814"/>
      <c r="P201" s="815"/>
    </row>
    <row r="202" spans="1:16" ht="15.75" customHeight="1" x14ac:dyDescent="0.25">
      <c r="A202" s="868" t="s">
        <v>830</v>
      </c>
      <c r="B202" s="812"/>
      <c r="C202" s="38" t="s">
        <v>70</v>
      </c>
      <c r="D202" s="38"/>
      <c r="E202" s="38"/>
      <c r="F202" s="38"/>
      <c r="G202" s="38">
        <v>15</v>
      </c>
      <c r="H202" s="38"/>
      <c r="I202" s="38"/>
      <c r="J202" s="38">
        <v>15</v>
      </c>
      <c r="K202" s="38"/>
      <c r="L202" s="38"/>
      <c r="M202" s="38">
        <v>15</v>
      </c>
      <c r="N202" s="38"/>
      <c r="O202" s="808">
        <v>5</v>
      </c>
      <c r="P202" s="809"/>
    </row>
    <row r="203" spans="1:16" ht="24.75" customHeight="1" x14ac:dyDescent="0.25">
      <c r="A203" s="869"/>
      <c r="B203" s="812"/>
      <c r="C203" s="40" t="s">
        <v>71</v>
      </c>
      <c r="D203" s="40"/>
      <c r="E203" s="40"/>
      <c r="F203" s="335"/>
      <c r="G203" s="335"/>
      <c r="H203" s="335"/>
      <c r="I203" s="335"/>
      <c r="J203" s="335"/>
      <c r="K203" s="335"/>
      <c r="L203" s="335"/>
      <c r="M203" s="335"/>
      <c r="N203" s="40"/>
      <c r="O203" s="814"/>
      <c r="P203" s="815"/>
    </row>
    <row r="204" spans="1:16" ht="15.75" thickBot="1" x14ac:dyDescent="0.3">
      <c r="A204" s="336"/>
      <c r="B204" s="326"/>
      <c r="C204" s="326"/>
      <c r="D204" s="326"/>
      <c r="E204" s="326"/>
      <c r="F204" s="326"/>
      <c r="G204" s="326"/>
      <c r="H204" s="326"/>
      <c r="I204" s="326"/>
      <c r="J204" s="326"/>
      <c r="K204" s="326"/>
      <c r="L204" s="326"/>
      <c r="M204" s="326"/>
      <c r="N204" s="326"/>
      <c r="O204" s="326"/>
      <c r="P204" s="337"/>
    </row>
    <row r="205" spans="1:16" ht="15.75" x14ac:dyDescent="0.25">
      <c r="A205" s="688" t="s">
        <v>82</v>
      </c>
      <c r="B205" s="689"/>
      <c r="C205" s="689"/>
      <c r="D205" s="689"/>
      <c r="E205" s="689"/>
      <c r="F205" s="689"/>
      <c r="G205" s="689"/>
      <c r="H205" s="689"/>
      <c r="I205" s="689"/>
      <c r="J205" s="689"/>
      <c r="K205" s="689"/>
      <c r="L205" s="689"/>
      <c r="M205" s="689"/>
      <c r="N205" s="689"/>
      <c r="O205" s="689"/>
      <c r="P205" s="690"/>
    </row>
    <row r="206" spans="1:16" ht="24.75" customHeight="1" x14ac:dyDescent="0.25">
      <c r="A206" s="46" t="s">
        <v>83</v>
      </c>
      <c r="B206" s="682"/>
      <c r="C206" s="683"/>
      <c r="D206" s="683"/>
      <c r="E206" s="683"/>
      <c r="F206" s="683"/>
      <c r="G206" s="683"/>
      <c r="H206" s="683"/>
      <c r="I206" s="683"/>
      <c r="J206" s="683"/>
      <c r="K206" s="683"/>
      <c r="L206" s="683"/>
      <c r="M206" s="683"/>
      <c r="N206" s="683"/>
      <c r="O206" s="683"/>
      <c r="P206" s="684"/>
    </row>
    <row r="207" spans="1:16" ht="24.75" customHeight="1" x14ac:dyDescent="0.25">
      <c r="A207" s="46" t="s">
        <v>84</v>
      </c>
      <c r="B207" s="682"/>
      <c r="C207" s="683"/>
      <c r="D207" s="683"/>
      <c r="E207" s="683"/>
      <c r="F207" s="683"/>
      <c r="G207" s="683"/>
      <c r="H207" s="683"/>
      <c r="I207" s="683"/>
      <c r="J207" s="683"/>
      <c r="K207" s="683"/>
      <c r="L207" s="683"/>
      <c r="M207" s="683"/>
      <c r="N207" s="683"/>
      <c r="O207" s="683"/>
      <c r="P207" s="684"/>
    </row>
    <row r="208" spans="1:16" ht="24.75" customHeight="1" x14ac:dyDescent="0.25">
      <c r="A208" s="46" t="s">
        <v>85</v>
      </c>
      <c r="B208" s="682"/>
      <c r="C208" s="683"/>
      <c r="D208" s="683"/>
      <c r="E208" s="683"/>
      <c r="F208" s="683"/>
      <c r="G208" s="683"/>
      <c r="H208" s="683"/>
      <c r="I208" s="683"/>
      <c r="J208" s="683"/>
      <c r="K208" s="683"/>
      <c r="L208" s="683"/>
      <c r="M208" s="683"/>
      <c r="N208" s="683"/>
      <c r="O208" s="683"/>
      <c r="P208" s="684"/>
    </row>
    <row r="209" spans="1:16" ht="24.75" customHeight="1" x14ac:dyDescent="0.25">
      <c r="A209" s="46" t="s">
        <v>86</v>
      </c>
      <c r="B209" s="682"/>
      <c r="C209" s="683"/>
      <c r="D209" s="683"/>
      <c r="E209" s="683"/>
      <c r="F209" s="683"/>
      <c r="G209" s="683"/>
      <c r="H209" s="683"/>
      <c r="I209" s="683"/>
      <c r="J209" s="683"/>
      <c r="K209" s="683"/>
      <c r="L209" s="683"/>
      <c r="M209" s="683"/>
      <c r="N209" s="683"/>
      <c r="O209" s="683"/>
      <c r="P209" s="684"/>
    </row>
    <row r="210" spans="1:16" ht="24.75" customHeight="1" x14ac:dyDescent="0.25">
      <c r="A210" s="46" t="s">
        <v>87</v>
      </c>
      <c r="B210" s="682"/>
      <c r="C210" s="683"/>
      <c r="D210" s="683"/>
      <c r="E210" s="683"/>
      <c r="F210" s="683"/>
      <c r="G210" s="683"/>
      <c r="H210" s="683"/>
      <c r="I210" s="683"/>
      <c r="J210" s="683"/>
      <c r="K210" s="683"/>
      <c r="L210" s="683"/>
      <c r="M210" s="683"/>
      <c r="N210" s="683"/>
      <c r="O210" s="683"/>
      <c r="P210" s="684"/>
    </row>
    <row r="211" spans="1:16" ht="24.75" customHeight="1" x14ac:dyDescent="0.25">
      <c r="A211" s="46" t="s">
        <v>88</v>
      </c>
      <c r="B211" s="682"/>
      <c r="C211" s="683"/>
      <c r="D211" s="683"/>
      <c r="E211" s="683"/>
      <c r="F211" s="683"/>
      <c r="G211" s="683"/>
      <c r="H211" s="683"/>
      <c r="I211" s="683"/>
      <c r="J211" s="683"/>
      <c r="K211" s="683"/>
      <c r="L211" s="683"/>
      <c r="M211" s="683"/>
      <c r="N211" s="683"/>
      <c r="O211" s="683"/>
      <c r="P211" s="684"/>
    </row>
    <row r="212" spans="1:16" ht="24.75" customHeight="1" x14ac:dyDescent="0.25">
      <c r="A212" s="46" t="s">
        <v>89</v>
      </c>
      <c r="B212" s="682"/>
      <c r="C212" s="683"/>
      <c r="D212" s="683"/>
      <c r="E212" s="683"/>
      <c r="F212" s="683"/>
      <c r="G212" s="683"/>
      <c r="H212" s="683"/>
      <c r="I212" s="683"/>
      <c r="J212" s="683"/>
      <c r="K212" s="683"/>
      <c r="L212" s="683"/>
      <c r="M212" s="683"/>
      <c r="N212" s="683"/>
      <c r="O212" s="683"/>
      <c r="P212" s="684"/>
    </row>
    <row r="213" spans="1:16" ht="24.75" customHeight="1" x14ac:dyDescent="0.25">
      <c r="A213" s="46" t="s">
        <v>90</v>
      </c>
      <c r="B213" s="682"/>
      <c r="C213" s="683"/>
      <c r="D213" s="683"/>
      <c r="E213" s="683"/>
      <c r="F213" s="683"/>
      <c r="G213" s="683"/>
      <c r="H213" s="683"/>
      <c r="I213" s="683"/>
      <c r="J213" s="683"/>
      <c r="K213" s="683"/>
      <c r="L213" s="683"/>
      <c r="M213" s="683"/>
      <c r="N213" s="683"/>
      <c r="O213" s="683"/>
      <c r="P213" s="684"/>
    </row>
    <row r="214" spans="1:16" ht="24.75" customHeight="1" x14ac:dyDescent="0.25">
      <c r="A214" s="46" t="s">
        <v>91</v>
      </c>
      <c r="B214" s="682"/>
      <c r="C214" s="683"/>
      <c r="D214" s="683"/>
      <c r="E214" s="683"/>
      <c r="F214" s="683"/>
      <c r="G214" s="683"/>
      <c r="H214" s="683"/>
      <c r="I214" s="683"/>
      <c r="J214" s="683"/>
      <c r="K214" s="683"/>
      <c r="L214" s="683"/>
      <c r="M214" s="683"/>
      <c r="N214" s="683"/>
      <c r="O214" s="683"/>
      <c r="P214" s="684"/>
    </row>
    <row r="215" spans="1:16" ht="24.75" customHeight="1" thickBot="1" x14ac:dyDescent="0.3">
      <c r="A215" s="47" t="s">
        <v>92</v>
      </c>
      <c r="B215" s="685"/>
      <c r="C215" s="686"/>
      <c r="D215" s="686"/>
      <c r="E215" s="686"/>
      <c r="F215" s="686"/>
      <c r="G215" s="686"/>
      <c r="H215" s="686"/>
      <c r="I215" s="686"/>
      <c r="J215" s="686"/>
      <c r="K215" s="686"/>
      <c r="L215" s="686"/>
      <c r="M215" s="686"/>
      <c r="N215" s="686"/>
      <c r="O215" s="686"/>
      <c r="P215" s="687"/>
    </row>
    <row r="216" spans="1:16" ht="24.75" customHeight="1" x14ac:dyDescent="0.25">
      <c r="A216" s="157"/>
      <c r="B216" s="158"/>
      <c r="C216" s="158"/>
      <c r="D216" s="158"/>
      <c r="E216" s="158"/>
      <c r="F216" s="158"/>
      <c r="G216" s="158"/>
      <c r="H216" s="158"/>
      <c r="I216" s="158"/>
      <c r="J216" s="158"/>
      <c r="K216" s="158"/>
      <c r="L216" s="158"/>
      <c r="M216" s="158"/>
      <c r="N216" s="158"/>
      <c r="O216" s="158"/>
      <c r="P216" s="158"/>
    </row>
    <row r="217" spans="1:16" ht="15.75" x14ac:dyDescent="0.25">
      <c r="A217" s="157"/>
      <c r="B217" s="158"/>
      <c r="C217" s="158"/>
      <c r="D217" s="158"/>
      <c r="E217" s="158"/>
      <c r="F217" s="158"/>
      <c r="G217" s="158"/>
      <c r="H217" s="158"/>
      <c r="I217" s="158"/>
      <c r="J217" s="158"/>
      <c r="K217" s="158"/>
      <c r="L217" s="158"/>
      <c r="M217" s="158"/>
      <c r="N217" s="158"/>
      <c r="O217" s="158"/>
      <c r="P217" s="158"/>
    </row>
    <row r="218" spans="1:16" ht="38.25" customHeight="1" x14ac:dyDescent="0.25">
      <c r="A218" s="321" t="s">
        <v>9</v>
      </c>
      <c r="B218" s="1117" t="s">
        <v>831</v>
      </c>
      <c r="C218" s="792"/>
      <c r="D218" s="792"/>
      <c r="E218" s="792"/>
      <c r="F218" s="792"/>
      <c r="G218" s="792"/>
      <c r="H218" s="792"/>
      <c r="I218" s="792"/>
      <c r="J218" s="792"/>
      <c r="K218" s="793"/>
      <c r="L218" s="794" t="s">
        <v>11</v>
      </c>
      <c r="M218" s="794"/>
      <c r="N218" s="794"/>
      <c r="O218" s="794"/>
      <c r="P218" s="322">
        <v>0.4</v>
      </c>
    </row>
    <row r="219" spans="1:16" ht="29.25" customHeight="1" x14ac:dyDescent="0.25">
      <c r="A219" s="11" t="s">
        <v>12</v>
      </c>
      <c r="B219" s="1031" t="s">
        <v>832</v>
      </c>
      <c r="C219" s="1032"/>
      <c r="D219" s="1032"/>
      <c r="E219" s="1032"/>
      <c r="F219" s="1032"/>
      <c r="G219" s="1032"/>
      <c r="H219" s="1032"/>
      <c r="I219" s="1032"/>
      <c r="J219" s="1032"/>
      <c r="K219" s="1032"/>
      <c r="L219" s="774" t="s">
        <v>14</v>
      </c>
      <c r="M219" s="774"/>
      <c r="N219" s="774"/>
      <c r="O219" s="774"/>
      <c r="P219" s="324">
        <v>1</v>
      </c>
    </row>
    <row r="220" spans="1:16" ht="15.75" x14ac:dyDescent="0.25">
      <c r="B220" s="24"/>
      <c r="C220" s="18"/>
      <c r="D220" s="18"/>
      <c r="E220" s="18"/>
      <c r="F220" s="18"/>
      <c r="G220" s="18"/>
      <c r="H220" s="18"/>
      <c r="I220" s="18"/>
      <c r="J220" s="18"/>
      <c r="K220" s="18"/>
      <c r="L220" s="18"/>
      <c r="M220" s="18"/>
      <c r="N220" s="18"/>
      <c r="O220" s="18"/>
      <c r="P220" s="19"/>
    </row>
    <row r="221" spans="1:16" ht="15.75" x14ac:dyDescent="0.25">
      <c r="A221" s="338" t="s">
        <v>15</v>
      </c>
      <c r="B221" s="1440"/>
      <c r="C221" s="1441"/>
      <c r="D221" s="1441"/>
      <c r="E221" s="1441"/>
      <c r="F221" s="1442"/>
      <c r="G221" s="339" t="s">
        <v>17</v>
      </c>
      <c r="H221" s="755"/>
      <c r="I221" s="756"/>
      <c r="J221" s="756"/>
      <c r="K221" s="756"/>
      <c r="L221" s="756"/>
      <c r="M221" s="756"/>
      <c r="N221" s="756"/>
      <c r="O221" s="756"/>
      <c r="P221" s="757"/>
    </row>
    <row r="222" spans="1:16" ht="15.75" x14ac:dyDescent="0.25">
      <c r="A222" s="338" t="s">
        <v>15</v>
      </c>
      <c r="B222" s="1440"/>
      <c r="C222" s="1441"/>
      <c r="D222" s="1441"/>
      <c r="E222" s="1441"/>
      <c r="F222" s="1442"/>
      <c r="G222" s="339" t="s">
        <v>17</v>
      </c>
      <c r="H222" s="755"/>
      <c r="I222" s="756"/>
      <c r="J222" s="756"/>
      <c r="K222" s="756"/>
      <c r="L222" s="756"/>
      <c r="M222" s="756"/>
      <c r="N222" s="756"/>
      <c r="O222" s="756"/>
      <c r="P222" s="757"/>
    </row>
    <row r="223" spans="1:16" ht="15.75" x14ac:dyDescent="0.25">
      <c r="A223" s="297"/>
      <c r="B223" s="298"/>
      <c r="C223" s="298"/>
      <c r="D223" s="17"/>
      <c r="E223" s="17"/>
      <c r="F223" s="17"/>
      <c r="G223" s="17"/>
      <c r="H223" s="17"/>
      <c r="I223" s="17"/>
      <c r="J223" s="17"/>
      <c r="K223" s="17"/>
      <c r="L223" s="18"/>
      <c r="M223" s="18"/>
      <c r="N223" s="18"/>
      <c r="O223" s="18"/>
      <c r="P223" s="19"/>
    </row>
    <row r="224" spans="1:16" ht="15.75" customHeight="1" x14ac:dyDescent="0.25">
      <c r="A224" s="11" t="s">
        <v>20</v>
      </c>
      <c r="B224" s="1031" t="s">
        <v>833</v>
      </c>
      <c r="C224" s="1031"/>
      <c r="D224" s="1031"/>
      <c r="E224" s="1031"/>
      <c r="F224" s="1031"/>
      <c r="G224" s="1031"/>
      <c r="H224" s="1031"/>
      <c r="I224" s="1031"/>
      <c r="J224" s="1031"/>
      <c r="K224" s="1031"/>
      <c r="L224" s="1031"/>
      <c r="M224" s="1031"/>
      <c r="N224" s="1031"/>
      <c r="O224" s="1031"/>
      <c r="P224" s="1031"/>
    </row>
    <row r="226" spans="1:16" ht="15.75" x14ac:dyDescent="0.25">
      <c r="A226" s="325" t="s">
        <v>22</v>
      </c>
      <c r="B226" s="326"/>
      <c r="C226" s="326"/>
      <c r="D226" s="326"/>
      <c r="E226" s="326"/>
      <c r="F226" s="326"/>
      <c r="G226" s="326"/>
      <c r="H226" s="326"/>
      <c r="I226" s="326"/>
      <c r="J226" s="326"/>
      <c r="K226" s="326"/>
      <c r="L226" s="326"/>
      <c r="M226" s="326"/>
      <c r="N226" s="326"/>
      <c r="O226" s="326"/>
    </row>
    <row r="227" spans="1:16" ht="15.75" x14ac:dyDescent="0.25">
      <c r="A227" s="325"/>
      <c r="B227" s="326"/>
      <c r="C227" s="326"/>
      <c r="D227" s="326"/>
      <c r="E227" s="326"/>
      <c r="F227" s="326"/>
      <c r="G227" s="326"/>
      <c r="H227" s="326"/>
      <c r="I227" s="326"/>
      <c r="J227" s="326"/>
      <c r="K227" s="326"/>
      <c r="L227" s="326"/>
      <c r="M227" s="326"/>
      <c r="N227" s="326"/>
      <c r="O227" s="326"/>
    </row>
    <row r="228" spans="1:16" x14ac:dyDescent="0.25">
      <c r="A228" s="759" t="s">
        <v>23</v>
      </c>
      <c r="B228" s="760"/>
      <c r="C228" s="760"/>
      <c r="D228" s="760"/>
      <c r="E228" s="761"/>
      <c r="F228" s="768" t="s">
        <v>24</v>
      </c>
      <c r="G228" s="768"/>
      <c r="H228" s="768"/>
      <c r="I228" s="768"/>
      <c r="J228" s="768" t="s">
        <v>25</v>
      </c>
      <c r="K228" s="769" t="s">
        <v>26</v>
      </c>
      <c r="L228" s="761"/>
      <c r="M228" s="768" t="s">
        <v>27</v>
      </c>
      <c r="N228" s="768"/>
      <c r="O228" s="768"/>
      <c r="P228" s="772" t="s">
        <v>25</v>
      </c>
    </row>
    <row r="229" spans="1:16" x14ac:dyDescent="0.25">
      <c r="A229" s="762"/>
      <c r="B229" s="763"/>
      <c r="C229" s="763"/>
      <c r="D229" s="763"/>
      <c r="E229" s="764"/>
      <c r="F229" s="768"/>
      <c r="G229" s="768"/>
      <c r="H229" s="768"/>
      <c r="I229" s="768"/>
      <c r="J229" s="768"/>
      <c r="K229" s="770"/>
      <c r="L229" s="764"/>
      <c r="M229" s="768"/>
      <c r="N229" s="768"/>
      <c r="O229" s="768"/>
      <c r="P229" s="772"/>
    </row>
    <row r="230" spans="1:16" x14ac:dyDescent="0.25">
      <c r="A230" s="762"/>
      <c r="B230" s="763"/>
      <c r="C230" s="763"/>
      <c r="D230" s="763"/>
      <c r="E230" s="764"/>
      <c r="F230" s="1458" t="s">
        <v>768</v>
      </c>
      <c r="G230" s="1458"/>
      <c r="H230" s="1458"/>
      <c r="I230" s="1458"/>
      <c r="J230" s="349">
        <v>40</v>
      </c>
      <c r="K230" s="770"/>
      <c r="L230" s="764"/>
      <c r="M230" s="1105" t="s">
        <v>834</v>
      </c>
      <c r="N230" s="1107"/>
      <c r="O230" s="1106"/>
      <c r="P230" s="55">
        <v>80</v>
      </c>
    </row>
    <row r="231" spans="1:16" x14ac:dyDescent="0.25">
      <c r="A231" s="762"/>
      <c r="B231" s="763"/>
      <c r="C231" s="763"/>
      <c r="D231" s="763"/>
      <c r="E231" s="764"/>
      <c r="F231" s="1458" t="s">
        <v>835</v>
      </c>
      <c r="G231" s="1458"/>
      <c r="H231" s="1458"/>
      <c r="I231" s="1458"/>
      <c r="J231" s="263">
        <v>100</v>
      </c>
      <c r="K231" s="770"/>
      <c r="L231" s="764"/>
      <c r="M231" s="1105" t="s">
        <v>836</v>
      </c>
      <c r="N231" s="1107"/>
      <c r="O231" s="1106"/>
      <c r="P231" s="55">
        <v>100</v>
      </c>
    </row>
    <row r="232" spans="1:16" x14ac:dyDescent="0.25">
      <c r="A232" s="762"/>
      <c r="B232" s="763"/>
      <c r="C232" s="763"/>
      <c r="D232" s="763"/>
      <c r="E232" s="764"/>
      <c r="F232" s="1420" t="s">
        <v>821</v>
      </c>
      <c r="G232" s="1421"/>
      <c r="H232" s="1421"/>
      <c r="I232" s="1422"/>
      <c r="J232" s="263">
        <v>60</v>
      </c>
      <c r="K232" s="770"/>
      <c r="L232" s="764"/>
      <c r="M232" s="1105" t="s">
        <v>837</v>
      </c>
      <c r="N232" s="1107"/>
      <c r="O232" s="1106"/>
      <c r="P232" s="55">
        <v>50</v>
      </c>
    </row>
    <row r="233" spans="1:16" x14ac:dyDescent="0.25">
      <c r="A233" s="762"/>
      <c r="B233" s="763"/>
      <c r="C233" s="763"/>
      <c r="D233" s="763"/>
      <c r="E233" s="764"/>
      <c r="F233" s="1420" t="s">
        <v>819</v>
      </c>
      <c r="G233" s="1421"/>
      <c r="H233" s="1421"/>
      <c r="I233" s="1422"/>
      <c r="J233" s="263">
        <v>40</v>
      </c>
      <c r="K233" s="770"/>
      <c r="L233" s="764"/>
      <c r="M233" s="1105" t="s">
        <v>838</v>
      </c>
      <c r="N233" s="1107"/>
      <c r="O233" s="1106"/>
      <c r="P233" s="55">
        <v>30</v>
      </c>
    </row>
    <row r="234" spans="1:16" x14ac:dyDescent="0.25">
      <c r="A234" s="762"/>
      <c r="B234" s="763"/>
      <c r="C234" s="763"/>
      <c r="D234" s="763"/>
      <c r="E234" s="764"/>
      <c r="F234" s="1420"/>
      <c r="G234" s="1421"/>
      <c r="H234" s="1421"/>
      <c r="I234" s="1422"/>
      <c r="J234" s="263"/>
      <c r="K234" s="770"/>
      <c r="L234" s="764"/>
      <c r="M234" s="1105" t="s">
        <v>839</v>
      </c>
      <c r="N234" s="1107"/>
      <c r="O234" s="1106"/>
      <c r="P234" s="55">
        <v>30</v>
      </c>
    </row>
    <row r="235" spans="1:16" x14ac:dyDescent="0.25">
      <c r="A235" s="762"/>
      <c r="B235" s="763"/>
      <c r="C235" s="763"/>
      <c r="D235" s="763"/>
      <c r="E235" s="764"/>
      <c r="F235" s="1420"/>
      <c r="G235" s="1421"/>
      <c r="H235" s="1421"/>
      <c r="I235" s="1422"/>
      <c r="J235" s="263"/>
      <c r="K235" s="770"/>
      <c r="L235" s="764"/>
      <c r="M235" s="1105" t="s">
        <v>840</v>
      </c>
      <c r="N235" s="1107"/>
      <c r="O235" s="1106"/>
      <c r="P235" s="55">
        <v>100</v>
      </c>
    </row>
    <row r="236" spans="1:16" x14ac:dyDescent="0.25">
      <c r="A236" s="762"/>
      <c r="B236" s="763"/>
      <c r="C236" s="763"/>
      <c r="D236" s="763"/>
      <c r="E236" s="764"/>
      <c r="F236" s="1420"/>
      <c r="G236" s="1421"/>
      <c r="H236" s="1421"/>
      <c r="I236" s="1422"/>
      <c r="J236" s="263"/>
      <c r="K236" s="770"/>
      <c r="L236" s="764"/>
      <c r="M236" s="853" t="s">
        <v>841</v>
      </c>
      <c r="N236" s="871"/>
      <c r="O236" s="872"/>
      <c r="P236" s="55">
        <v>100</v>
      </c>
    </row>
    <row r="237" spans="1:16" x14ac:dyDescent="0.25">
      <c r="A237" s="762"/>
      <c r="B237" s="763"/>
      <c r="C237" s="763"/>
      <c r="D237" s="763"/>
      <c r="E237" s="764"/>
      <c r="F237" s="261"/>
      <c r="G237" s="350"/>
      <c r="H237" s="350"/>
      <c r="I237" s="262"/>
      <c r="J237" s="263"/>
      <c r="K237" s="770"/>
      <c r="L237" s="764"/>
      <c r="M237" s="853" t="s">
        <v>842</v>
      </c>
      <c r="N237" s="871"/>
      <c r="O237" s="872"/>
      <c r="P237" s="55">
        <v>100</v>
      </c>
    </row>
    <row r="238" spans="1:16" x14ac:dyDescent="0.25">
      <c r="A238" s="762"/>
      <c r="B238" s="763"/>
      <c r="C238" s="763"/>
      <c r="D238" s="763"/>
      <c r="E238" s="764"/>
      <c r="F238" s="261"/>
      <c r="G238" s="350"/>
      <c r="H238" s="350"/>
      <c r="I238" s="262"/>
      <c r="J238" s="263"/>
      <c r="K238" s="770"/>
      <c r="L238" s="764"/>
      <c r="M238" s="853" t="s">
        <v>843</v>
      </c>
      <c r="N238" s="871"/>
      <c r="O238" s="872"/>
      <c r="P238" s="55">
        <v>100</v>
      </c>
    </row>
    <row r="239" spans="1:16" x14ac:dyDescent="0.25">
      <c r="A239" s="762"/>
      <c r="B239" s="763"/>
      <c r="C239" s="763"/>
      <c r="D239" s="763"/>
      <c r="E239" s="764"/>
      <c r="F239" s="261"/>
      <c r="G239" s="350"/>
      <c r="H239" s="350"/>
      <c r="I239" s="262"/>
      <c r="J239" s="263"/>
      <c r="K239" s="770"/>
      <c r="L239" s="764"/>
      <c r="M239" s="853" t="s">
        <v>844</v>
      </c>
      <c r="N239" s="871"/>
      <c r="O239" s="872"/>
      <c r="P239" s="55">
        <v>100</v>
      </c>
    </row>
    <row r="240" spans="1:16" x14ac:dyDescent="0.25">
      <c r="A240" s="762"/>
      <c r="B240" s="763"/>
      <c r="C240" s="763"/>
      <c r="D240" s="763"/>
      <c r="E240" s="764"/>
      <c r="F240" s="261"/>
      <c r="G240" s="350"/>
      <c r="H240" s="350"/>
      <c r="I240" s="262"/>
      <c r="J240" s="263"/>
      <c r="K240" s="770"/>
      <c r="L240" s="764"/>
      <c r="M240" s="853" t="s">
        <v>845</v>
      </c>
      <c r="N240" s="871"/>
      <c r="O240" s="872"/>
      <c r="P240" s="55">
        <v>100</v>
      </c>
    </row>
    <row r="241" spans="1:16" x14ac:dyDescent="0.25">
      <c r="A241" s="762"/>
      <c r="B241" s="763"/>
      <c r="C241" s="763"/>
      <c r="D241" s="763"/>
      <c r="E241" s="764"/>
      <c r="F241" s="261"/>
      <c r="G241" s="350"/>
      <c r="H241" s="350"/>
      <c r="I241" s="262"/>
      <c r="J241" s="263"/>
      <c r="K241" s="770"/>
      <c r="L241" s="764"/>
      <c r="M241" s="853" t="s">
        <v>846</v>
      </c>
      <c r="N241" s="871"/>
      <c r="O241" s="872"/>
      <c r="P241" s="55">
        <v>100</v>
      </c>
    </row>
    <row r="242" spans="1:16" x14ac:dyDescent="0.25">
      <c r="A242" s="762"/>
      <c r="B242" s="763"/>
      <c r="C242" s="763"/>
      <c r="D242" s="763"/>
      <c r="E242" s="764"/>
      <c r="F242" s="1416"/>
      <c r="G242" s="1416"/>
      <c r="H242" s="1416"/>
      <c r="I242" s="1416"/>
      <c r="J242" s="263"/>
      <c r="K242" s="770"/>
      <c r="L242" s="764"/>
      <c r="M242" s="853" t="s">
        <v>847</v>
      </c>
      <c r="N242" s="871"/>
      <c r="O242" s="872"/>
      <c r="P242" s="55">
        <v>20</v>
      </c>
    </row>
    <row r="243" spans="1:16" x14ac:dyDescent="0.25">
      <c r="A243" s="762"/>
      <c r="B243" s="763"/>
      <c r="C243" s="763"/>
      <c r="D243" s="763"/>
      <c r="E243" s="764"/>
      <c r="F243" s="1416"/>
      <c r="G243" s="1416"/>
      <c r="H243" s="1416"/>
      <c r="I243" s="1416"/>
      <c r="J243" s="263"/>
      <c r="K243" s="770"/>
      <c r="L243" s="764"/>
      <c r="M243" s="853" t="s">
        <v>814</v>
      </c>
      <c r="N243" s="871"/>
      <c r="O243" s="872"/>
      <c r="P243" s="55">
        <v>30</v>
      </c>
    </row>
    <row r="244" spans="1:16" x14ac:dyDescent="0.25">
      <c r="A244" s="762"/>
      <c r="B244" s="763"/>
      <c r="C244" s="763"/>
      <c r="D244" s="763"/>
      <c r="E244" s="764"/>
      <c r="F244" s="1420"/>
      <c r="G244" s="1421"/>
      <c r="H244" s="1421"/>
      <c r="I244" s="1422"/>
      <c r="J244" s="263"/>
      <c r="K244" s="770"/>
      <c r="L244" s="764"/>
      <c r="M244" s="853" t="s">
        <v>812</v>
      </c>
      <c r="N244" s="871"/>
      <c r="O244" s="872"/>
      <c r="P244" s="55">
        <v>30</v>
      </c>
    </row>
    <row r="245" spans="1:16" ht="13.5" customHeight="1" x14ac:dyDescent="0.25">
      <c r="A245" s="762"/>
      <c r="B245" s="763"/>
      <c r="C245" s="763"/>
      <c r="D245" s="763"/>
      <c r="E245" s="764"/>
      <c r="F245" s="1416"/>
      <c r="G245" s="1416"/>
      <c r="H245" s="1416"/>
      <c r="I245" s="1416"/>
      <c r="J245" s="263"/>
      <c r="K245" s="770"/>
      <c r="L245" s="764"/>
      <c r="M245" s="1459" t="s">
        <v>799</v>
      </c>
      <c r="N245" s="1460"/>
      <c r="O245" s="1461"/>
      <c r="P245" s="55">
        <v>30</v>
      </c>
    </row>
    <row r="246" spans="1:16" x14ac:dyDescent="0.25">
      <c r="A246" s="762"/>
      <c r="B246" s="763"/>
      <c r="C246" s="763"/>
      <c r="D246" s="763"/>
      <c r="E246" s="764"/>
      <c r="F246" s="1416"/>
      <c r="G246" s="1416"/>
      <c r="H246" s="1416"/>
      <c r="I246" s="1416"/>
      <c r="J246" s="263"/>
      <c r="K246" s="770"/>
      <c r="L246" s="764"/>
      <c r="M246" s="1462" t="s">
        <v>848</v>
      </c>
      <c r="N246" s="1463"/>
      <c r="O246" s="1464"/>
      <c r="P246" s="55">
        <v>100</v>
      </c>
    </row>
    <row r="247" spans="1:16" x14ac:dyDescent="0.25">
      <c r="A247" s="762"/>
      <c r="B247" s="763"/>
      <c r="C247" s="763"/>
      <c r="D247" s="763"/>
      <c r="E247" s="764"/>
      <c r="F247" s="1420"/>
      <c r="G247" s="1421"/>
      <c r="H247" s="1421"/>
      <c r="I247" s="1422"/>
      <c r="J247" s="263"/>
      <c r="K247" s="770"/>
      <c r="L247" s="764"/>
      <c r="M247" s="1462" t="s">
        <v>774</v>
      </c>
      <c r="N247" s="1463"/>
      <c r="O247" s="1464"/>
      <c r="P247" s="55">
        <v>40</v>
      </c>
    </row>
    <row r="248" spans="1:16" x14ac:dyDescent="0.25">
      <c r="A248" s="762"/>
      <c r="B248" s="763"/>
      <c r="C248" s="763"/>
      <c r="D248" s="763"/>
      <c r="E248" s="764"/>
      <c r="F248" s="1420"/>
      <c r="G248" s="1421"/>
      <c r="H248" s="1421"/>
      <c r="I248" s="1422"/>
      <c r="J248" s="263"/>
      <c r="K248" s="770"/>
      <c r="L248" s="764"/>
      <c r="M248" s="1462" t="s">
        <v>849</v>
      </c>
      <c r="N248" s="1463"/>
      <c r="O248" s="1464"/>
      <c r="P248" s="55">
        <v>100</v>
      </c>
    </row>
    <row r="249" spans="1:16" x14ac:dyDescent="0.25">
      <c r="A249" s="765"/>
      <c r="B249" s="766"/>
      <c r="C249" s="766"/>
      <c r="D249" s="766"/>
      <c r="E249" s="767"/>
      <c r="F249" s="745"/>
      <c r="G249" s="745"/>
      <c r="H249" s="745"/>
      <c r="I249" s="745"/>
      <c r="J249" s="257"/>
      <c r="K249" s="771"/>
      <c r="L249" s="767"/>
      <c r="M249" s="1465" t="s">
        <v>850</v>
      </c>
      <c r="N249" s="1466"/>
      <c r="O249" s="1467"/>
      <c r="P249" s="55">
        <v>100</v>
      </c>
    </row>
    <row r="250" spans="1:16" ht="15.75" x14ac:dyDescent="0.25">
      <c r="A250" s="23"/>
      <c r="B250" s="24"/>
      <c r="C250" s="18"/>
      <c r="D250" s="18"/>
      <c r="E250" s="18"/>
      <c r="F250" s="18"/>
      <c r="G250" s="18"/>
      <c r="H250" s="18"/>
      <c r="I250" s="18"/>
      <c r="J250" s="18"/>
      <c r="K250" s="18"/>
      <c r="L250" s="18"/>
      <c r="M250" s="18"/>
      <c r="N250" s="18"/>
      <c r="O250" s="18"/>
    </row>
    <row r="251" spans="1:16" ht="56.25" customHeight="1" x14ac:dyDescent="0.25">
      <c r="A251" s="25" t="s">
        <v>32</v>
      </c>
      <c r="B251" s="255" t="s">
        <v>33</v>
      </c>
      <c r="C251" s="255" t="s">
        <v>34</v>
      </c>
      <c r="D251" s="255" t="s">
        <v>35</v>
      </c>
      <c r="E251" s="255" t="s">
        <v>36</v>
      </c>
      <c r="F251" s="255" t="s">
        <v>37</v>
      </c>
      <c r="G251" s="746" t="s">
        <v>38</v>
      </c>
      <c r="H251" s="746"/>
      <c r="I251" s="733" t="s">
        <v>39</v>
      </c>
      <c r="J251" s="741"/>
      <c r="K251" s="255" t="s">
        <v>40</v>
      </c>
      <c r="L251" s="746" t="s">
        <v>41</v>
      </c>
      <c r="M251" s="746"/>
      <c r="N251" s="747" t="s">
        <v>42</v>
      </c>
      <c r="O251" s="748"/>
      <c r="P251" s="749"/>
    </row>
    <row r="252" spans="1:16" ht="93" customHeight="1" x14ac:dyDescent="0.25">
      <c r="A252" s="143" t="s">
        <v>606</v>
      </c>
      <c r="B252" s="144">
        <v>1</v>
      </c>
      <c r="C252" s="279" t="s">
        <v>851</v>
      </c>
      <c r="D252" s="259" t="s">
        <v>104</v>
      </c>
      <c r="E252" s="259" t="s">
        <v>47</v>
      </c>
      <c r="F252" s="259" t="s">
        <v>105</v>
      </c>
      <c r="G252" s="891" t="s">
        <v>852</v>
      </c>
      <c r="H252" s="891"/>
      <c r="I252" s="876" t="s">
        <v>461</v>
      </c>
      <c r="J252" s="877"/>
      <c r="K252" s="260">
        <v>100</v>
      </c>
      <c r="L252" s="878" t="s">
        <v>634</v>
      </c>
      <c r="M252" s="878"/>
      <c r="N252" s="1427" t="s">
        <v>853</v>
      </c>
      <c r="O252" s="1427"/>
      <c r="P252" s="1428"/>
    </row>
    <row r="253" spans="1:16" ht="15.75" x14ac:dyDescent="0.25">
      <c r="A253" s="740" t="s">
        <v>51</v>
      </c>
      <c r="B253" s="741"/>
      <c r="C253" s="742" t="s">
        <v>854</v>
      </c>
      <c r="D253" s="743"/>
      <c r="E253" s="743"/>
      <c r="F253" s="743"/>
      <c r="G253" s="743"/>
      <c r="H253" s="743"/>
      <c r="I253" s="743"/>
      <c r="J253" s="743"/>
      <c r="K253" s="743"/>
      <c r="L253" s="743"/>
      <c r="M253" s="743"/>
      <c r="N253" s="743"/>
      <c r="O253" s="743"/>
      <c r="P253" s="744"/>
    </row>
    <row r="254" spans="1:16" ht="15.75" customHeight="1" x14ac:dyDescent="0.25">
      <c r="A254" s="718" t="s">
        <v>53</v>
      </c>
      <c r="B254" s="719"/>
      <c r="C254" s="719"/>
      <c r="D254" s="719"/>
      <c r="E254" s="719"/>
      <c r="F254" s="719"/>
      <c r="G254" s="720"/>
      <c r="H254" s="721" t="s">
        <v>54</v>
      </c>
      <c r="I254" s="719"/>
      <c r="J254" s="719"/>
      <c r="K254" s="719"/>
      <c r="L254" s="719"/>
      <c r="M254" s="719"/>
      <c r="N254" s="719"/>
      <c r="O254" s="719"/>
      <c r="P254" s="722"/>
    </row>
    <row r="255" spans="1:16" x14ac:dyDescent="0.25">
      <c r="A255" s="723" t="s">
        <v>803</v>
      </c>
      <c r="B255" s="724"/>
      <c r="C255" s="724"/>
      <c r="D255" s="724"/>
      <c r="E255" s="724"/>
      <c r="F255" s="724"/>
      <c r="G255" s="724"/>
      <c r="H255" s="727" t="s">
        <v>768</v>
      </c>
      <c r="I255" s="728"/>
      <c r="J255" s="728"/>
      <c r="K255" s="728"/>
      <c r="L255" s="728"/>
      <c r="M255" s="728"/>
      <c r="N255" s="728"/>
      <c r="O255" s="728"/>
      <c r="P255" s="729"/>
    </row>
    <row r="256" spans="1:16" x14ac:dyDescent="0.25">
      <c r="A256" s="725"/>
      <c r="B256" s="726"/>
      <c r="C256" s="726"/>
      <c r="D256" s="726"/>
      <c r="E256" s="726"/>
      <c r="F256" s="726"/>
      <c r="G256" s="726"/>
      <c r="H256" s="730"/>
      <c r="I256" s="731"/>
      <c r="J256" s="731"/>
      <c r="K256" s="731"/>
      <c r="L256" s="731"/>
      <c r="M256" s="731"/>
      <c r="N256" s="731"/>
      <c r="O256" s="731"/>
      <c r="P256" s="732"/>
    </row>
    <row r="257" spans="1:16" ht="15.75" x14ac:dyDescent="0.25">
      <c r="A257" s="23"/>
      <c r="B257" s="24"/>
      <c r="C257" s="24"/>
      <c r="D257" s="24"/>
      <c r="E257" s="24"/>
      <c r="F257" s="24"/>
      <c r="G257" s="24"/>
      <c r="H257" s="24"/>
      <c r="I257" s="24"/>
      <c r="J257" s="24"/>
      <c r="K257" s="24"/>
      <c r="L257" s="24"/>
      <c r="M257" s="24"/>
      <c r="N257" s="24"/>
      <c r="O257" s="24"/>
      <c r="P257" s="31"/>
    </row>
    <row r="258" spans="1:16" ht="15.75" x14ac:dyDescent="0.25">
      <c r="A258" s="32"/>
      <c r="B258" s="24"/>
      <c r="C258" s="19"/>
      <c r="D258" s="733" t="s">
        <v>57</v>
      </c>
      <c r="E258" s="734"/>
      <c r="F258" s="734"/>
      <c r="G258" s="734"/>
      <c r="H258" s="734"/>
      <c r="I258" s="734"/>
      <c r="J258" s="734"/>
      <c r="K258" s="734"/>
      <c r="L258" s="734"/>
      <c r="M258" s="734"/>
      <c r="N258" s="734"/>
      <c r="O258" s="734"/>
      <c r="P258" s="735"/>
    </row>
    <row r="259" spans="1:16" ht="15.75" x14ac:dyDescent="0.25">
      <c r="A259" s="23"/>
      <c r="B259" s="24"/>
      <c r="C259" s="24"/>
      <c r="D259" s="255" t="s">
        <v>58</v>
      </c>
      <c r="E259" s="255" t="s">
        <v>59</v>
      </c>
      <c r="F259" s="255" t="s">
        <v>60</v>
      </c>
      <c r="G259" s="255" t="s">
        <v>61</v>
      </c>
      <c r="H259" s="255" t="s">
        <v>62</v>
      </c>
      <c r="I259" s="255" t="s">
        <v>63</v>
      </c>
      <c r="J259" s="255" t="s">
        <v>64</v>
      </c>
      <c r="K259" s="255" t="s">
        <v>65</v>
      </c>
      <c r="L259" s="255" t="s">
        <v>66</v>
      </c>
      <c r="M259" s="255" t="s">
        <v>67</v>
      </c>
      <c r="N259" s="255" t="s">
        <v>68</v>
      </c>
      <c r="O259" s="733" t="s">
        <v>69</v>
      </c>
      <c r="P259" s="735"/>
    </row>
    <row r="260" spans="1:16" ht="15.75" x14ac:dyDescent="0.25">
      <c r="A260" s="709" t="s">
        <v>70</v>
      </c>
      <c r="B260" s="710"/>
      <c r="C260" s="711"/>
      <c r="D260" s="33"/>
      <c r="E260" s="33"/>
      <c r="F260" s="334">
        <v>30</v>
      </c>
      <c r="G260" s="334"/>
      <c r="H260" s="334"/>
      <c r="I260" s="334">
        <v>30</v>
      </c>
      <c r="J260" s="334"/>
      <c r="K260" s="334"/>
      <c r="L260" s="334">
        <v>30</v>
      </c>
      <c r="M260" s="334"/>
      <c r="N260" s="334"/>
      <c r="O260" s="1433">
        <v>10</v>
      </c>
      <c r="P260" s="1468"/>
    </row>
    <row r="261" spans="1:16" ht="15.75" x14ac:dyDescent="0.25">
      <c r="A261" s="709" t="s">
        <v>71</v>
      </c>
      <c r="B261" s="710"/>
      <c r="C261" s="711"/>
      <c r="D261" s="34"/>
      <c r="E261" s="34"/>
      <c r="F261" s="34"/>
      <c r="G261" s="34"/>
      <c r="H261" s="34"/>
      <c r="I261" s="34"/>
      <c r="J261" s="34"/>
      <c r="K261" s="34"/>
      <c r="L261" s="34"/>
      <c r="M261" s="34"/>
      <c r="N261" s="34"/>
      <c r="O261" s="714"/>
      <c r="P261" s="715"/>
    </row>
    <row r="262" spans="1:16" ht="15.75" x14ac:dyDescent="0.25">
      <c r="A262" s="23"/>
      <c r="B262" s="24"/>
      <c r="C262" s="24"/>
      <c r="D262" s="24"/>
      <c r="E262" s="24"/>
      <c r="F262" s="24"/>
      <c r="G262" s="24"/>
      <c r="H262" s="24"/>
      <c r="I262" s="24"/>
      <c r="J262" s="24"/>
      <c r="K262" s="24"/>
      <c r="L262" s="24"/>
      <c r="M262" s="24"/>
      <c r="N262" s="24"/>
      <c r="O262" s="24"/>
      <c r="P262" s="31"/>
    </row>
    <row r="263" spans="1:16" ht="15.75" x14ac:dyDescent="0.25">
      <c r="A263" s="35" t="s">
        <v>456</v>
      </c>
      <c r="B263" s="35" t="s">
        <v>33</v>
      </c>
      <c r="C263" s="36"/>
      <c r="D263" s="37" t="s">
        <v>58</v>
      </c>
      <c r="E263" s="37" t="s">
        <v>59</v>
      </c>
      <c r="F263" s="37" t="s">
        <v>60</v>
      </c>
      <c r="G263" s="37" t="s">
        <v>61</v>
      </c>
      <c r="H263" s="37" t="s">
        <v>62</v>
      </c>
      <c r="I263" s="37" t="s">
        <v>63</v>
      </c>
      <c r="J263" s="37" t="s">
        <v>64</v>
      </c>
      <c r="K263" s="37" t="s">
        <v>65</v>
      </c>
      <c r="L263" s="37" t="s">
        <v>66</v>
      </c>
      <c r="M263" s="37" t="s">
        <v>67</v>
      </c>
      <c r="N263" s="37" t="s">
        <v>68</v>
      </c>
      <c r="O263" s="716" t="s">
        <v>69</v>
      </c>
      <c r="P263" s="717"/>
    </row>
    <row r="264" spans="1:16" ht="15.75" x14ac:dyDescent="0.25">
      <c r="A264" s="868" t="s">
        <v>855</v>
      </c>
      <c r="B264" s="812"/>
      <c r="C264" s="38" t="s">
        <v>70</v>
      </c>
      <c r="D264" s="38"/>
      <c r="E264" s="38"/>
      <c r="F264" s="38">
        <v>5</v>
      </c>
      <c r="G264" s="38"/>
      <c r="H264" s="38"/>
      <c r="I264" s="38">
        <v>5</v>
      </c>
      <c r="J264" s="38"/>
      <c r="K264" s="38"/>
      <c r="L264" s="38">
        <v>5</v>
      </c>
      <c r="M264" s="38"/>
      <c r="N264" s="38"/>
      <c r="O264" s="38"/>
      <c r="P264" s="38">
        <v>2</v>
      </c>
    </row>
    <row r="265" spans="1:16" ht="15.75" x14ac:dyDescent="0.25">
      <c r="A265" s="869"/>
      <c r="B265" s="812"/>
      <c r="C265" s="40" t="s">
        <v>71</v>
      </c>
      <c r="D265" s="40"/>
      <c r="E265" s="40"/>
      <c r="F265" s="335"/>
      <c r="G265" s="335"/>
      <c r="H265" s="335"/>
      <c r="I265" s="335"/>
      <c r="J265" s="335"/>
      <c r="K265" s="335"/>
      <c r="L265" s="335"/>
      <c r="M265" s="335"/>
      <c r="N265" s="40"/>
      <c r="O265" s="335"/>
      <c r="P265" s="335"/>
    </row>
    <row r="266" spans="1:16" ht="15.75" x14ac:dyDescent="0.25">
      <c r="A266" s="868" t="s">
        <v>856</v>
      </c>
      <c r="B266" s="812"/>
      <c r="C266" s="38" t="s">
        <v>70</v>
      </c>
      <c r="D266" s="38"/>
      <c r="E266" s="38"/>
      <c r="F266" s="38">
        <v>5</v>
      </c>
      <c r="G266" s="38"/>
      <c r="H266" s="38"/>
      <c r="I266" s="38">
        <v>5</v>
      </c>
      <c r="J266" s="38"/>
      <c r="K266" s="38"/>
      <c r="L266" s="38">
        <v>5</v>
      </c>
      <c r="M266" s="38"/>
      <c r="N266" s="38"/>
      <c r="O266" s="38"/>
      <c r="P266" s="38">
        <v>2</v>
      </c>
    </row>
    <row r="267" spans="1:16" ht="15.75" x14ac:dyDescent="0.25">
      <c r="A267" s="869"/>
      <c r="B267" s="812"/>
      <c r="C267" s="40" t="s">
        <v>71</v>
      </c>
      <c r="D267" s="40"/>
      <c r="E267" s="40"/>
      <c r="F267" s="335"/>
      <c r="G267" s="335"/>
      <c r="H267" s="335"/>
      <c r="I267" s="335"/>
      <c r="J267" s="335"/>
      <c r="K267" s="335"/>
      <c r="L267" s="335"/>
      <c r="M267" s="335"/>
      <c r="N267" s="40"/>
      <c r="O267" s="335"/>
      <c r="P267" s="335"/>
    </row>
    <row r="268" spans="1:16" ht="15.75" x14ac:dyDescent="0.25">
      <c r="A268" s="868" t="s">
        <v>857</v>
      </c>
      <c r="B268" s="812"/>
      <c r="C268" s="38" t="s">
        <v>70</v>
      </c>
      <c r="D268" s="38"/>
      <c r="E268" s="38"/>
      <c r="F268" s="38">
        <v>5</v>
      </c>
      <c r="G268" s="38"/>
      <c r="H268" s="38"/>
      <c r="I268" s="38">
        <v>5</v>
      </c>
      <c r="J268" s="38"/>
      <c r="K268" s="38"/>
      <c r="L268" s="38">
        <v>5</v>
      </c>
      <c r="M268" s="38"/>
      <c r="N268" s="38"/>
      <c r="O268" s="38"/>
      <c r="P268" s="38">
        <v>2</v>
      </c>
    </row>
    <row r="269" spans="1:16" ht="15.75" x14ac:dyDescent="0.25">
      <c r="A269" s="869"/>
      <c r="B269" s="812"/>
      <c r="C269" s="40" t="s">
        <v>71</v>
      </c>
      <c r="D269" s="40"/>
      <c r="E269" s="40"/>
      <c r="F269" s="335"/>
      <c r="G269" s="335"/>
      <c r="H269" s="335"/>
      <c r="I269" s="335"/>
      <c r="J269" s="335"/>
      <c r="K269" s="335"/>
      <c r="L269" s="335"/>
      <c r="M269" s="335"/>
      <c r="N269" s="40"/>
      <c r="O269" s="335"/>
      <c r="P269" s="335"/>
    </row>
    <row r="270" spans="1:16" ht="15.75" x14ac:dyDescent="0.25">
      <c r="A270" s="868" t="s">
        <v>858</v>
      </c>
      <c r="B270" s="812"/>
      <c r="C270" s="38" t="s">
        <v>70</v>
      </c>
      <c r="D270" s="38"/>
      <c r="E270" s="38"/>
      <c r="F270" s="38">
        <v>5</v>
      </c>
      <c r="G270" s="38"/>
      <c r="H270" s="38"/>
      <c r="I270" s="38">
        <v>5</v>
      </c>
      <c r="J270" s="38"/>
      <c r="K270" s="38"/>
      <c r="L270" s="38">
        <v>5</v>
      </c>
      <c r="M270" s="38"/>
      <c r="N270" s="38"/>
      <c r="O270" s="38"/>
      <c r="P270" s="38">
        <v>1</v>
      </c>
    </row>
    <row r="271" spans="1:16" ht="15.75" x14ac:dyDescent="0.25">
      <c r="A271" s="869"/>
      <c r="B271" s="812"/>
      <c r="C271" s="40" t="s">
        <v>71</v>
      </c>
      <c r="D271" s="40"/>
      <c r="E271" s="40"/>
      <c r="F271" s="335"/>
      <c r="G271" s="335"/>
      <c r="H271" s="335"/>
      <c r="I271" s="335"/>
      <c r="J271" s="335"/>
      <c r="K271" s="335"/>
      <c r="L271" s="335"/>
      <c r="M271" s="335"/>
      <c r="N271" s="40"/>
      <c r="O271" s="335"/>
      <c r="P271" s="335"/>
    </row>
    <row r="272" spans="1:16" ht="15.75" x14ac:dyDescent="0.25">
      <c r="A272" s="868" t="s">
        <v>859</v>
      </c>
      <c r="B272" s="812"/>
      <c r="C272" s="38" t="s">
        <v>70</v>
      </c>
      <c r="D272" s="38"/>
      <c r="E272" s="38"/>
      <c r="F272" s="38">
        <v>5</v>
      </c>
      <c r="G272" s="38"/>
      <c r="H272" s="38"/>
      <c r="I272" s="38">
        <v>5</v>
      </c>
      <c r="J272" s="38"/>
      <c r="K272" s="38"/>
      <c r="L272" s="38">
        <v>5</v>
      </c>
      <c r="M272" s="38"/>
      <c r="N272" s="38"/>
      <c r="O272" s="38"/>
      <c r="P272" s="38">
        <v>1</v>
      </c>
    </row>
    <row r="273" spans="1:16" ht="15.75" x14ac:dyDescent="0.25">
      <c r="A273" s="869"/>
      <c r="B273" s="812"/>
      <c r="C273" s="40" t="s">
        <v>71</v>
      </c>
      <c r="D273" s="40"/>
      <c r="E273" s="40"/>
      <c r="F273" s="335"/>
      <c r="G273" s="335"/>
      <c r="H273" s="335"/>
      <c r="I273" s="335"/>
      <c r="J273" s="335"/>
      <c r="K273" s="335"/>
      <c r="L273" s="335"/>
      <c r="M273" s="335"/>
      <c r="N273" s="40"/>
      <c r="O273" s="335"/>
      <c r="P273" s="335"/>
    </row>
    <row r="274" spans="1:16" ht="15.75" x14ac:dyDescent="0.25">
      <c r="A274" s="868" t="s">
        <v>860</v>
      </c>
      <c r="B274" s="812"/>
      <c r="C274" s="38" t="s">
        <v>70</v>
      </c>
      <c r="D274" s="38"/>
      <c r="E274" s="38"/>
      <c r="F274" s="38">
        <v>5</v>
      </c>
      <c r="G274" s="38"/>
      <c r="H274" s="38"/>
      <c r="I274" s="38">
        <v>5</v>
      </c>
      <c r="J274" s="38"/>
      <c r="K274" s="38"/>
      <c r="L274" s="38">
        <v>5</v>
      </c>
      <c r="M274" s="38"/>
      <c r="N274" s="38"/>
      <c r="O274" s="38"/>
      <c r="P274" s="38">
        <v>2</v>
      </c>
    </row>
    <row r="275" spans="1:16" ht="15.75" x14ac:dyDescent="0.25">
      <c r="A275" s="869"/>
      <c r="B275" s="812"/>
      <c r="C275" s="40" t="s">
        <v>71</v>
      </c>
      <c r="D275" s="40"/>
      <c r="E275" s="40"/>
      <c r="F275" s="335"/>
      <c r="G275" s="335"/>
      <c r="H275" s="335"/>
      <c r="I275" s="335"/>
      <c r="J275" s="335"/>
      <c r="K275" s="335"/>
      <c r="L275" s="335"/>
      <c r="M275" s="335"/>
      <c r="N275" s="40"/>
      <c r="O275" s="335"/>
      <c r="P275" s="335"/>
    </row>
    <row r="276" spans="1:16" ht="15.75" thickBot="1" x14ac:dyDescent="0.3">
      <c r="A276" s="336"/>
      <c r="B276" s="326"/>
      <c r="C276" s="326"/>
      <c r="D276" s="326"/>
      <c r="E276" s="326"/>
      <c r="F276" s="326"/>
      <c r="G276" s="326"/>
      <c r="H276" s="326"/>
      <c r="I276" s="326"/>
      <c r="J276" s="326"/>
      <c r="K276" s="326"/>
      <c r="L276" s="326"/>
      <c r="M276" s="326"/>
      <c r="N276" s="326"/>
      <c r="O276" s="326"/>
      <c r="P276" s="337"/>
    </row>
    <row r="277" spans="1:16" ht="15.75" x14ac:dyDescent="0.25">
      <c r="A277" s="688" t="s">
        <v>82</v>
      </c>
      <c r="B277" s="689"/>
      <c r="C277" s="689"/>
      <c r="D277" s="689"/>
      <c r="E277" s="689"/>
      <c r="F277" s="689"/>
      <c r="G277" s="689"/>
      <c r="H277" s="689"/>
      <c r="I277" s="689"/>
      <c r="J277" s="689"/>
      <c r="K277" s="689"/>
      <c r="L277" s="689"/>
      <c r="M277" s="689"/>
      <c r="N277" s="689"/>
      <c r="O277" s="689"/>
      <c r="P277" s="690"/>
    </row>
    <row r="278" spans="1:16" ht="15.75" x14ac:dyDescent="0.25">
      <c r="A278" s="46" t="s">
        <v>83</v>
      </c>
      <c r="B278" s="682"/>
      <c r="C278" s="683"/>
      <c r="D278" s="683"/>
      <c r="E278" s="683"/>
      <c r="F278" s="683"/>
      <c r="G278" s="683"/>
      <c r="H278" s="683"/>
      <c r="I278" s="683"/>
      <c r="J278" s="683"/>
      <c r="K278" s="683"/>
      <c r="L278" s="683"/>
      <c r="M278" s="683"/>
      <c r="N278" s="683"/>
      <c r="O278" s="683"/>
      <c r="P278" s="684"/>
    </row>
    <row r="279" spans="1:16" ht="15.75" x14ac:dyDescent="0.25">
      <c r="A279" s="46" t="s">
        <v>84</v>
      </c>
      <c r="B279" s="682"/>
      <c r="C279" s="683"/>
      <c r="D279" s="683"/>
      <c r="E279" s="683"/>
      <c r="F279" s="683"/>
      <c r="G279" s="683"/>
      <c r="H279" s="683"/>
      <c r="I279" s="683"/>
      <c r="J279" s="683"/>
      <c r="K279" s="683"/>
      <c r="L279" s="683"/>
      <c r="M279" s="683"/>
      <c r="N279" s="683"/>
      <c r="O279" s="683"/>
      <c r="P279" s="684"/>
    </row>
    <row r="280" spans="1:16" ht="15.75" x14ac:dyDescent="0.25">
      <c r="A280" s="46" t="s">
        <v>85</v>
      </c>
      <c r="B280" s="682"/>
      <c r="C280" s="683"/>
      <c r="D280" s="683"/>
      <c r="E280" s="683"/>
      <c r="F280" s="683"/>
      <c r="G280" s="683"/>
      <c r="H280" s="683"/>
      <c r="I280" s="683"/>
      <c r="J280" s="683"/>
      <c r="K280" s="683"/>
      <c r="L280" s="683"/>
      <c r="M280" s="683"/>
      <c r="N280" s="683"/>
      <c r="O280" s="683"/>
      <c r="P280" s="684"/>
    </row>
    <row r="281" spans="1:16" ht="15.75" x14ac:dyDescent="0.25">
      <c r="A281" s="46" t="s">
        <v>86</v>
      </c>
      <c r="B281" s="682"/>
      <c r="C281" s="683"/>
      <c r="D281" s="683"/>
      <c r="E281" s="683"/>
      <c r="F281" s="683"/>
      <c r="G281" s="683"/>
      <c r="H281" s="683"/>
      <c r="I281" s="683"/>
      <c r="J281" s="683"/>
      <c r="K281" s="683"/>
      <c r="L281" s="683"/>
      <c r="M281" s="683"/>
      <c r="N281" s="683"/>
      <c r="O281" s="683"/>
      <c r="P281" s="684"/>
    </row>
    <row r="282" spans="1:16" ht="15.75" x14ac:dyDescent="0.25">
      <c r="A282" s="46" t="s">
        <v>87</v>
      </c>
      <c r="B282" s="682"/>
      <c r="C282" s="683"/>
      <c r="D282" s="683"/>
      <c r="E282" s="683"/>
      <c r="F282" s="683"/>
      <c r="G282" s="683"/>
      <c r="H282" s="683"/>
      <c r="I282" s="683"/>
      <c r="J282" s="683"/>
      <c r="K282" s="683"/>
      <c r="L282" s="683"/>
      <c r="M282" s="683"/>
      <c r="N282" s="683"/>
      <c r="O282" s="683"/>
      <c r="P282" s="684"/>
    </row>
    <row r="283" spans="1:16" ht="15.75" x14ac:dyDescent="0.25">
      <c r="A283" s="46" t="s">
        <v>88</v>
      </c>
      <c r="B283" s="682"/>
      <c r="C283" s="683"/>
      <c r="D283" s="683"/>
      <c r="E283" s="683"/>
      <c r="F283" s="683"/>
      <c r="G283" s="683"/>
      <c r="H283" s="683"/>
      <c r="I283" s="683"/>
      <c r="J283" s="683"/>
      <c r="K283" s="683"/>
      <c r="L283" s="683"/>
      <c r="M283" s="683"/>
      <c r="N283" s="683"/>
      <c r="O283" s="683"/>
      <c r="P283" s="684"/>
    </row>
    <row r="284" spans="1:16" ht="15.75" x14ac:dyDescent="0.25">
      <c r="A284" s="46" t="s">
        <v>89</v>
      </c>
      <c r="B284" s="682"/>
      <c r="C284" s="683"/>
      <c r="D284" s="683"/>
      <c r="E284" s="683"/>
      <c r="F284" s="683"/>
      <c r="G284" s="683"/>
      <c r="H284" s="683"/>
      <c r="I284" s="683"/>
      <c r="J284" s="683"/>
      <c r="K284" s="683"/>
      <c r="L284" s="683"/>
      <c r="M284" s="683"/>
      <c r="N284" s="683"/>
      <c r="O284" s="683"/>
      <c r="P284" s="684"/>
    </row>
    <row r="285" spans="1:16" ht="15.75" x14ac:dyDescent="0.25">
      <c r="A285" s="46" t="s">
        <v>90</v>
      </c>
      <c r="B285" s="682"/>
      <c r="C285" s="683"/>
      <c r="D285" s="683"/>
      <c r="E285" s="683"/>
      <c r="F285" s="683"/>
      <c r="G285" s="683"/>
      <c r="H285" s="683"/>
      <c r="I285" s="683"/>
      <c r="J285" s="683"/>
      <c r="K285" s="683"/>
      <c r="L285" s="683"/>
      <c r="M285" s="683"/>
      <c r="N285" s="683"/>
      <c r="O285" s="683"/>
      <c r="P285" s="684"/>
    </row>
    <row r="286" spans="1:16" ht="15.75" x14ac:dyDescent="0.25">
      <c r="A286" s="46" t="s">
        <v>91</v>
      </c>
      <c r="B286" s="682"/>
      <c r="C286" s="683"/>
      <c r="D286" s="683"/>
      <c r="E286" s="683"/>
      <c r="F286" s="683"/>
      <c r="G286" s="683"/>
      <c r="H286" s="683"/>
      <c r="I286" s="683"/>
      <c r="J286" s="683"/>
      <c r="K286" s="683"/>
      <c r="L286" s="683"/>
      <c r="M286" s="683"/>
      <c r="N286" s="683"/>
      <c r="O286" s="683"/>
      <c r="P286" s="684"/>
    </row>
    <row r="287" spans="1:16" ht="16.5" thickBot="1" x14ac:dyDescent="0.3">
      <c r="A287" s="47" t="s">
        <v>92</v>
      </c>
      <c r="B287" s="685"/>
      <c r="C287" s="686"/>
      <c r="D287" s="686"/>
      <c r="E287" s="686"/>
      <c r="F287" s="686"/>
      <c r="G287" s="686"/>
      <c r="H287" s="686"/>
      <c r="I287" s="686"/>
      <c r="J287" s="686"/>
      <c r="K287" s="686"/>
      <c r="L287" s="686"/>
      <c r="M287" s="686"/>
      <c r="N287" s="686"/>
      <c r="O287" s="686"/>
      <c r="P287" s="687"/>
    </row>
  </sheetData>
  <mergeCells count="385">
    <mergeCell ref="B283:P283"/>
    <mergeCell ref="B284:P284"/>
    <mergeCell ref="B285:P285"/>
    <mergeCell ref="B286:P286"/>
    <mergeCell ref="B287:P287"/>
    <mergeCell ref="A277:P277"/>
    <mergeCell ref="B278:P278"/>
    <mergeCell ref="B279:P279"/>
    <mergeCell ref="B280:P280"/>
    <mergeCell ref="B281:P281"/>
    <mergeCell ref="B282:P282"/>
    <mergeCell ref="A270:A271"/>
    <mergeCell ref="B270:B271"/>
    <mergeCell ref="A272:A273"/>
    <mergeCell ref="B272:B273"/>
    <mergeCell ref="A274:A275"/>
    <mergeCell ref="B274:B275"/>
    <mergeCell ref="O263:P263"/>
    <mergeCell ref="A264:A265"/>
    <mergeCell ref="B264:B265"/>
    <mergeCell ref="A266:A267"/>
    <mergeCell ref="B266:B267"/>
    <mergeCell ref="A268:A269"/>
    <mergeCell ref="B268:B269"/>
    <mergeCell ref="D258:P258"/>
    <mergeCell ref="O259:P259"/>
    <mergeCell ref="A260:C260"/>
    <mergeCell ref="O260:P260"/>
    <mergeCell ref="A261:C261"/>
    <mergeCell ref="O261:P261"/>
    <mergeCell ref="A253:B253"/>
    <mergeCell ref="C253:P253"/>
    <mergeCell ref="A254:G254"/>
    <mergeCell ref="H254:P254"/>
    <mergeCell ref="A255:G256"/>
    <mergeCell ref="H255:P256"/>
    <mergeCell ref="G251:H251"/>
    <mergeCell ref="I251:J251"/>
    <mergeCell ref="L251:M251"/>
    <mergeCell ref="N251:P251"/>
    <mergeCell ref="G252:H252"/>
    <mergeCell ref="I252:J252"/>
    <mergeCell ref="L252:M252"/>
    <mergeCell ref="N252:P252"/>
    <mergeCell ref="F247:I247"/>
    <mergeCell ref="M247:O247"/>
    <mergeCell ref="F248:I248"/>
    <mergeCell ref="M248:O248"/>
    <mergeCell ref="F249:I249"/>
    <mergeCell ref="M249:O249"/>
    <mergeCell ref="M244:O244"/>
    <mergeCell ref="F245:I245"/>
    <mergeCell ref="M245:O245"/>
    <mergeCell ref="F246:I246"/>
    <mergeCell ref="M246:O246"/>
    <mergeCell ref="M239:O239"/>
    <mergeCell ref="M240:O240"/>
    <mergeCell ref="M241:O241"/>
    <mergeCell ref="F242:I242"/>
    <mergeCell ref="M242:O242"/>
    <mergeCell ref="F243:I243"/>
    <mergeCell ref="M243:O243"/>
    <mergeCell ref="B224:P224"/>
    <mergeCell ref="A228:E249"/>
    <mergeCell ref="F228:I229"/>
    <mergeCell ref="J228:J229"/>
    <mergeCell ref="K228:L249"/>
    <mergeCell ref="M228:O229"/>
    <mergeCell ref="P228:P229"/>
    <mergeCell ref="F230:I230"/>
    <mergeCell ref="M230:O230"/>
    <mergeCell ref="F231:I231"/>
    <mergeCell ref="F235:I235"/>
    <mergeCell ref="M235:O235"/>
    <mergeCell ref="F236:I236"/>
    <mergeCell ref="M236:O236"/>
    <mergeCell ref="M237:O237"/>
    <mergeCell ref="M238:O238"/>
    <mergeCell ref="M231:O231"/>
    <mergeCell ref="F232:I232"/>
    <mergeCell ref="M232:O232"/>
    <mergeCell ref="F233:I233"/>
    <mergeCell ref="M233:O233"/>
    <mergeCell ref="F234:I234"/>
    <mergeCell ref="M234:O234"/>
    <mergeCell ref="F244:I244"/>
    <mergeCell ref="B219:K219"/>
    <mergeCell ref="L219:O219"/>
    <mergeCell ref="B221:F221"/>
    <mergeCell ref="H221:P221"/>
    <mergeCell ref="B222:F222"/>
    <mergeCell ref="H222:P222"/>
    <mergeCell ref="B211:P211"/>
    <mergeCell ref="B212:P212"/>
    <mergeCell ref="B213:P213"/>
    <mergeCell ref="B214:P214"/>
    <mergeCell ref="B215:P215"/>
    <mergeCell ref="B218:K218"/>
    <mergeCell ref="L218:O218"/>
    <mergeCell ref="A205:P205"/>
    <mergeCell ref="B206:P206"/>
    <mergeCell ref="B207:P207"/>
    <mergeCell ref="B208:P208"/>
    <mergeCell ref="B209:P209"/>
    <mergeCell ref="B210:P210"/>
    <mergeCell ref="D194:P194"/>
    <mergeCell ref="A200:A201"/>
    <mergeCell ref="B200:B201"/>
    <mergeCell ref="O200:P200"/>
    <mergeCell ref="O201:P201"/>
    <mergeCell ref="A202:A203"/>
    <mergeCell ref="B202:B203"/>
    <mergeCell ref="O202:P202"/>
    <mergeCell ref="O203:P203"/>
    <mergeCell ref="A189:B189"/>
    <mergeCell ref="C189:P189"/>
    <mergeCell ref="A190:G190"/>
    <mergeCell ref="H190:P190"/>
    <mergeCell ref="A191:G192"/>
    <mergeCell ref="H191:P192"/>
    <mergeCell ref="G187:H187"/>
    <mergeCell ref="I187:J187"/>
    <mergeCell ref="L187:M187"/>
    <mergeCell ref="N187:P187"/>
    <mergeCell ref="G188:H188"/>
    <mergeCell ref="I188:J188"/>
    <mergeCell ref="L188:M188"/>
    <mergeCell ref="N188:P188"/>
    <mergeCell ref="F184:I184"/>
    <mergeCell ref="M184:O184"/>
    <mergeCell ref="F185:I185"/>
    <mergeCell ref="M185:O185"/>
    <mergeCell ref="F180:I180"/>
    <mergeCell ref="M180:O180"/>
    <mergeCell ref="F181:I181"/>
    <mergeCell ref="M181:O181"/>
    <mergeCell ref="F182:I182"/>
    <mergeCell ref="M182:O182"/>
    <mergeCell ref="A170:D185"/>
    <mergeCell ref="F170:I171"/>
    <mergeCell ref="J170:J171"/>
    <mergeCell ref="K170:L185"/>
    <mergeCell ref="M170:O171"/>
    <mergeCell ref="P170:P171"/>
    <mergeCell ref="F172:I172"/>
    <mergeCell ref="M172:O172"/>
    <mergeCell ref="F173:I173"/>
    <mergeCell ref="M173:O173"/>
    <mergeCell ref="F177:I177"/>
    <mergeCell ref="M177:O177"/>
    <mergeCell ref="F178:I178"/>
    <mergeCell ref="M178:O178"/>
    <mergeCell ref="F179:I179"/>
    <mergeCell ref="M179:O179"/>
    <mergeCell ref="F174:I174"/>
    <mergeCell ref="M174:O174"/>
    <mergeCell ref="F175:I175"/>
    <mergeCell ref="M175:O175"/>
    <mergeCell ref="F176:I176"/>
    <mergeCell ref="M176:O176"/>
    <mergeCell ref="F183:I183"/>
    <mergeCell ref="M183:O183"/>
    <mergeCell ref="B164:K164"/>
    <mergeCell ref="L164:O164"/>
    <mergeCell ref="B166:F166"/>
    <mergeCell ref="H166:P166"/>
    <mergeCell ref="B167:F167"/>
    <mergeCell ref="H167:P167"/>
    <mergeCell ref="B157:P157"/>
    <mergeCell ref="B158:P158"/>
    <mergeCell ref="B159:P159"/>
    <mergeCell ref="B160:P160"/>
    <mergeCell ref="B163:K163"/>
    <mergeCell ref="L163:O163"/>
    <mergeCell ref="B151:P151"/>
    <mergeCell ref="B152:P152"/>
    <mergeCell ref="B153:P153"/>
    <mergeCell ref="B154:P154"/>
    <mergeCell ref="B155:P155"/>
    <mergeCell ref="B156:P156"/>
    <mergeCell ref="O146:P146"/>
    <mergeCell ref="A147:A148"/>
    <mergeCell ref="B147:B148"/>
    <mergeCell ref="O147:P147"/>
    <mergeCell ref="O148:P148"/>
    <mergeCell ref="A150:P150"/>
    <mergeCell ref="D141:P141"/>
    <mergeCell ref="O142:P142"/>
    <mergeCell ref="A143:C143"/>
    <mergeCell ref="O143:P143"/>
    <mergeCell ref="A144:C144"/>
    <mergeCell ref="O144:P144"/>
    <mergeCell ref="A136:B136"/>
    <mergeCell ref="C136:P136"/>
    <mergeCell ref="A137:G137"/>
    <mergeCell ref="H137:P137"/>
    <mergeCell ref="A138:G139"/>
    <mergeCell ref="H138:P139"/>
    <mergeCell ref="G134:H134"/>
    <mergeCell ref="I134:J134"/>
    <mergeCell ref="L134:M134"/>
    <mergeCell ref="N134:P134"/>
    <mergeCell ref="G135:H135"/>
    <mergeCell ref="I135:J135"/>
    <mergeCell ref="L135:M135"/>
    <mergeCell ref="N135:P135"/>
    <mergeCell ref="F130:I130"/>
    <mergeCell ref="M130:O130"/>
    <mergeCell ref="F131:I131"/>
    <mergeCell ref="M131:O131"/>
    <mergeCell ref="F132:I132"/>
    <mergeCell ref="M132:O132"/>
    <mergeCell ref="M126:O126"/>
    <mergeCell ref="F127:I127"/>
    <mergeCell ref="M127:O127"/>
    <mergeCell ref="F128:I128"/>
    <mergeCell ref="M128:O128"/>
    <mergeCell ref="F129:I129"/>
    <mergeCell ref="M129:O129"/>
    <mergeCell ref="B119:P119"/>
    <mergeCell ref="A123:E132"/>
    <mergeCell ref="F123:I124"/>
    <mergeCell ref="J123:J124"/>
    <mergeCell ref="K123:L132"/>
    <mergeCell ref="M123:O124"/>
    <mergeCell ref="P123:P124"/>
    <mergeCell ref="F125:I125"/>
    <mergeCell ref="M125:O125"/>
    <mergeCell ref="F126:I126"/>
    <mergeCell ref="B114:K114"/>
    <mergeCell ref="L114:O114"/>
    <mergeCell ref="B116:F116"/>
    <mergeCell ref="H116:P116"/>
    <mergeCell ref="B117:F117"/>
    <mergeCell ref="H117:P117"/>
    <mergeCell ref="B106:P106"/>
    <mergeCell ref="B107:P107"/>
    <mergeCell ref="B108:P108"/>
    <mergeCell ref="B109:P109"/>
    <mergeCell ref="B110:P110"/>
    <mergeCell ref="B113:K113"/>
    <mergeCell ref="L113:O113"/>
    <mergeCell ref="A100:P100"/>
    <mergeCell ref="B101:P101"/>
    <mergeCell ref="B102:P102"/>
    <mergeCell ref="B103:P103"/>
    <mergeCell ref="B104:P104"/>
    <mergeCell ref="B105:P105"/>
    <mergeCell ref="O93:P93"/>
    <mergeCell ref="O94:P94"/>
    <mergeCell ref="O96:P96"/>
    <mergeCell ref="A97:A98"/>
    <mergeCell ref="B97:B98"/>
    <mergeCell ref="O97:P97"/>
    <mergeCell ref="O98:P98"/>
    <mergeCell ref="A87:G87"/>
    <mergeCell ref="H87:P87"/>
    <mergeCell ref="A88:G89"/>
    <mergeCell ref="H88:P89"/>
    <mergeCell ref="D91:P91"/>
    <mergeCell ref="O92:P92"/>
    <mergeCell ref="G85:H85"/>
    <mergeCell ref="I85:J85"/>
    <mergeCell ref="L85:M85"/>
    <mergeCell ref="N85:P85"/>
    <mergeCell ref="A86:B86"/>
    <mergeCell ref="C86:P86"/>
    <mergeCell ref="G84:H84"/>
    <mergeCell ref="I84:J84"/>
    <mergeCell ref="L84:M84"/>
    <mergeCell ref="N84:P84"/>
    <mergeCell ref="F78:I78"/>
    <mergeCell ref="M78:O78"/>
    <mergeCell ref="F79:I79"/>
    <mergeCell ref="M79:O79"/>
    <mergeCell ref="F80:I80"/>
    <mergeCell ref="M80:O80"/>
    <mergeCell ref="F75:I75"/>
    <mergeCell ref="M75:O75"/>
    <mergeCell ref="F76:I76"/>
    <mergeCell ref="M76:O76"/>
    <mergeCell ref="F77:I77"/>
    <mergeCell ref="M77:O77"/>
    <mergeCell ref="B69:F69"/>
    <mergeCell ref="H69:P69"/>
    <mergeCell ref="B70:F70"/>
    <mergeCell ref="H70:P70"/>
    <mergeCell ref="A73:D82"/>
    <mergeCell ref="F73:I74"/>
    <mergeCell ref="J73:J74"/>
    <mergeCell ref="K73:L82"/>
    <mergeCell ref="M73:O74"/>
    <mergeCell ref="P73:P74"/>
    <mergeCell ref="F81:I81"/>
    <mergeCell ref="M81:O81"/>
    <mergeCell ref="F82:I82"/>
    <mergeCell ref="M82:O82"/>
    <mergeCell ref="B61:P61"/>
    <mergeCell ref="B62:P62"/>
    <mergeCell ref="B63:P63"/>
    <mergeCell ref="B64:P64"/>
    <mergeCell ref="B65:P65"/>
    <mergeCell ref="B67:K67"/>
    <mergeCell ref="L67:O67"/>
    <mergeCell ref="A55:P55"/>
    <mergeCell ref="B56:P56"/>
    <mergeCell ref="B57:P57"/>
    <mergeCell ref="B58:P58"/>
    <mergeCell ref="B59:P59"/>
    <mergeCell ref="B60:P60"/>
    <mergeCell ref="A50:A51"/>
    <mergeCell ref="B50:B51"/>
    <mergeCell ref="O50:P50"/>
    <mergeCell ref="O51:P51"/>
    <mergeCell ref="A52:A53"/>
    <mergeCell ref="B52:B53"/>
    <mergeCell ref="O52:P52"/>
    <mergeCell ref="O53:P53"/>
    <mergeCell ref="O44:P44"/>
    <mergeCell ref="O45:P45"/>
    <mergeCell ref="O47:P47"/>
    <mergeCell ref="A48:A49"/>
    <mergeCell ref="B48:B49"/>
    <mergeCell ref="O48:P48"/>
    <mergeCell ref="O49:P49"/>
    <mergeCell ref="A38:G38"/>
    <mergeCell ref="H38:P38"/>
    <mergeCell ref="A39:G40"/>
    <mergeCell ref="H39:P40"/>
    <mergeCell ref="D42:P42"/>
    <mergeCell ref="O43:P43"/>
    <mergeCell ref="G36:H36"/>
    <mergeCell ref="I36:J36"/>
    <mergeCell ref="L36:M36"/>
    <mergeCell ref="N36:P36"/>
    <mergeCell ref="A37:B37"/>
    <mergeCell ref="C37:P37"/>
    <mergeCell ref="M32:O32"/>
    <mergeCell ref="M33:O33"/>
    <mergeCell ref="G35:H35"/>
    <mergeCell ref="I35:J35"/>
    <mergeCell ref="L35:M35"/>
    <mergeCell ref="N35:P35"/>
    <mergeCell ref="F28:I28"/>
    <mergeCell ref="M28:O28"/>
    <mergeCell ref="F29:I29"/>
    <mergeCell ref="M29:O29"/>
    <mergeCell ref="F30:I30"/>
    <mergeCell ref="M30:O30"/>
    <mergeCell ref="B14:F14"/>
    <mergeCell ref="H14:P14"/>
    <mergeCell ref="B15:F15"/>
    <mergeCell ref="H15:P15"/>
    <mergeCell ref="B18:P18"/>
    <mergeCell ref="A20:D33"/>
    <mergeCell ref="F20:I21"/>
    <mergeCell ref="J20:J21"/>
    <mergeCell ref="K20:L33"/>
    <mergeCell ref="M20:O21"/>
    <mergeCell ref="F25:I25"/>
    <mergeCell ref="M25:O25"/>
    <mergeCell ref="F26:I26"/>
    <mergeCell ref="M26:O26"/>
    <mergeCell ref="F27:I27"/>
    <mergeCell ref="M27:O27"/>
    <mergeCell ref="P20:P21"/>
    <mergeCell ref="F22:I22"/>
    <mergeCell ref="M22:O22"/>
    <mergeCell ref="F23:I23"/>
    <mergeCell ref="M23:O23"/>
    <mergeCell ref="F24:I24"/>
    <mergeCell ref="M24:O24"/>
    <mergeCell ref="M31:O31"/>
    <mergeCell ref="B8:P8"/>
    <mergeCell ref="B9:P9"/>
    <mergeCell ref="B11:K11"/>
    <mergeCell ref="L11:O11"/>
    <mergeCell ref="B12:K12"/>
    <mergeCell ref="L12:O12"/>
    <mergeCell ref="C2:N2"/>
    <mergeCell ref="C3:N3"/>
    <mergeCell ref="C4:N4"/>
    <mergeCell ref="O4:P4"/>
    <mergeCell ref="C5:N5"/>
    <mergeCell ref="C6:N6"/>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332"/>
  <sheetViews>
    <sheetView tabSelected="1" zoomScale="70" zoomScaleNormal="70" workbookViewId="0">
      <selection activeCell="I42" sqref="I42"/>
    </sheetView>
  </sheetViews>
  <sheetFormatPr baseColWidth="10" defaultColWidth="11.42578125" defaultRowHeight="15" x14ac:dyDescent="0.25"/>
  <cols>
    <col min="1" max="1" width="48.7109375" style="71" customWidth="1"/>
    <col min="2" max="2" width="11.42578125" style="71" customWidth="1"/>
    <col min="3" max="3" width="25.5703125" style="71" customWidth="1"/>
    <col min="4" max="4" width="12.7109375" style="71" customWidth="1"/>
    <col min="5" max="5" width="16.140625" style="71" customWidth="1"/>
    <col min="6" max="6" width="16.5703125" style="71" customWidth="1"/>
    <col min="7" max="7" width="15.42578125" style="71" customWidth="1"/>
    <col min="8" max="8" width="16.140625" style="71" customWidth="1"/>
    <col min="9" max="9" width="15.85546875" style="71" customWidth="1"/>
    <col min="10" max="10" width="14.7109375" style="71" customWidth="1"/>
    <col min="11" max="11" width="15.28515625" style="71" customWidth="1"/>
    <col min="12" max="12" width="14.5703125" style="71" customWidth="1"/>
    <col min="13" max="13" width="14.7109375" style="71" customWidth="1"/>
    <col min="14" max="14" width="17.28515625" style="71" customWidth="1"/>
    <col min="15" max="15" width="12.7109375" style="71" customWidth="1"/>
    <col min="16" max="16" width="14.28515625" style="71" customWidth="1"/>
    <col min="17" max="16384" width="11.42578125" style="71"/>
  </cols>
  <sheetData>
    <row r="1" spans="1:16" ht="15.75" x14ac:dyDescent="0.25">
      <c r="A1" s="443"/>
      <c r="B1" s="444"/>
      <c r="C1" s="443"/>
      <c r="D1" s="443"/>
      <c r="E1" s="443"/>
      <c r="F1" s="443"/>
      <c r="G1" s="443"/>
      <c r="H1" s="443"/>
      <c r="I1" s="443"/>
      <c r="J1" s="444"/>
      <c r="K1" s="443"/>
      <c r="L1" s="443"/>
      <c r="M1" s="443"/>
      <c r="N1" s="444"/>
      <c r="O1" s="444"/>
      <c r="P1" s="443"/>
    </row>
    <row r="2" spans="1:16" ht="15.75" x14ac:dyDescent="0.25">
      <c r="A2" s="443"/>
      <c r="B2" s="444"/>
      <c r="C2" s="1359" t="s">
        <v>0</v>
      </c>
      <c r="D2" s="1359"/>
      <c r="E2" s="1359"/>
      <c r="F2" s="1359"/>
      <c r="G2" s="1359"/>
      <c r="H2" s="1359"/>
      <c r="I2" s="1359"/>
      <c r="J2" s="1359"/>
      <c r="K2" s="1359"/>
      <c r="L2" s="1359"/>
      <c r="M2" s="1359"/>
      <c r="N2" s="1359"/>
      <c r="O2" s="444"/>
      <c r="P2" s="443"/>
    </row>
    <row r="3" spans="1:16" ht="15.75" x14ac:dyDescent="0.25">
      <c r="A3" s="443"/>
      <c r="B3" s="444"/>
      <c r="C3" s="1359" t="s">
        <v>1</v>
      </c>
      <c r="D3" s="1359"/>
      <c r="E3" s="1359"/>
      <c r="F3" s="1359"/>
      <c r="G3" s="1359"/>
      <c r="H3" s="1359"/>
      <c r="I3" s="1359"/>
      <c r="J3" s="1359"/>
      <c r="K3" s="1359"/>
      <c r="L3" s="1359"/>
      <c r="M3" s="1359"/>
      <c r="N3" s="1359"/>
      <c r="O3" s="444"/>
      <c r="P3" s="443"/>
    </row>
    <row r="4" spans="1:16" ht="15.75" x14ac:dyDescent="0.25">
      <c r="A4" s="443"/>
      <c r="B4" s="444"/>
      <c r="C4" s="1360" t="s">
        <v>2</v>
      </c>
      <c r="D4" s="1360"/>
      <c r="E4" s="1360"/>
      <c r="F4" s="1360"/>
      <c r="G4" s="1360"/>
      <c r="H4" s="1360"/>
      <c r="I4" s="1360"/>
      <c r="J4" s="1360"/>
      <c r="K4" s="1360"/>
      <c r="L4" s="1360"/>
      <c r="M4" s="1360"/>
      <c r="N4" s="1360"/>
      <c r="O4" s="1359"/>
      <c r="P4" s="1359"/>
    </row>
    <row r="5" spans="1:16" ht="15.75" x14ac:dyDescent="0.25">
      <c r="A5" s="443"/>
      <c r="B5" s="444"/>
      <c r="C5" s="1361" t="s">
        <v>3</v>
      </c>
      <c r="D5" s="1359"/>
      <c r="E5" s="1359"/>
      <c r="F5" s="1359"/>
      <c r="G5" s="1359"/>
      <c r="H5" s="1359"/>
      <c r="I5" s="1359"/>
      <c r="J5" s="1359"/>
      <c r="K5" s="1359"/>
      <c r="L5" s="1359"/>
      <c r="M5" s="1359"/>
      <c r="N5" s="1359"/>
      <c r="O5" s="444"/>
      <c r="P5" s="443"/>
    </row>
    <row r="6" spans="1:16" ht="15.75" customHeight="1" x14ac:dyDescent="0.25">
      <c r="A6" s="443"/>
      <c r="B6" s="444"/>
      <c r="C6" s="1362" t="s">
        <v>4</v>
      </c>
      <c r="D6" s="1362"/>
      <c r="E6" s="1362"/>
      <c r="F6" s="1362"/>
      <c r="G6" s="1362"/>
      <c r="H6" s="1362"/>
      <c r="I6" s="1362"/>
      <c r="J6" s="1362"/>
      <c r="K6" s="1362"/>
      <c r="L6" s="1362"/>
      <c r="M6" s="1362"/>
      <c r="N6" s="1362"/>
      <c r="O6" s="444"/>
      <c r="P6" s="443"/>
    </row>
    <row r="7" spans="1:16" ht="15.75" x14ac:dyDescent="0.25">
      <c r="A7" s="443"/>
      <c r="B7" s="444"/>
      <c r="C7" s="443"/>
      <c r="D7" s="443"/>
      <c r="E7" s="443"/>
      <c r="F7" s="443"/>
      <c r="G7" s="443"/>
      <c r="H7" s="443"/>
      <c r="I7" s="443"/>
      <c r="J7" s="444"/>
      <c r="K7" s="443"/>
      <c r="L7" s="443"/>
      <c r="M7" s="443"/>
      <c r="N7" s="444"/>
      <c r="O7" s="444"/>
      <c r="P7" s="443"/>
    </row>
    <row r="8" spans="1:16" ht="15.75" customHeight="1" x14ac:dyDescent="0.25">
      <c r="A8" s="445" t="s">
        <v>5</v>
      </c>
      <c r="B8" s="1356"/>
      <c r="C8" s="1357"/>
      <c r="D8" s="1357"/>
      <c r="E8" s="1357"/>
      <c r="F8" s="1357"/>
      <c r="G8" s="1357"/>
      <c r="H8" s="1357"/>
      <c r="I8" s="1357"/>
      <c r="J8" s="1357"/>
      <c r="K8" s="1357"/>
      <c r="L8" s="1357"/>
      <c r="M8" s="1357"/>
      <c r="N8" s="1357"/>
      <c r="O8" s="1357"/>
      <c r="P8" s="1358"/>
    </row>
    <row r="9" spans="1:16" ht="15.75" customHeight="1" x14ac:dyDescent="0.25">
      <c r="A9" s="446" t="s">
        <v>7</v>
      </c>
      <c r="B9" s="1356"/>
      <c r="C9" s="1357"/>
      <c r="D9" s="1357"/>
      <c r="E9" s="1357"/>
      <c r="F9" s="1357"/>
      <c r="G9" s="1357"/>
      <c r="H9" s="1357"/>
      <c r="I9" s="1357"/>
      <c r="J9" s="1357"/>
      <c r="K9" s="1357"/>
      <c r="L9" s="1357"/>
      <c r="M9" s="1357"/>
      <c r="N9" s="1357"/>
      <c r="O9" s="1357"/>
      <c r="P9" s="1358"/>
    </row>
    <row r="10" spans="1:16" ht="15.75" x14ac:dyDescent="0.25">
      <c r="A10" s="447"/>
      <c r="B10" s="448"/>
      <c r="C10" s="449"/>
      <c r="D10" s="449"/>
      <c r="E10" s="449"/>
      <c r="F10" s="449"/>
      <c r="G10" s="449"/>
      <c r="H10" s="449"/>
      <c r="I10" s="449"/>
      <c r="J10" s="449"/>
      <c r="K10" s="449"/>
      <c r="L10" s="449"/>
      <c r="M10" s="450"/>
      <c r="N10" s="450"/>
      <c r="O10" s="450"/>
      <c r="P10" s="447"/>
    </row>
    <row r="11" spans="1:16" ht="30" customHeight="1" x14ac:dyDescent="0.25">
      <c r="A11" s="451" t="s">
        <v>9</v>
      </c>
      <c r="B11" s="1284" t="s">
        <v>1866</v>
      </c>
      <c r="C11" s="1285"/>
      <c r="D11" s="1285"/>
      <c r="E11" s="1285"/>
      <c r="F11" s="1285"/>
      <c r="G11" s="1285"/>
      <c r="H11" s="1285"/>
      <c r="I11" s="1285"/>
      <c r="J11" s="1285"/>
      <c r="K11" s="1286"/>
      <c r="L11" s="1287" t="s">
        <v>11</v>
      </c>
      <c r="M11" s="1287"/>
      <c r="N11" s="1287"/>
      <c r="O11" s="1287"/>
      <c r="P11" s="452"/>
    </row>
    <row r="13" spans="1:16" ht="32.25" customHeight="1" x14ac:dyDescent="0.25">
      <c r="A13" s="453" t="s">
        <v>12</v>
      </c>
      <c r="B13" s="1261" t="s">
        <v>1867</v>
      </c>
      <c r="C13" s="1276"/>
      <c r="D13" s="1276"/>
      <c r="E13" s="1276"/>
      <c r="F13" s="1276"/>
      <c r="G13" s="1276"/>
      <c r="H13" s="1276"/>
      <c r="I13" s="1276"/>
      <c r="J13" s="1276"/>
      <c r="K13" s="1276"/>
      <c r="L13" s="1277" t="s">
        <v>14</v>
      </c>
      <c r="M13" s="1277"/>
      <c r="N13" s="1277"/>
      <c r="O13" s="1277"/>
      <c r="P13" s="454" t="s">
        <v>461</v>
      </c>
    </row>
    <row r="14" spans="1:16" ht="15" customHeight="1" x14ac:dyDescent="0.25"/>
    <row r="15" spans="1:16" ht="15.75" x14ac:dyDescent="0.25">
      <c r="A15" s="455" t="s">
        <v>15</v>
      </c>
      <c r="B15" s="1278"/>
      <c r="C15" s="1279"/>
      <c r="D15" s="1279"/>
      <c r="E15" s="1279"/>
      <c r="F15" s="1280"/>
      <c r="G15" s="456" t="s">
        <v>17</v>
      </c>
      <c r="H15" s="1278"/>
      <c r="I15" s="1279"/>
      <c r="J15" s="1279"/>
      <c r="K15" s="1279"/>
      <c r="L15" s="1279"/>
      <c r="M15" s="1279"/>
      <c r="N15" s="1279"/>
      <c r="O15" s="1279"/>
      <c r="P15" s="1280"/>
    </row>
    <row r="16" spans="1:16" ht="15.75" x14ac:dyDescent="0.25">
      <c r="A16" s="455" t="s">
        <v>15</v>
      </c>
      <c r="B16" s="1278"/>
      <c r="C16" s="1279"/>
      <c r="D16" s="1279"/>
      <c r="E16" s="1279"/>
      <c r="F16" s="1280"/>
      <c r="G16" s="456" t="s">
        <v>17</v>
      </c>
      <c r="H16" s="1278"/>
      <c r="I16" s="1279"/>
      <c r="J16" s="1279"/>
      <c r="K16" s="1279"/>
      <c r="L16" s="1279"/>
      <c r="M16" s="1279"/>
      <c r="N16" s="1279"/>
      <c r="O16" s="1279"/>
      <c r="P16" s="1280"/>
    </row>
    <row r="17" spans="1:16" ht="15.75" x14ac:dyDescent="0.25">
      <c r="A17" s="457"/>
      <c r="B17" s="458"/>
      <c r="C17" s="458"/>
      <c r="D17" s="459"/>
      <c r="E17" s="459"/>
      <c r="F17" s="459"/>
      <c r="G17" s="459"/>
      <c r="H17" s="459"/>
      <c r="I17" s="459"/>
      <c r="J17" s="459"/>
      <c r="K17" s="459"/>
      <c r="L17" s="460"/>
      <c r="M17" s="460"/>
      <c r="N17" s="460"/>
      <c r="O17" s="460"/>
      <c r="P17" s="461"/>
    </row>
    <row r="18" spans="1:16" ht="25.5" customHeight="1" x14ac:dyDescent="0.25">
      <c r="A18" s="453" t="s">
        <v>20</v>
      </c>
      <c r="B18" s="1261"/>
      <c r="C18" s="1261"/>
      <c r="D18" s="1261"/>
      <c r="E18" s="1261"/>
      <c r="F18" s="1261"/>
      <c r="G18" s="1261"/>
      <c r="H18" s="1261"/>
      <c r="I18" s="1261"/>
      <c r="J18" s="1261"/>
      <c r="K18" s="1261"/>
      <c r="L18" s="1261"/>
      <c r="M18" s="1261"/>
      <c r="N18" s="1261"/>
      <c r="O18" s="1261"/>
      <c r="P18" s="1261"/>
    </row>
    <row r="19" spans="1:16" ht="5.25" customHeight="1" x14ac:dyDescent="0.25"/>
    <row r="20" spans="1:16" ht="23.25" customHeight="1" x14ac:dyDescent="0.25">
      <c r="A20" s="462" t="s">
        <v>22</v>
      </c>
      <c r="B20" s="90"/>
      <c r="C20" s="90"/>
      <c r="D20" s="90"/>
      <c r="E20" s="90"/>
      <c r="F20" s="90"/>
      <c r="G20" s="90"/>
      <c r="H20" s="90"/>
      <c r="I20" s="90"/>
      <c r="J20" s="90"/>
      <c r="K20" s="90"/>
      <c r="L20" s="90"/>
      <c r="M20" s="90"/>
      <c r="N20" s="90"/>
      <c r="O20" s="90"/>
    </row>
    <row r="21" spans="1:16" ht="12" customHeight="1" x14ac:dyDescent="0.25">
      <c r="A21" s="462"/>
      <c r="B21" s="90"/>
      <c r="C21" s="90"/>
      <c r="D21" s="90"/>
      <c r="E21" s="90"/>
      <c r="F21" s="90"/>
      <c r="G21" s="90"/>
      <c r="H21" s="90"/>
      <c r="I21" s="90"/>
      <c r="J21" s="90"/>
      <c r="K21" s="90"/>
      <c r="L21" s="90"/>
      <c r="M21" s="90"/>
      <c r="N21" s="90"/>
      <c r="O21" s="90"/>
    </row>
    <row r="22" spans="1:16" ht="15" customHeight="1" x14ac:dyDescent="0.25">
      <c r="A22" s="1262" t="s">
        <v>23</v>
      </c>
      <c r="B22" s="1263"/>
      <c r="C22" s="1263"/>
      <c r="D22" s="1263"/>
      <c r="E22" s="1264"/>
      <c r="F22" s="1271" t="s">
        <v>24</v>
      </c>
      <c r="G22" s="1271"/>
      <c r="H22" s="1271"/>
      <c r="I22" s="1271"/>
      <c r="J22" s="1271" t="s">
        <v>25</v>
      </c>
      <c r="K22" s="1272" t="s">
        <v>26</v>
      </c>
      <c r="L22" s="1264"/>
      <c r="M22" s="1271" t="s">
        <v>27</v>
      </c>
      <c r="N22" s="1271"/>
      <c r="O22" s="1271"/>
      <c r="P22" s="1275" t="s">
        <v>25</v>
      </c>
    </row>
    <row r="23" spans="1:16" ht="15" customHeight="1" x14ac:dyDescent="0.25">
      <c r="A23" s="1265"/>
      <c r="B23" s="1266"/>
      <c r="C23" s="1266"/>
      <c r="D23" s="1266"/>
      <c r="E23" s="1267"/>
      <c r="F23" s="1271"/>
      <c r="G23" s="1271"/>
      <c r="H23" s="1271"/>
      <c r="I23" s="1271"/>
      <c r="J23" s="1271"/>
      <c r="K23" s="1273"/>
      <c r="L23" s="1267"/>
      <c r="M23" s="1271"/>
      <c r="N23" s="1271"/>
      <c r="O23" s="1271"/>
      <c r="P23" s="1275"/>
    </row>
    <row r="24" spans="1:16" ht="15" customHeight="1" x14ac:dyDescent="0.25">
      <c r="A24" s="1265"/>
      <c r="B24" s="1266"/>
      <c r="C24" s="1266"/>
      <c r="D24" s="1266"/>
      <c r="E24" s="1267"/>
      <c r="F24" s="1254" t="s">
        <v>1868</v>
      </c>
      <c r="G24" s="1254"/>
      <c r="H24" s="1254"/>
      <c r="I24" s="1254"/>
      <c r="J24" s="514">
        <v>0.02</v>
      </c>
      <c r="K24" s="1273"/>
      <c r="L24" s="1267"/>
      <c r="M24" s="1254" t="s">
        <v>1869</v>
      </c>
      <c r="N24" s="1254"/>
      <c r="O24" s="1254"/>
      <c r="P24" s="515">
        <v>0.4</v>
      </c>
    </row>
    <row r="25" spans="1:16" ht="15" customHeight="1" x14ac:dyDescent="0.25">
      <c r="A25" s="1265"/>
      <c r="B25" s="1266"/>
      <c r="C25" s="1266"/>
      <c r="D25" s="1266"/>
      <c r="E25" s="1267"/>
      <c r="F25" s="1256" t="s">
        <v>1870</v>
      </c>
      <c r="G25" s="1257"/>
      <c r="H25" s="1257"/>
      <c r="I25" s="1258"/>
      <c r="J25" s="514">
        <v>0.02</v>
      </c>
      <c r="K25" s="1273"/>
      <c r="L25" s="1267"/>
      <c r="M25" s="1256" t="s">
        <v>1871</v>
      </c>
      <c r="N25" s="1501"/>
      <c r="O25" s="1149"/>
      <c r="P25" s="515">
        <v>0.1</v>
      </c>
    </row>
    <row r="26" spans="1:16" ht="15" customHeight="1" x14ac:dyDescent="0.25">
      <c r="A26" s="1265"/>
      <c r="B26" s="1266"/>
      <c r="C26" s="1266"/>
      <c r="D26" s="1266"/>
      <c r="E26" s="1267"/>
      <c r="F26" s="1256" t="s">
        <v>1851</v>
      </c>
      <c r="G26" s="1257"/>
      <c r="H26" s="1257"/>
      <c r="I26" s="1258"/>
      <c r="J26" s="514">
        <v>0.02</v>
      </c>
      <c r="K26" s="1273"/>
      <c r="L26" s="1267"/>
      <c r="M26" s="1256" t="s">
        <v>1872</v>
      </c>
      <c r="N26" s="1501"/>
      <c r="O26" s="1149"/>
      <c r="P26" s="515">
        <v>0.2</v>
      </c>
    </row>
    <row r="27" spans="1:16" ht="15" customHeight="1" x14ac:dyDescent="0.25">
      <c r="A27" s="1265"/>
      <c r="B27" s="1266"/>
      <c r="C27" s="1266"/>
      <c r="D27" s="1266"/>
      <c r="E27" s="1267"/>
      <c r="F27" s="1256" t="s">
        <v>1624</v>
      </c>
      <c r="G27" s="1257"/>
      <c r="H27" s="1257"/>
      <c r="I27" s="1258"/>
      <c r="J27" s="514">
        <v>0.02</v>
      </c>
      <c r="K27" s="1273"/>
      <c r="L27" s="1267"/>
      <c r="M27" s="1254"/>
      <c r="N27" s="1254"/>
      <c r="O27" s="1254"/>
      <c r="P27" s="570"/>
    </row>
    <row r="28" spans="1:16" ht="15" customHeight="1" x14ac:dyDescent="0.25">
      <c r="A28" s="1265"/>
      <c r="B28" s="1266"/>
      <c r="C28" s="1266"/>
      <c r="D28" s="1266"/>
      <c r="E28" s="1267"/>
      <c r="F28" s="1256" t="s">
        <v>1873</v>
      </c>
      <c r="G28" s="1257"/>
      <c r="H28" s="1257"/>
      <c r="I28" s="1258"/>
      <c r="J28" s="514">
        <v>0.02</v>
      </c>
      <c r="K28" s="1273"/>
      <c r="L28" s="1267"/>
      <c r="M28" s="1254"/>
      <c r="N28" s="1254"/>
      <c r="O28" s="1254"/>
      <c r="P28" s="570"/>
    </row>
    <row r="29" spans="1:16" ht="15" customHeight="1" x14ac:dyDescent="0.25">
      <c r="A29" s="1265"/>
      <c r="B29" s="1266"/>
      <c r="C29" s="1266"/>
      <c r="D29" s="1266"/>
      <c r="E29" s="1267"/>
      <c r="F29" s="1256" t="s">
        <v>1506</v>
      </c>
      <c r="G29" s="1257"/>
      <c r="H29" s="1257"/>
      <c r="I29" s="1258"/>
      <c r="J29" s="514">
        <v>0.02</v>
      </c>
      <c r="K29" s="1274"/>
      <c r="L29" s="1270"/>
      <c r="M29" s="1254"/>
      <c r="N29" s="1254"/>
      <c r="O29" s="1254"/>
      <c r="P29" s="570"/>
    </row>
    <row r="30" spans="1:16" ht="15.75" x14ac:dyDescent="0.25">
      <c r="A30" s="465"/>
      <c r="B30" s="466"/>
      <c r="C30" s="460"/>
      <c r="D30" s="460"/>
      <c r="E30" s="460"/>
      <c r="F30" s="460"/>
      <c r="G30" s="460"/>
      <c r="H30" s="460"/>
      <c r="I30" s="460"/>
      <c r="J30" s="460"/>
      <c r="K30" s="460"/>
      <c r="L30" s="460"/>
      <c r="M30" s="460"/>
      <c r="N30" s="460"/>
      <c r="O30" s="460"/>
    </row>
    <row r="31" spans="1:16" s="99" customFormat="1" ht="31.5" customHeight="1" x14ac:dyDescent="0.25">
      <c r="A31" s="467" t="s">
        <v>32</v>
      </c>
      <c r="B31" s="468" t="s">
        <v>33</v>
      </c>
      <c r="C31" s="468" t="s">
        <v>34</v>
      </c>
      <c r="D31" s="468" t="s">
        <v>35</v>
      </c>
      <c r="E31" s="468" t="s">
        <v>36</v>
      </c>
      <c r="F31" s="468" t="s">
        <v>37</v>
      </c>
      <c r="G31" s="1244" t="s">
        <v>38</v>
      </c>
      <c r="H31" s="1244"/>
      <c r="I31" s="1217" t="s">
        <v>39</v>
      </c>
      <c r="J31" s="1228"/>
      <c r="K31" s="468" t="s">
        <v>40</v>
      </c>
      <c r="L31" s="1244" t="s">
        <v>41</v>
      </c>
      <c r="M31" s="1244"/>
      <c r="N31" s="1245" t="s">
        <v>42</v>
      </c>
      <c r="O31" s="1246"/>
      <c r="P31" s="1247"/>
    </row>
    <row r="32" spans="1:16" ht="58.5" customHeight="1" x14ac:dyDescent="0.25">
      <c r="A32" s="469" t="s">
        <v>568</v>
      </c>
      <c r="B32" s="470"/>
      <c r="C32" s="155" t="s">
        <v>1874</v>
      </c>
      <c r="D32" s="471" t="s">
        <v>104</v>
      </c>
      <c r="E32" s="471" t="s">
        <v>1555</v>
      </c>
      <c r="F32" s="471" t="s">
        <v>105</v>
      </c>
      <c r="G32" s="1355" t="s">
        <v>1875</v>
      </c>
      <c r="H32" s="1355"/>
      <c r="I32" s="1249" t="s">
        <v>1876</v>
      </c>
      <c r="J32" s="1250"/>
      <c r="K32" s="472">
        <v>6</v>
      </c>
      <c r="L32" s="1251" t="s">
        <v>450</v>
      </c>
      <c r="M32" s="1251"/>
      <c r="N32" s="1252" t="s">
        <v>1877</v>
      </c>
      <c r="O32" s="1252"/>
      <c r="P32" s="1253"/>
    </row>
    <row r="33" spans="1:16" ht="40.5" customHeight="1" x14ac:dyDescent="0.25">
      <c r="A33" s="1227" t="s">
        <v>51</v>
      </c>
      <c r="B33" s="1228"/>
      <c r="C33" s="985" t="s">
        <v>1878</v>
      </c>
      <c r="D33" s="991"/>
      <c r="E33" s="991"/>
      <c r="F33" s="991"/>
      <c r="G33" s="991"/>
      <c r="H33" s="991"/>
      <c r="I33" s="991"/>
      <c r="J33" s="991"/>
      <c r="K33" s="991"/>
      <c r="L33" s="991"/>
      <c r="M33" s="991"/>
      <c r="N33" s="991"/>
      <c r="O33" s="991"/>
      <c r="P33" s="992"/>
    </row>
    <row r="34" spans="1:16" ht="15.75" x14ac:dyDescent="0.25">
      <c r="A34" s="1229" t="s">
        <v>53</v>
      </c>
      <c r="B34" s="1230"/>
      <c r="C34" s="1230"/>
      <c r="D34" s="1230"/>
      <c r="E34" s="1230"/>
      <c r="F34" s="1230"/>
      <c r="G34" s="1231"/>
      <c r="H34" s="1232" t="s">
        <v>54</v>
      </c>
      <c r="I34" s="1230"/>
      <c r="J34" s="1230"/>
      <c r="K34" s="1230"/>
      <c r="L34" s="1230"/>
      <c r="M34" s="1230"/>
      <c r="N34" s="1230"/>
      <c r="O34" s="1230"/>
      <c r="P34" s="1233"/>
    </row>
    <row r="35" spans="1:16" ht="15" customHeight="1" x14ac:dyDescent="0.25">
      <c r="A35" s="1110" t="s">
        <v>1879</v>
      </c>
      <c r="B35" s="1111"/>
      <c r="C35" s="1111"/>
      <c r="D35" s="1111"/>
      <c r="E35" s="1111"/>
      <c r="F35" s="1111"/>
      <c r="G35" s="1112"/>
      <c r="H35" s="1495" t="s">
        <v>1877</v>
      </c>
      <c r="I35" s="1496"/>
      <c r="J35" s="1496"/>
      <c r="K35" s="1496"/>
      <c r="L35" s="1496"/>
      <c r="M35" s="1496"/>
      <c r="N35" s="1496"/>
      <c r="O35" s="1496"/>
      <c r="P35" s="1497"/>
    </row>
    <row r="36" spans="1:16" ht="15" customHeight="1" x14ac:dyDescent="0.25">
      <c r="A36" s="1492"/>
      <c r="B36" s="1493"/>
      <c r="C36" s="1493"/>
      <c r="D36" s="1493"/>
      <c r="E36" s="1493"/>
      <c r="F36" s="1493"/>
      <c r="G36" s="1494"/>
      <c r="H36" s="1498"/>
      <c r="I36" s="1499"/>
      <c r="J36" s="1499"/>
      <c r="K36" s="1499"/>
      <c r="L36" s="1499"/>
      <c r="M36" s="1499"/>
      <c r="N36" s="1499"/>
      <c r="O36" s="1499"/>
      <c r="P36" s="1500"/>
    </row>
    <row r="37" spans="1:16" ht="21.75" customHeight="1" x14ac:dyDescent="0.25">
      <c r="A37" s="465"/>
      <c r="B37" s="466"/>
      <c r="C37" s="466"/>
      <c r="D37" s="466"/>
      <c r="E37" s="466"/>
      <c r="F37" s="466"/>
      <c r="G37" s="466"/>
      <c r="H37" s="466"/>
      <c r="I37" s="466"/>
      <c r="J37" s="466"/>
      <c r="K37" s="466"/>
      <c r="L37" s="466"/>
      <c r="M37" s="466"/>
      <c r="N37" s="466"/>
      <c r="O37" s="466"/>
      <c r="P37" s="473"/>
    </row>
    <row r="38" spans="1:16" ht="15.75" customHeight="1" x14ac:dyDescent="0.25">
      <c r="A38" s="474"/>
      <c r="B38" s="466"/>
      <c r="C38" s="461"/>
      <c r="D38" s="1217" t="s">
        <v>57</v>
      </c>
      <c r="E38" s="1218"/>
      <c r="F38" s="1218"/>
      <c r="G38" s="1218"/>
      <c r="H38" s="1218"/>
      <c r="I38" s="1218"/>
      <c r="J38" s="1218"/>
      <c r="K38" s="1218"/>
      <c r="L38" s="1218"/>
      <c r="M38" s="1218"/>
      <c r="N38" s="1218"/>
      <c r="O38" s="1218"/>
      <c r="P38" s="1219"/>
    </row>
    <row r="39" spans="1:16" ht="15.75" x14ac:dyDescent="0.25">
      <c r="A39" s="465"/>
      <c r="B39" s="466"/>
      <c r="C39" s="466"/>
      <c r="D39" s="468" t="s">
        <v>58</v>
      </c>
      <c r="E39" s="468" t="s">
        <v>59</v>
      </c>
      <c r="F39" s="468" t="s">
        <v>60</v>
      </c>
      <c r="G39" s="468" t="s">
        <v>61</v>
      </c>
      <c r="H39" s="468" t="s">
        <v>62</v>
      </c>
      <c r="I39" s="468" t="s">
        <v>63</v>
      </c>
      <c r="J39" s="468" t="s">
        <v>64</v>
      </c>
      <c r="K39" s="468" t="s">
        <v>65</v>
      </c>
      <c r="L39" s="468" t="s">
        <v>66</v>
      </c>
      <c r="M39" s="468" t="s">
        <v>67</v>
      </c>
      <c r="N39" s="468" t="s">
        <v>68</v>
      </c>
      <c r="O39" s="1217" t="s">
        <v>69</v>
      </c>
      <c r="P39" s="1219"/>
    </row>
    <row r="40" spans="1:16" ht="15.75" x14ac:dyDescent="0.25">
      <c r="A40" s="1220" t="s">
        <v>70</v>
      </c>
      <c r="B40" s="1221"/>
      <c r="C40" s="1222"/>
      <c r="D40" s="475"/>
      <c r="E40" s="475"/>
      <c r="F40" s="475"/>
      <c r="G40" s="475"/>
      <c r="H40" s="475">
        <v>6</v>
      </c>
      <c r="I40" s="475"/>
      <c r="J40" s="475"/>
      <c r="K40" s="475"/>
      <c r="L40" s="475"/>
      <c r="M40" s="475"/>
      <c r="N40" s="475"/>
      <c r="O40" s="1223"/>
      <c r="P40" s="1224"/>
    </row>
    <row r="41" spans="1:16" ht="15.75" x14ac:dyDescent="0.25">
      <c r="A41" s="1220" t="s">
        <v>71</v>
      </c>
      <c r="B41" s="1221"/>
      <c r="C41" s="1222"/>
      <c r="D41" s="476"/>
      <c r="E41" s="476"/>
      <c r="F41" s="476"/>
      <c r="G41" s="476"/>
      <c r="H41" s="476"/>
      <c r="I41" s="476"/>
      <c r="J41" s="476"/>
      <c r="K41" s="476"/>
      <c r="L41" s="476"/>
      <c r="M41" s="476"/>
      <c r="N41" s="476"/>
      <c r="O41" s="1225"/>
      <c r="P41" s="1226"/>
    </row>
    <row r="42" spans="1:16" ht="15.75" thickBot="1" x14ac:dyDescent="0.3">
      <c r="A42" s="113"/>
      <c r="B42" s="90"/>
      <c r="C42" s="90"/>
      <c r="D42" s="90"/>
      <c r="E42" s="90"/>
      <c r="F42" s="90"/>
      <c r="G42" s="90"/>
      <c r="H42" s="90"/>
      <c r="I42" s="90"/>
      <c r="J42" s="90"/>
      <c r="K42" s="90"/>
      <c r="L42" s="90"/>
      <c r="M42" s="90"/>
      <c r="N42" s="90"/>
      <c r="O42" s="90"/>
      <c r="P42" s="114"/>
    </row>
    <row r="43" spans="1:16" ht="21" customHeight="1" x14ac:dyDescent="0.25">
      <c r="A43" s="1201" t="s">
        <v>82</v>
      </c>
      <c r="B43" s="1202"/>
      <c r="C43" s="1202"/>
      <c r="D43" s="1202"/>
      <c r="E43" s="1202"/>
      <c r="F43" s="1202"/>
      <c r="G43" s="1202"/>
      <c r="H43" s="1202"/>
      <c r="I43" s="1202"/>
      <c r="J43" s="1202"/>
      <c r="K43" s="1202"/>
      <c r="L43" s="1202"/>
      <c r="M43" s="1202"/>
      <c r="N43" s="1202"/>
      <c r="O43" s="1202"/>
      <c r="P43" s="1203"/>
    </row>
    <row r="44" spans="1:16" ht="15.75" x14ac:dyDescent="0.25">
      <c r="A44" s="487" t="s">
        <v>83</v>
      </c>
      <c r="B44" s="1195"/>
      <c r="C44" s="1196"/>
      <c r="D44" s="1196"/>
      <c r="E44" s="1196"/>
      <c r="F44" s="1196"/>
      <c r="G44" s="1196"/>
      <c r="H44" s="1196"/>
      <c r="I44" s="1196"/>
      <c r="J44" s="1196"/>
      <c r="K44" s="1196"/>
      <c r="L44" s="1196"/>
      <c r="M44" s="1196"/>
      <c r="N44" s="1196"/>
      <c r="O44" s="1196"/>
      <c r="P44" s="1197"/>
    </row>
    <row r="45" spans="1:16" ht="15.75" x14ac:dyDescent="0.25">
      <c r="A45" s="487" t="s">
        <v>84</v>
      </c>
      <c r="B45" s="1195"/>
      <c r="C45" s="1196"/>
      <c r="D45" s="1196"/>
      <c r="E45" s="1196"/>
      <c r="F45" s="1196"/>
      <c r="G45" s="1196"/>
      <c r="H45" s="1196"/>
      <c r="I45" s="1196"/>
      <c r="J45" s="1196"/>
      <c r="K45" s="1196"/>
      <c r="L45" s="1196"/>
      <c r="M45" s="1196"/>
      <c r="N45" s="1196"/>
      <c r="O45" s="1196"/>
      <c r="P45" s="1197"/>
    </row>
    <row r="46" spans="1:16" ht="15.75" x14ac:dyDescent="0.25">
      <c r="A46" s="487" t="s">
        <v>85</v>
      </c>
      <c r="B46" s="1195"/>
      <c r="C46" s="1196"/>
      <c r="D46" s="1196"/>
      <c r="E46" s="1196"/>
      <c r="F46" s="1196"/>
      <c r="G46" s="1196"/>
      <c r="H46" s="1196"/>
      <c r="I46" s="1196"/>
      <c r="J46" s="1196"/>
      <c r="K46" s="1196"/>
      <c r="L46" s="1196"/>
      <c r="M46" s="1196"/>
      <c r="N46" s="1196"/>
      <c r="O46" s="1196"/>
      <c r="P46" s="1197"/>
    </row>
    <row r="47" spans="1:16" ht="15.75" x14ac:dyDescent="0.25">
      <c r="A47" s="487" t="s">
        <v>86</v>
      </c>
      <c r="B47" s="1195"/>
      <c r="C47" s="1196"/>
      <c r="D47" s="1196"/>
      <c r="E47" s="1196"/>
      <c r="F47" s="1196"/>
      <c r="G47" s="1196"/>
      <c r="H47" s="1196"/>
      <c r="I47" s="1196"/>
      <c r="J47" s="1196"/>
      <c r="K47" s="1196"/>
      <c r="L47" s="1196"/>
      <c r="M47" s="1196"/>
      <c r="N47" s="1196"/>
      <c r="O47" s="1196"/>
      <c r="P47" s="1197"/>
    </row>
    <row r="48" spans="1:16" ht="15.75" x14ac:dyDescent="0.25">
      <c r="A48" s="487" t="s">
        <v>87</v>
      </c>
      <c r="B48" s="1195"/>
      <c r="C48" s="1196"/>
      <c r="D48" s="1196"/>
      <c r="E48" s="1196"/>
      <c r="F48" s="1196"/>
      <c r="G48" s="1196"/>
      <c r="H48" s="1196"/>
      <c r="I48" s="1196"/>
      <c r="J48" s="1196"/>
      <c r="K48" s="1196"/>
      <c r="L48" s="1196"/>
      <c r="M48" s="1196"/>
      <c r="N48" s="1196"/>
      <c r="O48" s="1196"/>
      <c r="P48" s="1197"/>
    </row>
    <row r="49" spans="1:16" ht="15.75" x14ac:dyDescent="0.25">
      <c r="A49" s="487" t="s">
        <v>88</v>
      </c>
      <c r="B49" s="1195"/>
      <c r="C49" s="1196"/>
      <c r="D49" s="1196"/>
      <c r="E49" s="1196"/>
      <c r="F49" s="1196"/>
      <c r="G49" s="1196"/>
      <c r="H49" s="1196"/>
      <c r="I49" s="1196"/>
      <c r="J49" s="1196"/>
      <c r="K49" s="1196"/>
      <c r="L49" s="1196"/>
      <c r="M49" s="1196"/>
      <c r="N49" s="1196"/>
      <c r="O49" s="1196"/>
      <c r="P49" s="1197"/>
    </row>
    <row r="50" spans="1:16" ht="15.75" x14ac:dyDescent="0.25">
      <c r="A50" s="487" t="s">
        <v>89</v>
      </c>
      <c r="B50" s="1195"/>
      <c r="C50" s="1196"/>
      <c r="D50" s="1196"/>
      <c r="E50" s="1196"/>
      <c r="F50" s="1196"/>
      <c r="G50" s="1196"/>
      <c r="H50" s="1196"/>
      <c r="I50" s="1196"/>
      <c r="J50" s="1196"/>
      <c r="K50" s="1196"/>
      <c r="L50" s="1196"/>
      <c r="M50" s="1196"/>
      <c r="N50" s="1196"/>
      <c r="O50" s="1196"/>
      <c r="P50" s="1197"/>
    </row>
    <row r="51" spans="1:16" ht="15.75" x14ac:dyDescent="0.25">
      <c r="A51" s="487" t="s">
        <v>90</v>
      </c>
      <c r="B51" s="1195"/>
      <c r="C51" s="1196"/>
      <c r="D51" s="1196"/>
      <c r="E51" s="1196"/>
      <c r="F51" s="1196"/>
      <c r="G51" s="1196"/>
      <c r="H51" s="1196"/>
      <c r="I51" s="1196"/>
      <c r="J51" s="1196"/>
      <c r="K51" s="1196"/>
      <c r="L51" s="1196"/>
      <c r="M51" s="1196"/>
      <c r="N51" s="1196"/>
      <c r="O51" s="1196"/>
      <c r="P51" s="1197"/>
    </row>
    <row r="52" spans="1:16" ht="15.75" x14ac:dyDescent="0.25">
      <c r="A52" s="487" t="s">
        <v>91</v>
      </c>
      <c r="B52" s="1195"/>
      <c r="C52" s="1196"/>
      <c r="D52" s="1196"/>
      <c r="E52" s="1196"/>
      <c r="F52" s="1196"/>
      <c r="G52" s="1196"/>
      <c r="H52" s="1196"/>
      <c r="I52" s="1196"/>
      <c r="J52" s="1196"/>
      <c r="K52" s="1196"/>
      <c r="L52" s="1196"/>
      <c r="M52" s="1196"/>
      <c r="N52" s="1196"/>
      <c r="O52" s="1196"/>
      <c r="P52" s="1197"/>
    </row>
    <row r="53" spans="1:16" ht="16.5" thickBot="1" x14ac:dyDescent="0.3">
      <c r="A53" s="488" t="s">
        <v>92</v>
      </c>
      <c r="B53" s="1198"/>
      <c r="C53" s="1199"/>
      <c r="D53" s="1199"/>
      <c r="E53" s="1199"/>
      <c r="F53" s="1199"/>
      <c r="G53" s="1199"/>
      <c r="H53" s="1199"/>
      <c r="I53" s="1199"/>
      <c r="J53" s="1199"/>
      <c r="K53" s="1199"/>
      <c r="L53" s="1199"/>
      <c r="M53" s="1199"/>
      <c r="N53" s="1199"/>
      <c r="O53" s="1199"/>
      <c r="P53" s="1200"/>
    </row>
    <row r="55" spans="1:16" ht="33" customHeight="1" x14ac:dyDescent="0.25">
      <c r="A55" s="451" t="s">
        <v>9</v>
      </c>
      <c r="B55" s="1284" t="s">
        <v>1880</v>
      </c>
      <c r="C55" s="1285"/>
      <c r="D55" s="1285"/>
      <c r="E55" s="1285"/>
      <c r="F55" s="1285"/>
      <c r="G55" s="1285"/>
      <c r="H55" s="1285"/>
      <c r="I55" s="1285"/>
      <c r="J55" s="1285"/>
      <c r="K55" s="1286"/>
      <c r="L55" s="1287" t="s">
        <v>11</v>
      </c>
      <c r="M55" s="1287"/>
      <c r="N55" s="1287"/>
      <c r="O55" s="1287"/>
      <c r="P55" s="452"/>
    </row>
    <row r="56" spans="1:16" ht="15" customHeight="1" x14ac:dyDescent="0.25"/>
    <row r="57" spans="1:16" ht="25.5" customHeight="1" x14ac:dyDescent="0.25">
      <c r="A57" s="453" t="s">
        <v>12</v>
      </c>
      <c r="B57" s="1261" t="s">
        <v>1881</v>
      </c>
      <c r="C57" s="1276"/>
      <c r="D57" s="1276"/>
      <c r="E57" s="1276"/>
      <c r="F57" s="1276"/>
      <c r="G57" s="1276"/>
      <c r="H57" s="1276"/>
      <c r="I57" s="1276"/>
      <c r="J57" s="1276"/>
      <c r="K57" s="1276"/>
      <c r="L57" s="1277" t="s">
        <v>14</v>
      </c>
      <c r="M57" s="1277"/>
      <c r="N57" s="1277"/>
      <c r="O57" s="1277"/>
      <c r="P57" s="454" t="s">
        <v>461</v>
      </c>
    </row>
    <row r="58" spans="1:16" ht="15" customHeight="1" x14ac:dyDescent="0.25">
      <c r="B58" s="466"/>
      <c r="C58" s="460"/>
      <c r="D58" s="460"/>
      <c r="E58" s="460"/>
      <c r="F58" s="460"/>
      <c r="G58" s="460"/>
      <c r="H58" s="460"/>
      <c r="I58" s="460"/>
      <c r="J58" s="460"/>
      <c r="K58" s="460"/>
      <c r="L58" s="460"/>
      <c r="M58" s="460"/>
      <c r="N58" s="460"/>
      <c r="O58" s="460"/>
      <c r="P58" s="461"/>
    </row>
    <row r="59" spans="1:16" ht="15" customHeight="1" x14ac:dyDescent="0.25">
      <c r="A59" s="455" t="s">
        <v>15</v>
      </c>
      <c r="B59" s="1278"/>
      <c r="C59" s="1279"/>
      <c r="D59" s="1279"/>
      <c r="E59" s="1279"/>
      <c r="F59" s="1280"/>
      <c r="G59" s="456" t="s">
        <v>17</v>
      </c>
      <c r="H59" s="1278"/>
      <c r="I59" s="1279"/>
      <c r="J59" s="1279"/>
      <c r="K59" s="1279"/>
      <c r="L59" s="1279"/>
      <c r="M59" s="1279"/>
      <c r="N59" s="1279"/>
      <c r="O59" s="1279"/>
      <c r="P59" s="1280"/>
    </row>
    <row r="60" spans="1:16" ht="15" customHeight="1" x14ac:dyDescent="0.25">
      <c r="A60" s="455" t="s">
        <v>15</v>
      </c>
      <c r="B60" s="1278"/>
      <c r="C60" s="1279"/>
      <c r="D60" s="1279"/>
      <c r="E60" s="1279"/>
      <c r="F60" s="1280"/>
      <c r="G60" s="456" t="s">
        <v>17</v>
      </c>
      <c r="H60" s="1278"/>
      <c r="I60" s="1279"/>
      <c r="J60" s="1279"/>
      <c r="K60" s="1279"/>
      <c r="L60" s="1279"/>
      <c r="M60" s="1279"/>
      <c r="N60" s="1279"/>
      <c r="O60" s="1279"/>
      <c r="P60" s="1280"/>
    </row>
    <row r="61" spans="1:16" ht="15" customHeight="1" x14ac:dyDescent="0.25">
      <c r="A61" s="571"/>
      <c r="B61" s="458"/>
      <c r="C61" s="458"/>
      <c r="D61" s="458"/>
      <c r="E61" s="458"/>
      <c r="F61" s="458"/>
      <c r="G61" s="572"/>
      <c r="H61" s="458"/>
      <c r="I61" s="458"/>
      <c r="J61" s="458"/>
      <c r="K61" s="458"/>
      <c r="L61" s="458"/>
      <c r="M61" s="458"/>
      <c r="N61" s="458"/>
      <c r="O61" s="458"/>
      <c r="P61" s="458"/>
    </row>
    <row r="62" spans="1:16" ht="30" customHeight="1" x14ac:dyDescent="0.25">
      <c r="A62" s="453" t="s">
        <v>20</v>
      </c>
      <c r="B62" s="1261"/>
      <c r="C62" s="1261"/>
      <c r="D62" s="1261"/>
      <c r="E62" s="1261"/>
      <c r="F62" s="1261"/>
      <c r="G62" s="1261"/>
      <c r="H62" s="1261"/>
      <c r="I62" s="1261"/>
      <c r="J62" s="1261"/>
      <c r="K62" s="1261"/>
      <c r="L62" s="1261"/>
      <c r="M62" s="1261"/>
      <c r="N62" s="1261"/>
      <c r="O62" s="1261"/>
      <c r="P62" s="1261"/>
    </row>
    <row r="63" spans="1:16" ht="15" customHeight="1" x14ac:dyDescent="0.25">
      <c r="A63" s="571"/>
      <c r="B63" s="458"/>
      <c r="C63" s="458"/>
      <c r="D63" s="458"/>
      <c r="E63" s="458"/>
      <c r="F63" s="458"/>
      <c r="G63" s="572"/>
      <c r="H63" s="458"/>
      <c r="I63" s="458"/>
      <c r="J63" s="458"/>
      <c r="K63" s="458"/>
      <c r="L63" s="458"/>
      <c r="M63" s="458"/>
      <c r="N63" s="458"/>
      <c r="O63" s="458"/>
      <c r="P63" s="458"/>
    </row>
    <row r="64" spans="1:16" ht="15" customHeight="1" x14ac:dyDescent="0.25">
      <c r="A64" s="462" t="s">
        <v>22</v>
      </c>
      <c r="B64" s="90"/>
      <c r="C64" s="90"/>
      <c r="D64" s="90"/>
      <c r="E64" s="90"/>
      <c r="F64" s="90"/>
      <c r="G64" s="90"/>
      <c r="H64" s="90"/>
      <c r="I64" s="90"/>
      <c r="J64" s="90"/>
      <c r="K64" s="90"/>
      <c r="L64" s="90"/>
      <c r="M64" s="90"/>
      <c r="N64" s="90"/>
      <c r="O64" s="90"/>
    </row>
    <row r="65" spans="1:16" ht="15" customHeight="1" x14ac:dyDescent="0.25">
      <c r="A65" s="462"/>
      <c r="B65" s="90"/>
      <c r="C65" s="90"/>
      <c r="D65" s="90"/>
      <c r="E65" s="90"/>
      <c r="F65" s="90"/>
      <c r="G65" s="90"/>
      <c r="H65" s="90"/>
      <c r="I65" s="90"/>
      <c r="J65" s="90"/>
      <c r="K65" s="90"/>
      <c r="L65" s="90"/>
      <c r="M65" s="90"/>
      <c r="N65" s="90"/>
      <c r="O65" s="90"/>
    </row>
    <row r="66" spans="1:16" ht="15" customHeight="1" x14ac:dyDescent="0.25">
      <c r="A66" s="1262" t="s">
        <v>23</v>
      </c>
      <c r="B66" s="1263"/>
      <c r="C66" s="1263"/>
      <c r="D66" s="1263"/>
      <c r="E66" s="1264"/>
      <c r="F66" s="1271" t="s">
        <v>24</v>
      </c>
      <c r="G66" s="1271"/>
      <c r="H66" s="1271"/>
      <c r="I66" s="1271"/>
      <c r="J66" s="1271" t="s">
        <v>25</v>
      </c>
      <c r="K66" s="1272" t="s">
        <v>26</v>
      </c>
      <c r="L66" s="1264"/>
      <c r="M66" s="1271" t="s">
        <v>27</v>
      </c>
      <c r="N66" s="1271"/>
      <c r="O66" s="1271"/>
      <c r="P66" s="1275" t="s">
        <v>25</v>
      </c>
    </row>
    <row r="67" spans="1:16" ht="15.75" customHeight="1" x14ac:dyDescent="0.25">
      <c r="A67" s="1265"/>
      <c r="B67" s="1266"/>
      <c r="C67" s="1266"/>
      <c r="D67" s="1266"/>
      <c r="E67" s="1267"/>
      <c r="F67" s="1271"/>
      <c r="G67" s="1271"/>
      <c r="H67" s="1271"/>
      <c r="I67" s="1271"/>
      <c r="J67" s="1271"/>
      <c r="K67" s="1273"/>
      <c r="L67" s="1267"/>
      <c r="M67" s="1271"/>
      <c r="N67" s="1271"/>
      <c r="O67" s="1271"/>
      <c r="P67" s="1275"/>
    </row>
    <row r="68" spans="1:16" ht="15.75" customHeight="1" x14ac:dyDescent="0.25">
      <c r="A68" s="1265"/>
      <c r="B68" s="1266"/>
      <c r="C68" s="1266"/>
      <c r="D68" s="1266"/>
      <c r="E68" s="1267"/>
      <c r="F68" s="1489" t="s">
        <v>1882</v>
      </c>
      <c r="G68" s="1490"/>
      <c r="H68" s="1490"/>
      <c r="I68" s="1491"/>
      <c r="J68" s="514">
        <v>0.01</v>
      </c>
      <c r="K68" s="1273"/>
      <c r="L68" s="1267"/>
      <c r="M68" s="1254" t="s">
        <v>1883</v>
      </c>
      <c r="N68" s="1254"/>
      <c r="O68" s="1254"/>
      <c r="P68" s="464"/>
    </row>
    <row r="69" spans="1:16" ht="16.5" customHeight="1" x14ac:dyDescent="0.25">
      <c r="A69" s="1265"/>
      <c r="B69" s="1266"/>
      <c r="C69" s="1266"/>
      <c r="D69" s="1266"/>
      <c r="E69" s="1267"/>
      <c r="F69" s="1254" t="s">
        <v>1335</v>
      </c>
      <c r="G69" s="1254"/>
      <c r="H69" s="1254"/>
      <c r="I69" s="1254"/>
      <c r="J69" s="514">
        <v>0.05</v>
      </c>
      <c r="K69" s="1273"/>
      <c r="L69" s="1267"/>
      <c r="M69" s="1254" t="s">
        <v>1884</v>
      </c>
      <c r="N69" s="1254"/>
      <c r="O69" s="1254"/>
      <c r="P69" s="464"/>
    </row>
    <row r="70" spans="1:16" ht="15.75" customHeight="1" x14ac:dyDescent="0.25">
      <c r="A70" s="1265"/>
      <c r="B70" s="1266"/>
      <c r="C70" s="1266"/>
      <c r="D70" s="1266"/>
      <c r="E70" s="1267"/>
      <c r="F70" s="1254" t="s">
        <v>1344</v>
      </c>
      <c r="G70" s="1254"/>
      <c r="H70" s="1254"/>
      <c r="I70" s="1254"/>
      <c r="J70" s="514">
        <v>0.05</v>
      </c>
      <c r="K70" s="1273"/>
      <c r="L70" s="1267"/>
      <c r="M70" s="1254" t="s">
        <v>1885</v>
      </c>
      <c r="N70" s="1260"/>
      <c r="O70" s="1260"/>
      <c r="P70" s="464"/>
    </row>
    <row r="71" spans="1:16" ht="15.75" customHeight="1" x14ac:dyDescent="0.25">
      <c r="A71" s="1265"/>
      <c r="B71" s="1266"/>
      <c r="C71" s="1266"/>
      <c r="D71" s="1266"/>
      <c r="E71" s="1267"/>
      <c r="F71" s="1254" t="s">
        <v>1346</v>
      </c>
      <c r="G71" s="1254"/>
      <c r="H71" s="1254"/>
      <c r="I71" s="1254"/>
      <c r="J71" s="514">
        <v>0.1</v>
      </c>
      <c r="K71" s="1273"/>
      <c r="L71" s="1267"/>
      <c r="M71" s="1254"/>
      <c r="N71" s="1254"/>
      <c r="O71" s="1254"/>
      <c r="P71" s="464"/>
    </row>
    <row r="72" spans="1:16" ht="15" customHeight="1" x14ac:dyDescent="0.25">
      <c r="A72" s="1265"/>
      <c r="B72" s="1266"/>
      <c r="C72" s="1266"/>
      <c r="D72" s="1266"/>
      <c r="E72" s="1267"/>
      <c r="F72" s="1254"/>
      <c r="G72" s="1254"/>
      <c r="H72" s="1254"/>
      <c r="I72" s="1254"/>
      <c r="J72" s="514"/>
      <c r="K72" s="1273"/>
      <c r="L72" s="1267"/>
      <c r="M72" s="1254"/>
      <c r="N72" s="1254"/>
      <c r="O72" s="1254"/>
      <c r="P72" s="464"/>
    </row>
    <row r="73" spans="1:16" ht="15" customHeight="1" x14ac:dyDescent="0.25">
      <c r="A73" s="1265"/>
      <c r="B73" s="1266"/>
      <c r="C73" s="1266"/>
      <c r="D73" s="1266"/>
      <c r="E73" s="1267"/>
      <c r="F73" s="1254"/>
      <c r="G73" s="1254"/>
      <c r="H73" s="1254"/>
      <c r="I73" s="1254"/>
      <c r="J73" s="514"/>
      <c r="K73" s="1273"/>
      <c r="L73" s="1267"/>
      <c r="M73" s="1254"/>
      <c r="N73" s="1254"/>
      <c r="O73" s="1254"/>
      <c r="P73" s="464"/>
    </row>
    <row r="74" spans="1:16" ht="15" customHeight="1" x14ac:dyDescent="0.25">
      <c r="A74" s="1265"/>
      <c r="B74" s="1266"/>
      <c r="C74" s="1266"/>
      <c r="D74" s="1266"/>
      <c r="E74" s="1267"/>
      <c r="F74" s="1254"/>
      <c r="G74" s="1254"/>
      <c r="H74" s="1254"/>
      <c r="I74" s="1254"/>
      <c r="J74" s="514"/>
      <c r="K74" s="1273"/>
      <c r="L74" s="1267"/>
      <c r="M74" s="1254"/>
      <c r="N74" s="1254"/>
      <c r="O74" s="1254"/>
      <c r="P74" s="464"/>
    </row>
    <row r="75" spans="1:16" ht="15.75" customHeight="1" x14ac:dyDescent="0.25">
      <c r="A75" s="1268"/>
      <c r="B75" s="1269"/>
      <c r="C75" s="1269"/>
      <c r="D75" s="1269"/>
      <c r="E75" s="1270"/>
      <c r="F75" s="1254"/>
      <c r="G75" s="1254"/>
      <c r="H75" s="1254"/>
      <c r="I75" s="1254"/>
      <c r="J75" s="514"/>
      <c r="K75" s="1274"/>
      <c r="L75" s="1270"/>
      <c r="M75" s="1254"/>
      <c r="N75" s="1254"/>
      <c r="O75" s="1254"/>
      <c r="P75" s="464"/>
    </row>
    <row r="76" spans="1:16" ht="15.75" customHeight="1" x14ac:dyDescent="0.25">
      <c r="A76" s="465"/>
      <c r="B76" s="466"/>
      <c r="C76" s="460"/>
      <c r="D76" s="460"/>
      <c r="E76" s="460"/>
      <c r="F76" s="460"/>
      <c r="G76" s="460"/>
      <c r="H76" s="460"/>
      <c r="I76" s="460"/>
      <c r="J76" s="460"/>
      <c r="K76" s="460"/>
      <c r="L76" s="460"/>
      <c r="M76" s="460"/>
      <c r="N76" s="460"/>
      <c r="O76" s="460"/>
    </row>
    <row r="77" spans="1:16" ht="31.5" x14ac:dyDescent="0.25">
      <c r="A77" s="467" t="s">
        <v>32</v>
      </c>
      <c r="B77" s="468" t="s">
        <v>33</v>
      </c>
      <c r="C77" s="468" t="s">
        <v>34</v>
      </c>
      <c r="D77" s="468" t="s">
        <v>35</v>
      </c>
      <c r="E77" s="468" t="s">
        <v>36</v>
      </c>
      <c r="F77" s="468" t="s">
        <v>37</v>
      </c>
      <c r="G77" s="1244" t="s">
        <v>38</v>
      </c>
      <c r="H77" s="1244"/>
      <c r="I77" s="1217" t="s">
        <v>39</v>
      </c>
      <c r="J77" s="1228"/>
      <c r="K77" s="468" t="s">
        <v>40</v>
      </c>
      <c r="L77" s="1244" t="s">
        <v>41</v>
      </c>
      <c r="M77" s="1244"/>
      <c r="N77" s="1297" t="s">
        <v>42</v>
      </c>
      <c r="O77" s="1298"/>
      <c r="P77" s="1299"/>
    </row>
    <row r="78" spans="1:16" ht="57.75" customHeight="1" x14ac:dyDescent="0.25">
      <c r="A78" s="490" t="s">
        <v>568</v>
      </c>
      <c r="B78" s="470"/>
      <c r="C78" s="415" t="s">
        <v>1886</v>
      </c>
      <c r="D78" s="491" t="s">
        <v>104</v>
      </c>
      <c r="E78" s="491" t="s">
        <v>1555</v>
      </c>
      <c r="F78" s="491" t="s">
        <v>105</v>
      </c>
      <c r="G78" s="1339" t="s">
        <v>1887</v>
      </c>
      <c r="H78" s="1339"/>
      <c r="I78" s="1340" t="s">
        <v>207</v>
      </c>
      <c r="J78" s="1341"/>
      <c r="K78" s="492">
        <v>100</v>
      </c>
      <c r="L78" s="1342" t="s">
        <v>634</v>
      </c>
      <c r="M78" s="1342"/>
      <c r="N78" s="1343" t="s">
        <v>1352</v>
      </c>
      <c r="O78" s="1343"/>
      <c r="P78" s="1344"/>
    </row>
    <row r="79" spans="1:16" ht="36" customHeight="1" x14ac:dyDescent="0.25">
      <c r="A79" s="1217" t="s">
        <v>51</v>
      </c>
      <c r="B79" s="1228"/>
      <c r="C79" s="960" t="s">
        <v>1888</v>
      </c>
      <c r="D79" s="1137"/>
      <c r="E79" s="1137"/>
      <c r="F79" s="1137"/>
      <c r="G79" s="1137"/>
      <c r="H79" s="1137"/>
      <c r="I79" s="1137"/>
      <c r="J79" s="1137"/>
      <c r="K79" s="1137"/>
      <c r="L79" s="1137"/>
      <c r="M79" s="1137"/>
      <c r="N79" s="1137"/>
      <c r="O79" s="1137"/>
      <c r="P79" s="1148"/>
    </row>
    <row r="80" spans="1:16" ht="15.75" x14ac:dyDescent="0.25">
      <c r="A80" s="1229" t="s">
        <v>53</v>
      </c>
      <c r="B80" s="1230"/>
      <c r="C80" s="1230"/>
      <c r="D80" s="1230"/>
      <c r="E80" s="1230"/>
      <c r="F80" s="1230"/>
      <c r="G80" s="1231"/>
      <c r="H80" s="1232" t="s">
        <v>54</v>
      </c>
      <c r="I80" s="1230"/>
      <c r="J80" s="1230"/>
      <c r="K80" s="1230"/>
      <c r="L80" s="1230"/>
      <c r="M80" s="1230"/>
      <c r="N80" s="1230"/>
      <c r="O80" s="1230"/>
      <c r="P80" s="1233"/>
    </row>
    <row r="81" spans="1:16" x14ac:dyDescent="0.25">
      <c r="A81" s="1476" t="s">
        <v>1889</v>
      </c>
      <c r="B81" s="1477"/>
      <c r="C81" s="1477"/>
      <c r="D81" s="1477"/>
      <c r="E81" s="1477"/>
      <c r="F81" s="1477"/>
      <c r="G81" s="1477"/>
      <c r="H81" s="1480" t="s">
        <v>1890</v>
      </c>
      <c r="I81" s="1481"/>
      <c r="J81" s="1481"/>
      <c r="K81" s="1481"/>
      <c r="L81" s="1481"/>
      <c r="M81" s="1481"/>
      <c r="N81" s="1481"/>
      <c r="O81" s="1481"/>
      <c r="P81" s="1482"/>
    </row>
    <row r="82" spans="1:16" x14ac:dyDescent="0.25">
      <c r="A82" s="1478"/>
      <c r="B82" s="1479"/>
      <c r="C82" s="1479"/>
      <c r="D82" s="1479"/>
      <c r="E82" s="1479"/>
      <c r="F82" s="1479"/>
      <c r="G82" s="1479"/>
      <c r="H82" s="1483"/>
      <c r="I82" s="1484"/>
      <c r="J82" s="1484"/>
      <c r="K82" s="1484"/>
      <c r="L82" s="1484"/>
      <c r="M82" s="1484"/>
      <c r="N82" s="1484"/>
      <c r="O82" s="1484"/>
      <c r="P82" s="1485"/>
    </row>
    <row r="83" spans="1:16" ht="15.75" customHeight="1" x14ac:dyDescent="0.25">
      <c r="A83" s="465"/>
      <c r="B83" s="466"/>
      <c r="C83" s="466"/>
      <c r="D83" s="555"/>
      <c r="E83" s="466"/>
      <c r="F83" s="466"/>
      <c r="G83" s="466"/>
      <c r="H83" s="466"/>
      <c r="I83" s="466"/>
      <c r="J83" s="466"/>
      <c r="K83" s="466"/>
      <c r="L83" s="466"/>
      <c r="M83" s="466"/>
      <c r="N83" s="466"/>
      <c r="O83" s="466"/>
      <c r="P83" s="473"/>
    </row>
    <row r="84" spans="1:16" ht="15.75" customHeight="1" x14ac:dyDescent="0.25">
      <c r="A84" s="474"/>
      <c r="B84" s="466"/>
      <c r="C84" s="461"/>
      <c r="E84" s="1217" t="s">
        <v>57</v>
      </c>
      <c r="F84" s="1218"/>
      <c r="G84" s="1218"/>
      <c r="H84" s="1218"/>
      <c r="I84" s="1218"/>
      <c r="J84" s="1218"/>
      <c r="K84" s="1218"/>
      <c r="L84" s="1218"/>
      <c r="M84" s="1218"/>
      <c r="N84" s="1218"/>
      <c r="O84" s="1218"/>
      <c r="P84" s="1228"/>
    </row>
    <row r="85" spans="1:16" ht="15.75" x14ac:dyDescent="0.25">
      <c r="A85" s="465"/>
      <c r="B85" s="466"/>
      <c r="C85" s="466"/>
      <c r="E85" s="573" t="s">
        <v>58</v>
      </c>
      <c r="F85" s="573" t="s">
        <v>59</v>
      </c>
      <c r="G85" s="573" t="s">
        <v>60</v>
      </c>
      <c r="H85" s="573" t="s">
        <v>61</v>
      </c>
      <c r="I85" s="573" t="s">
        <v>62</v>
      </c>
      <c r="J85" s="573" t="s">
        <v>63</v>
      </c>
      <c r="K85" s="573" t="s">
        <v>64</v>
      </c>
      <c r="L85" s="573" t="s">
        <v>65</v>
      </c>
      <c r="M85" s="573" t="s">
        <v>66</v>
      </c>
      <c r="N85" s="573" t="s">
        <v>67</v>
      </c>
      <c r="O85" s="573" t="s">
        <v>68</v>
      </c>
      <c r="P85" s="574" t="s">
        <v>69</v>
      </c>
    </row>
    <row r="86" spans="1:16" ht="15.75" x14ac:dyDescent="0.25">
      <c r="A86" s="1473" t="s">
        <v>70</v>
      </c>
      <c r="B86" s="1474"/>
      <c r="C86" s="1474"/>
      <c r="D86" s="1475"/>
      <c r="E86" s="495"/>
      <c r="F86" s="495"/>
      <c r="H86" s="558">
        <v>1</v>
      </c>
      <c r="I86" s="558"/>
      <c r="K86" s="558">
        <v>1</v>
      </c>
      <c r="L86" s="558"/>
      <c r="N86" s="558">
        <v>1</v>
      </c>
      <c r="O86" s="558"/>
      <c r="P86" s="559"/>
    </row>
    <row r="87" spans="1:16" ht="15.75" customHeight="1" x14ac:dyDescent="0.25">
      <c r="A87" s="1473" t="s">
        <v>71</v>
      </c>
      <c r="B87" s="1474"/>
      <c r="C87" s="1474"/>
      <c r="D87" s="1475"/>
      <c r="E87" s="497"/>
      <c r="F87" s="497"/>
      <c r="G87" s="497"/>
      <c r="H87" s="497"/>
      <c r="I87" s="497"/>
      <c r="J87" s="497"/>
      <c r="K87" s="497"/>
      <c r="L87" s="497"/>
      <c r="M87" s="497"/>
      <c r="N87" s="497"/>
      <c r="O87" s="497"/>
      <c r="P87" s="498"/>
    </row>
    <row r="88" spans="1:16" ht="15.75" x14ac:dyDescent="0.25">
      <c r="A88" s="465"/>
      <c r="B88" s="466"/>
      <c r="C88" s="555"/>
      <c r="D88" s="466"/>
      <c r="E88" s="466"/>
      <c r="F88" s="466"/>
      <c r="G88" s="466"/>
      <c r="H88" s="466"/>
      <c r="I88" s="466"/>
      <c r="J88" s="466"/>
      <c r="K88" s="466"/>
      <c r="L88" s="466"/>
      <c r="M88" s="466"/>
      <c r="N88" s="466"/>
      <c r="O88" s="466"/>
      <c r="P88" s="473"/>
    </row>
    <row r="89" spans="1:16" ht="15.75" x14ac:dyDescent="0.25">
      <c r="A89" s="477" t="s">
        <v>456</v>
      </c>
      <c r="B89" s="477" t="s">
        <v>33</v>
      </c>
      <c r="C89" s="575"/>
      <c r="D89" s="576"/>
      <c r="E89" s="479" t="s">
        <v>58</v>
      </c>
      <c r="F89" s="479" t="s">
        <v>59</v>
      </c>
      <c r="G89" s="479" t="s">
        <v>60</v>
      </c>
      <c r="H89" s="479" t="s">
        <v>61</v>
      </c>
      <c r="I89" s="479" t="s">
        <v>62</v>
      </c>
      <c r="J89" s="479" t="s">
        <v>63</v>
      </c>
      <c r="K89" s="479" t="s">
        <v>64</v>
      </c>
      <c r="L89" s="479" t="s">
        <v>65</v>
      </c>
      <c r="M89" s="479" t="s">
        <v>66</v>
      </c>
      <c r="N89" s="479" t="s">
        <v>67</v>
      </c>
      <c r="O89" s="563" t="s">
        <v>68</v>
      </c>
      <c r="P89" s="577" t="s">
        <v>69</v>
      </c>
    </row>
    <row r="90" spans="1:16" ht="15.75" x14ac:dyDescent="0.25">
      <c r="A90" s="1469" t="s">
        <v>1891</v>
      </c>
      <c r="B90" s="1206"/>
      <c r="C90" s="1207" t="s">
        <v>70</v>
      </c>
      <c r="D90" s="1471"/>
      <c r="E90" s="517">
        <v>1</v>
      </c>
      <c r="F90" s="517"/>
      <c r="G90" s="517"/>
      <c r="H90" s="517"/>
      <c r="I90" s="517"/>
      <c r="J90" s="517"/>
      <c r="K90" s="517"/>
      <c r="L90" s="517"/>
      <c r="M90" s="517"/>
      <c r="N90" s="548"/>
      <c r="O90" s="578"/>
      <c r="P90" s="579"/>
    </row>
    <row r="91" spans="1:16" ht="15.75" customHeight="1" x14ac:dyDescent="0.25">
      <c r="A91" s="1470"/>
      <c r="B91" s="1206"/>
      <c r="C91" s="1209" t="s">
        <v>71</v>
      </c>
      <c r="D91" s="1472"/>
      <c r="E91" s="540"/>
      <c r="F91" s="541"/>
      <c r="G91" s="541"/>
      <c r="H91" s="541"/>
      <c r="I91" s="541"/>
      <c r="J91" s="541"/>
      <c r="K91" s="541"/>
      <c r="L91" s="541"/>
      <c r="M91" s="541"/>
      <c r="N91" s="580"/>
      <c r="O91" s="581"/>
      <c r="P91" s="582"/>
    </row>
    <row r="92" spans="1:16" ht="15.75" x14ac:dyDescent="0.25">
      <c r="A92" s="1469" t="s">
        <v>1892</v>
      </c>
      <c r="B92" s="1206"/>
      <c r="C92" s="1207" t="s">
        <v>70</v>
      </c>
      <c r="D92" s="1471"/>
      <c r="E92" s="517"/>
      <c r="F92" s="517"/>
      <c r="G92" s="517"/>
      <c r="H92" s="517">
        <v>1</v>
      </c>
      <c r="I92" s="517"/>
      <c r="J92" s="517"/>
      <c r="K92" s="517">
        <v>1</v>
      </c>
      <c r="L92" s="517"/>
      <c r="M92" s="517"/>
      <c r="N92" s="548">
        <v>1</v>
      </c>
      <c r="O92" s="583"/>
      <c r="P92" s="584"/>
    </row>
    <row r="93" spans="1:16" ht="15.75" customHeight="1" x14ac:dyDescent="0.25">
      <c r="A93" s="1470"/>
      <c r="B93" s="1206"/>
      <c r="C93" s="1209" t="s">
        <v>71</v>
      </c>
      <c r="D93" s="1472"/>
      <c r="E93" s="540"/>
      <c r="F93" s="541"/>
      <c r="G93" s="541"/>
      <c r="H93" s="541"/>
      <c r="I93" s="541"/>
      <c r="J93" s="541"/>
      <c r="K93" s="541"/>
      <c r="L93" s="541"/>
      <c r="M93" s="541"/>
      <c r="N93" s="580"/>
      <c r="O93" s="585"/>
      <c r="P93" s="586"/>
    </row>
    <row r="94" spans="1:16" ht="21.75" customHeight="1" thickBot="1" x14ac:dyDescent="0.3">
      <c r="A94" s="113"/>
      <c r="B94" s="90"/>
      <c r="C94" s="90"/>
      <c r="D94" s="90"/>
      <c r="E94" s="90"/>
      <c r="F94" s="90"/>
      <c r="G94" s="90"/>
      <c r="H94" s="90"/>
      <c r="I94" s="90"/>
      <c r="J94" s="90"/>
      <c r="K94" s="90"/>
      <c r="L94" s="90"/>
      <c r="M94" s="90"/>
      <c r="N94" s="90"/>
      <c r="O94" s="90"/>
      <c r="P94" s="114"/>
    </row>
    <row r="95" spans="1:16" ht="21.75" customHeight="1" x14ac:dyDescent="0.25">
      <c r="A95" s="1201" t="s">
        <v>82</v>
      </c>
      <c r="B95" s="1202"/>
      <c r="C95" s="1202"/>
      <c r="D95" s="1202"/>
      <c r="E95" s="1202"/>
      <c r="F95" s="1202"/>
      <c r="G95" s="1202"/>
      <c r="H95" s="1202"/>
      <c r="I95" s="1202"/>
      <c r="J95" s="1202"/>
      <c r="K95" s="1202"/>
      <c r="L95" s="1202"/>
      <c r="M95" s="1202"/>
      <c r="N95" s="1202"/>
      <c r="O95" s="1202"/>
      <c r="P95" s="1203"/>
    </row>
    <row r="96" spans="1:16" ht="21.75" customHeight="1" x14ac:dyDescent="0.25">
      <c r="A96" s="487" t="s">
        <v>83</v>
      </c>
      <c r="B96" s="1195"/>
      <c r="C96" s="1196"/>
      <c r="D96" s="1196"/>
      <c r="E96" s="1196"/>
      <c r="F96" s="1196"/>
      <c r="G96" s="1196"/>
      <c r="H96" s="1196"/>
      <c r="I96" s="1196"/>
      <c r="J96" s="1196"/>
      <c r="K96" s="1196"/>
      <c r="L96" s="1196"/>
      <c r="M96" s="1196"/>
      <c r="N96" s="1196"/>
      <c r="O96" s="1196"/>
      <c r="P96" s="1197"/>
    </row>
    <row r="97" spans="1:16" ht="15.75" x14ac:dyDescent="0.25">
      <c r="A97" s="487" t="s">
        <v>84</v>
      </c>
      <c r="B97" s="1195"/>
      <c r="C97" s="1196"/>
      <c r="D97" s="1196"/>
      <c r="E97" s="1196"/>
      <c r="F97" s="1196"/>
      <c r="G97" s="1196"/>
      <c r="H97" s="1196"/>
      <c r="I97" s="1196"/>
      <c r="J97" s="1196"/>
      <c r="K97" s="1196"/>
      <c r="L97" s="1196"/>
      <c r="M97" s="1196"/>
      <c r="N97" s="1196"/>
      <c r="O97" s="1196"/>
      <c r="P97" s="1197"/>
    </row>
    <row r="98" spans="1:16" ht="21" customHeight="1" x14ac:dyDescent="0.25">
      <c r="A98" s="487" t="s">
        <v>85</v>
      </c>
      <c r="B98" s="1195"/>
      <c r="C98" s="1196"/>
      <c r="D98" s="1196"/>
      <c r="E98" s="1196"/>
      <c r="F98" s="1196"/>
      <c r="G98" s="1196"/>
      <c r="H98" s="1196"/>
      <c r="I98" s="1196"/>
      <c r="J98" s="1196"/>
      <c r="K98" s="1196"/>
      <c r="L98" s="1196"/>
      <c r="M98" s="1196"/>
      <c r="N98" s="1196"/>
      <c r="O98" s="1196"/>
      <c r="P98" s="1197"/>
    </row>
    <row r="99" spans="1:16" ht="15.75" x14ac:dyDescent="0.25">
      <c r="A99" s="487" t="s">
        <v>86</v>
      </c>
      <c r="B99" s="1195"/>
      <c r="C99" s="1196"/>
      <c r="D99" s="1196"/>
      <c r="E99" s="1196"/>
      <c r="F99" s="1196"/>
      <c r="G99" s="1196"/>
      <c r="H99" s="1196"/>
      <c r="I99" s="1196"/>
      <c r="J99" s="1196"/>
      <c r="K99" s="1196"/>
      <c r="L99" s="1196"/>
      <c r="M99" s="1196"/>
      <c r="N99" s="1196"/>
      <c r="O99" s="1196"/>
      <c r="P99" s="1197"/>
    </row>
    <row r="100" spans="1:16" ht="15.75" x14ac:dyDescent="0.25">
      <c r="A100" s="487" t="s">
        <v>87</v>
      </c>
      <c r="B100" s="1195"/>
      <c r="C100" s="1196"/>
      <c r="D100" s="1196"/>
      <c r="E100" s="1196"/>
      <c r="F100" s="1196"/>
      <c r="G100" s="1196"/>
      <c r="H100" s="1196"/>
      <c r="I100" s="1196"/>
      <c r="J100" s="1196"/>
      <c r="K100" s="1196"/>
      <c r="L100" s="1196"/>
      <c r="M100" s="1196"/>
      <c r="N100" s="1196"/>
      <c r="O100" s="1196"/>
      <c r="P100" s="1197"/>
    </row>
    <row r="101" spans="1:16" ht="15.75" x14ac:dyDescent="0.25">
      <c r="A101" s="487" t="s">
        <v>88</v>
      </c>
      <c r="B101" s="1195"/>
      <c r="C101" s="1196"/>
      <c r="D101" s="1196"/>
      <c r="E101" s="1196"/>
      <c r="F101" s="1196"/>
      <c r="G101" s="1196"/>
      <c r="H101" s="1196"/>
      <c r="I101" s="1196"/>
      <c r="J101" s="1196"/>
      <c r="K101" s="1196"/>
      <c r="L101" s="1196"/>
      <c r="M101" s="1196"/>
      <c r="N101" s="1196"/>
      <c r="O101" s="1196"/>
      <c r="P101" s="1197"/>
    </row>
    <row r="102" spans="1:16" ht="15.75" x14ac:dyDescent="0.25">
      <c r="A102" s="487" t="s">
        <v>89</v>
      </c>
      <c r="B102" s="1195"/>
      <c r="C102" s="1196"/>
      <c r="D102" s="1196"/>
      <c r="E102" s="1196"/>
      <c r="F102" s="1196"/>
      <c r="G102" s="1196"/>
      <c r="H102" s="1196"/>
      <c r="I102" s="1196"/>
      <c r="J102" s="1196"/>
      <c r="K102" s="1196"/>
      <c r="L102" s="1196"/>
      <c r="M102" s="1196"/>
      <c r="N102" s="1196"/>
      <c r="O102" s="1196"/>
      <c r="P102" s="1197"/>
    </row>
    <row r="103" spans="1:16" ht="15.75" x14ac:dyDescent="0.25">
      <c r="A103" s="487" t="s">
        <v>90</v>
      </c>
      <c r="B103" s="1195"/>
      <c r="C103" s="1196"/>
      <c r="D103" s="1196"/>
      <c r="E103" s="1196"/>
      <c r="F103" s="1196"/>
      <c r="G103" s="1196"/>
      <c r="H103" s="1196"/>
      <c r="I103" s="1196"/>
      <c r="J103" s="1196"/>
      <c r="K103" s="1196"/>
      <c r="L103" s="1196"/>
      <c r="M103" s="1196"/>
      <c r="N103" s="1196"/>
      <c r="O103" s="1196"/>
      <c r="P103" s="1197"/>
    </row>
    <row r="104" spans="1:16" ht="15.75" x14ac:dyDescent="0.25">
      <c r="A104" s="487" t="s">
        <v>91</v>
      </c>
      <c r="B104" s="1195"/>
      <c r="C104" s="1196"/>
      <c r="D104" s="1196"/>
      <c r="E104" s="1196"/>
      <c r="F104" s="1196"/>
      <c r="G104" s="1196"/>
      <c r="H104" s="1196"/>
      <c r="I104" s="1196"/>
      <c r="J104" s="1196"/>
      <c r="K104" s="1196"/>
      <c r="L104" s="1196"/>
      <c r="M104" s="1196"/>
      <c r="N104" s="1196"/>
      <c r="O104" s="1196"/>
      <c r="P104" s="1197"/>
    </row>
    <row r="105" spans="1:16" ht="16.5" thickBot="1" x14ac:dyDescent="0.3">
      <c r="A105" s="488" t="s">
        <v>92</v>
      </c>
      <c r="B105" s="1198"/>
      <c r="C105" s="1199"/>
      <c r="D105" s="1199"/>
      <c r="E105" s="1199"/>
      <c r="F105" s="1199"/>
      <c r="G105" s="1199"/>
      <c r="H105" s="1199"/>
      <c r="I105" s="1199"/>
      <c r="J105" s="1199"/>
      <c r="K105" s="1199"/>
      <c r="L105" s="1199"/>
      <c r="M105" s="1199"/>
      <c r="N105" s="1199"/>
      <c r="O105" s="1199"/>
      <c r="P105" s="1200"/>
    </row>
    <row r="107" spans="1:16" ht="15.75" customHeight="1" x14ac:dyDescent="0.25">
      <c r="A107" s="1262" t="s">
        <v>23</v>
      </c>
      <c r="B107" s="1263"/>
      <c r="C107" s="1263"/>
      <c r="D107" s="1263"/>
      <c r="E107" s="1264"/>
      <c r="F107" s="1271" t="s">
        <v>24</v>
      </c>
      <c r="G107" s="1271"/>
      <c r="H107" s="1271"/>
      <c r="I107" s="1271"/>
      <c r="J107" s="1271" t="s">
        <v>25</v>
      </c>
      <c r="K107" s="1272" t="s">
        <v>26</v>
      </c>
      <c r="L107" s="1264"/>
      <c r="M107" s="1271" t="s">
        <v>27</v>
      </c>
      <c r="N107" s="1271"/>
      <c r="O107" s="1271"/>
      <c r="P107" s="1275" t="s">
        <v>25</v>
      </c>
    </row>
    <row r="108" spans="1:16" ht="15.75" customHeight="1" x14ac:dyDescent="0.25">
      <c r="A108" s="1265"/>
      <c r="B108" s="1266"/>
      <c r="C108" s="1266"/>
      <c r="D108" s="1266"/>
      <c r="E108" s="1267"/>
      <c r="F108" s="1271"/>
      <c r="G108" s="1271"/>
      <c r="H108" s="1271"/>
      <c r="I108" s="1271"/>
      <c r="J108" s="1271"/>
      <c r="K108" s="1273"/>
      <c r="L108" s="1267"/>
      <c r="M108" s="1271"/>
      <c r="N108" s="1271"/>
      <c r="O108" s="1271"/>
      <c r="P108" s="1275"/>
    </row>
    <row r="109" spans="1:16" ht="15.75" customHeight="1" x14ac:dyDescent="0.25">
      <c r="A109" s="1265"/>
      <c r="B109" s="1266"/>
      <c r="C109" s="1266"/>
      <c r="D109" s="1266"/>
      <c r="E109" s="1267"/>
      <c r="F109" s="1489" t="s">
        <v>1882</v>
      </c>
      <c r="G109" s="1490"/>
      <c r="H109" s="1490"/>
      <c r="I109" s="1491"/>
      <c r="J109" s="514">
        <v>0.01</v>
      </c>
      <c r="K109" s="1273"/>
      <c r="L109" s="1267"/>
      <c r="M109" s="1254" t="s">
        <v>1883</v>
      </c>
      <c r="N109" s="1254"/>
      <c r="O109" s="1254"/>
      <c r="P109" s="464"/>
    </row>
    <row r="110" spans="1:16" ht="15.75" customHeight="1" x14ac:dyDescent="0.25">
      <c r="A110" s="1265"/>
      <c r="B110" s="1266"/>
      <c r="C110" s="1266"/>
      <c r="D110" s="1266"/>
      <c r="E110" s="1267"/>
      <c r="F110" s="1254" t="s">
        <v>1335</v>
      </c>
      <c r="G110" s="1254"/>
      <c r="H110" s="1254"/>
      <c r="I110" s="1254"/>
      <c r="J110" s="514">
        <v>0.05</v>
      </c>
      <c r="K110" s="1273"/>
      <c r="L110" s="1267"/>
      <c r="M110" s="1254" t="s">
        <v>1884</v>
      </c>
      <c r="N110" s="1254"/>
      <c r="O110" s="1254"/>
      <c r="P110" s="464"/>
    </row>
    <row r="111" spans="1:16" ht="15.75" customHeight="1" x14ac:dyDescent="0.25">
      <c r="A111" s="1265"/>
      <c r="B111" s="1266"/>
      <c r="C111" s="1266"/>
      <c r="D111" s="1266"/>
      <c r="E111" s="1267"/>
      <c r="F111" s="1254" t="s">
        <v>1344</v>
      </c>
      <c r="G111" s="1254"/>
      <c r="H111" s="1254"/>
      <c r="I111" s="1254"/>
      <c r="J111" s="514">
        <v>0.05</v>
      </c>
      <c r="K111" s="1273"/>
      <c r="L111" s="1267"/>
      <c r="M111" s="1254" t="s">
        <v>1885</v>
      </c>
      <c r="N111" s="1260"/>
      <c r="O111" s="1260"/>
      <c r="P111" s="464"/>
    </row>
    <row r="112" spans="1:16" ht="15.75" customHeight="1" x14ac:dyDescent="0.25">
      <c r="A112" s="1265"/>
      <c r="B112" s="1266"/>
      <c r="C112" s="1266"/>
      <c r="D112" s="1266"/>
      <c r="E112" s="1267"/>
      <c r="F112" s="1254" t="s">
        <v>1346</v>
      </c>
      <c r="G112" s="1254"/>
      <c r="H112" s="1254"/>
      <c r="I112" s="1254"/>
      <c r="J112" s="514">
        <v>0.1</v>
      </c>
      <c r="K112" s="1274"/>
      <c r="L112" s="1270"/>
      <c r="M112" s="853" t="s">
        <v>1893</v>
      </c>
      <c r="N112" s="871"/>
      <c r="O112" s="872"/>
      <c r="P112" s="464"/>
    </row>
    <row r="113" spans="1:16" ht="31.5" customHeight="1" x14ac:dyDescent="0.25">
      <c r="A113" s="465"/>
      <c r="B113" s="466"/>
      <c r="C113" s="460"/>
      <c r="D113" s="460"/>
      <c r="E113" s="460"/>
      <c r="F113" s="460"/>
      <c r="G113" s="460"/>
      <c r="H113" s="460"/>
      <c r="I113" s="460"/>
      <c r="J113" s="460"/>
      <c r="K113" s="460"/>
      <c r="L113" s="460"/>
      <c r="M113" s="460"/>
      <c r="N113" s="460"/>
      <c r="O113" s="460"/>
    </row>
    <row r="114" spans="1:16" ht="32.25" customHeight="1" x14ac:dyDescent="0.25">
      <c r="A114" s="467" t="s">
        <v>32</v>
      </c>
      <c r="B114" s="468" t="s">
        <v>33</v>
      </c>
      <c r="C114" s="468" t="s">
        <v>34</v>
      </c>
      <c r="D114" s="468" t="s">
        <v>35</v>
      </c>
      <c r="E114" s="468" t="s">
        <v>36</v>
      </c>
      <c r="F114" s="468" t="s">
        <v>37</v>
      </c>
      <c r="G114" s="1244" t="s">
        <v>38</v>
      </c>
      <c r="H114" s="1244"/>
      <c r="I114" s="1217" t="s">
        <v>39</v>
      </c>
      <c r="J114" s="1228"/>
      <c r="K114" s="468" t="s">
        <v>40</v>
      </c>
      <c r="L114" s="1244" t="s">
        <v>41</v>
      </c>
      <c r="M114" s="1244"/>
      <c r="N114" s="1297" t="s">
        <v>42</v>
      </c>
      <c r="O114" s="1298"/>
      <c r="P114" s="1299"/>
    </row>
    <row r="115" spans="1:16" ht="61.5" customHeight="1" x14ac:dyDescent="0.25">
      <c r="A115" s="490" t="s">
        <v>568</v>
      </c>
      <c r="B115" s="470"/>
      <c r="C115" s="415" t="s">
        <v>1894</v>
      </c>
      <c r="D115" s="491" t="s">
        <v>104</v>
      </c>
      <c r="E115" s="491" t="s">
        <v>1555</v>
      </c>
      <c r="F115" s="491" t="s">
        <v>105</v>
      </c>
      <c r="G115" s="1339" t="s">
        <v>1887</v>
      </c>
      <c r="H115" s="1339"/>
      <c r="I115" s="1340" t="s">
        <v>207</v>
      </c>
      <c r="J115" s="1341"/>
      <c r="K115" s="492">
        <v>100</v>
      </c>
      <c r="L115" s="1342" t="s">
        <v>228</v>
      </c>
      <c r="M115" s="1342"/>
      <c r="N115" s="1343" t="s">
        <v>1352</v>
      </c>
      <c r="O115" s="1343"/>
      <c r="P115" s="1344"/>
    </row>
    <row r="116" spans="1:16" ht="26.25" customHeight="1" x14ac:dyDescent="0.25">
      <c r="A116" s="1217" t="s">
        <v>51</v>
      </c>
      <c r="B116" s="1228"/>
      <c r="C116" s="960" t="s">
        <v>1895</v>
      </c>
      <c r="D116" s="1137"/>
      <c r="E116" s="1137"/>
      <c r="F116" s="1137"/>
      <c r="G116" s="1137"/>
      <c r="H116" s="1137"/>
      <c r="I116" s="1137"/>
      <c r="J116" s="1137"/>
      <c r="K116" s="1137"/>
      <c r="L116" s="1137"/>
      <c r="M116" s="1137"/>
      <c r="N116" s="1137"/>
      <c r="O116" s="1137"/>
      <c r="P116" s="1148"/>
    </row>
    <row r="117" spans="1:16" ht="15.75" x14ac:dyDescent="0.25">
      <c r="A117" s="1229" t="s">
        <v>53</v>
      </c>
      <c r="B117" s="1230"/>
      <c r="C117" s="1230"/>
      <c r="D117" s="1230"/>
      <c r="E117" s="1230"/>
      <c r="F117" s="1230"/>
      <c r="G117" s="1231"/>
      <c r="H117" s="1232" t="s">
        <v>54</v>
      </c>
      <c r="I117" s="1230"/>
      <c r="J117" s="1230"/>
      <c r="K117" s="1230"/>
      <c r="L117" s="1230"/>
      <c r="M117" s="1230"/>
      <c r="N117" s="1230"/>
      <c r="O117" s="1230"/>
      <c r="P117" s="1233"/>
    </row>
    <row r="118" spans="1:16" ht="15" customHeight="1" x14ac:dyDescent="0.25">
      <c r="A118" s="1476" t="s">
        <v>1889</v>
      </c>
      <c r="B118" s="1477"/>
      <c r="C118" s="1477"/>
      <c r="D118" s="1477"/>
      <c r="E118" s="1477"/>
      <c r="F118" s="1477"/>
      <c r="G118" s="1477"/>
      <c r="H118" s="1480" t="s">
        <v>1890</v>
      </c>
      <c r="I118" s="1481"/>
      <c r="J118" s="1481"/>
      <c r="K118" s="1481"/>
      <c r="L118" s="1481"/>
      <c r="M118" s="1481"/>
      <c r="N118" s="1481"/>
      <c r="O118" s="1481"/>
      <c r="P118" s="1482"/>
    </row>
    <row r="119" spans="1:16" ht="22.5" customHeight="1" x14ac:dyDescent="0.25">
      <c r="A119" s="1478"/>
      <c r="B119" s="1479"/>
      <c r="C119" s="1479"/>
      <c r="D119" s="1479"/>
      <c r="E119" s="1479"/>
      <c r="F119" s="1479"/>
      <c r="G119" s="1479"/>
      <c r="H119" s="1483"/>
      <c r="I119" s="1484"/>
      <c r="J119" s="1484"/>
      <c r="K119" s="1484"/>
      <c r="L119" s="1484"/>
      <c r="M119" s="1484"/>
      <c r="N119" s="1484"/>
      <c r="O119" s="1484"/>
      <c r="P119" s="1485"/>
    </row>
    <row r="120" spans="1:16" ht="15.75" x14ac:dyDescent="0.25">
      <c r="A120" s="465"/>
      <c r="B120" s="466"/>
      <c r="C120" s="466"/>
      <c r="D120" s="466"/>
      <c r="E120" s="466"/>
      <c r="F120" s="466"/>
      <c r="G120" s="466"/>
      <c r="H120" s="466"/>
      <c r="I120" s="466"/>
      <c r="J120" s="466"/>
      <c r="K120" s="466"/>
      <c r="L120" s="466"/>
      <c r="M120" s="466"/>
      <c r="N120" s="466"/>
      <c r="O120" s="466"/>
      <c r="P120" s="473"/>
    </row>
    <row r="121" spans="1:16" ht="15.75" customHeight="1" x14ac:dyDescent="0.25">
      <c r="A121" s="474"/>
      <c r="B121" s="466"/>
      <c r="C121" s="461"/>
      <c r="E121" s="1217" t="s">
        <v>57</v>
      </c>
      <c r="F121" s="1218"/>
      <c r="G121" s="1218"/>
      <c r="H121" s="1218"/>
      <c r="I121" s="1218"/>
      <c r="J121" s="1218"/>
      <c r="K121" s="1218"/>
      <c r="L121" s="1218"/>
      <c r="M121" s="1218"/>
      <c r="N121" s="1218"/>
      <c r="O121" s="1218"/>
      <c r="P121" s="1219"/>
    </row>
    <row r="122" spans="1:16" ht="15.75" x14ac:dyDescent="0.25">
      <c r="A122" s="465"/>
      <c r="B122" s="466"/>
      <c r="C122" s="466"/>
      <c r="E122" s="468" t="s">
        <v>58</v>
      </c>
      <c r="F122" s="468" t="s">
        <v>59</v>
      </c>
      <c r="G122" s="468" t="s">
        <v>60</v>
      </c>
      <c r="H122" s="468" t="s">
        <v>61</v>
      </c>
      <c r="I122" s="468" t="s">
        <v>62</v>
      </c>
      <c r="J122" s="468" t="s">
        <v>63</v>
      </c>
      <c r="K122" s="468" t="s">
        <v>64</v>
      </c>
      <c r="L122" s="468" t="s">
        <v>65</v>
      </c>
      <c r="M122" s="468" t="s">
        <v>66</v>
      </c>
      <c r="N122" s="468" t="s">
        <v>67</v>
      </c>
      <c r="O122" s="468" t="s">
        <v>68</v>
      </c>
      <c r="P122" s="493" t="s">
        <v>69</v>
      </c>
    </row>
    <row r="123" spans="1:16" ht="15.75" x14ac:dyDescent="0.25">
      <c r="A123" s="1473" t="s">
        <v>70</v>
      </c>
      <c r="B123" s="1474"/>
      <c r="C123" s="1474"/>
      <c r="D123" s="1475"/>
      <c r="E123" s="558"/>
      <c r="F123" s="558"/>
      <c r="G123" s="558"/>
      <c r="H123" s="558">
        <v>1</v>
      </c>
      <c r="I123" s="558">
        <v>1</v>
      </c>
      <c r="J123" s="558">
        <v>1</v>
      </c>
      <c r="K123" s="558">
        <v>1</v>
      </c>
      <c r="L123" s="558">
        <v>1</v>
      </c>
      <c r="M123" s="558">
        <v>1</v>
      </c>
      <c r="N123" s="558">
        <v>1</v>
      </c>
      <c r="O123" s="558">
        <v>1</v>
      </c>
      <c r="P123" s="559">
        <v>1</v>
      </c>
    </row>
    <row r="124" spans="1:16" ht="15.75" x14ac:dyDescent="0.25">
      <c r="A124" s="1473" t="s">
        <v>71</v>
      </c>
      <c r="B124" s="1474"/>
      <c r="C124" s="1474"/>
      <c r="D124" s="1475"/>
      <c r="E124" s="561"/>
      <c r="F124" s="561"/>
      <c r="G124" s="561"/>
      <c r="H124" s="561"/>
      <c r="I124" s="561"/>
      <c r="J124" s="561"/>
      <c r="K124" s="561"/>
      <c r="L124" s="561"/>
      <c r="M124" s="561"/>
      <c r="N124" s="561"/>
      <c r="O124" s="561"/>
      <c r="P124" s="562"/>
    </row>
    <row r="125" spans="1:16" ht="15.75" x14ac:dyDescent="0.25">
      <c r="A125" s="465"/>
      <c r="B125" s="466"/>
      <c r="C125" s="466"/>
      <c r="D125" s="466"/>
      <c r="E125" s="466"/>
      <c r="F125" s="466"/>
      <c r="G125" s="466"/>
      <c r="H125" s="466"/>
      <c r="I125" s="466"/>
      <c r="J125" s="466"/>
      <c r="K125" s="466"/>
      <c r="L125" s="466"/>
      <c r="M125" s="466"/>
      <c r="N125" s="466"/>
      <c r="O125" s="466"/>
      <c r="P125" s="473"/>
    </row>
    <row r="126" spans="1:16" ht="15.75" x14ac:dyDescent="0.25">
      <c r="A126" s="477" t="s">
        <v>456</v>
      </c>
      <c r="B126" s="477" t="s">
        <v>33</v>
      </c>
      <c r="C126" s="575"/>
      <c r="D126" s="576"/>
      <c r="E126" s="479" t="s">
        <v>58</v>
      </c>
      <c r="F126" s="479" t="s">
        <v>59</v>
      </c>
      <c r="G126" s="479" t="s">
        <v>60</v>
      </c>
      <c r="H126" s="479" t="s">
        <v>61</v>
      </c>
      <c r="I126" s="479" t="s">
        <v>62</v>
      </c>
      <c r="J126" s="479" t="s">
        <v>63</v>
      </c>
      <c r="K126" s="479" t="s">
        <v>64</v>
      </c>
      <c r="L126" s="479" t="s">
        <v>65</v>
      </c>
      <c r="M126" s="479" t="s">
        <v>66</v>
      </c>
      <c r="N126" s="479" t="s">
        <v>67</v>
      </c>
      <c r="O126" s="563" t="s">
        <v>68</v>
      </c>
      <c r="P126" s="577" t="s">
        <v>69</v>
      </c>
    </row>
    <row r="127" spans="1:16" ht="15.75" x14ac:dyDescent="0.25">
      <c r="A127" s="1469" t="s">
        <v>1896</v>
      </c>
      <c r="B127" s="1206"/>
      <c r="C127" s="1207" t="s">
        <v>70</v>
      </c>
      <c r="D127" s="1471"/>
      <c r="E127" s="587">
        <v>1</v>
      </c>
      <c r="F127" s="517"/>
      <c r="G127" s="517"/>
      <c r="H127" s="517"/>
      <c r="I127" s="517"/>
      <c r="J127" s="517"/>
      <c r="K127" s="517"/>
      <c r="L127" s="517"/>
      <c r="M127" s="517"/>
      <c r="N127" s="548"/>
      <c r="O127" s="588"/>
      <c r="P127" s="588"/>
    </row>
    <row r="128" spans="1:16" ht="15.75" x14ac:dyDescent="0.25">
      <c r="A128" s="1470"/>
      <c r="B128" s="1206"/>
      <c r="C128" s="1209" t="s">
        <v>71</v>
      </c>
      <c r="D128" s="1488"/>
      <c r="E128" s="589"/>
      <c r="F128" s="590"/>
      <c r="G128" s="541"/>
      <c r="H128" s="541"/>
      <c r="I128" s="541"/>
      <c r="J128" s="541"/>
      <c r="K128" s="541"/>
      <c r="L128" s="541"/>
      <c r="M128" s="541"/>
      <c r="N128" s="580"/>
      <c r="O128" s="591"/>
      <c r="P128" s="591"/>
    </row>
    <row r="129" spans="1:16" ht="15.75" x14ac:dyDescent="0.25">
      <c r="A129" s="1469" t="s">
        <v>1897</v>
      </c>
      <c r="B129" s="1206"/>
      <c r="C129" s="1207" t="s">
        <v>70</v>
      </c>
      <c r="D129" s="1471"/>
      <c r="E129" s="592"/>
      <c r="F129" s="517"/>
      <c r="G129" s="517"/>
      <c r="H129" s="517">
        <v>1</v>
      </c>
      <c r="I129" s="517">
        <v>1</v>
      </c>
      <c r="J129" s="517">
        <v>1</v>
      </c>
      <c r="K129" s="517">
        <v>1</v>
      </c>
      <c r="L129" s="517">
        <v>1</v>
      </c>
      <c r="M129" s="517">
        <v>1</v>
      </c>
      <c r="N129" s="548">
        <v>1</v>
      </c>
      <c r="O129" s="593">
        <v>1</v>
      </c>
      <c r="P129" s="593">
        <v>1</v>
      </c>
    </row>
    <row r="130" spans="1:16" ht="15.75" x14ac:dyDescent="0.25">
      <c r="A130" s="1470"/>
      <c r="B130" s="1206"/>
      <c r="C130" s="1209" t="s">
        <v>71</v>
      </c>
      <c r="D130" s="1472"/>
      <c r="E130" s="540"/>
      <c r="F130" s="541"/>
      <c r="G130" s="541"/>
      <c r="H130" s="541"/>
      <c r="I130" s="541"/>
      <c r="J130" s="541"/>
      <c r="K130" s="541"/>
      <c r="L130" s="541"/>
      <c r="M130" s="541"/>
      <c r="N130" s="580"/>
      <c r="O130" s="591"/>
      <c r="P130" s="591"/>
    </row>
    <row r="131" spans="1:16" ht="15.75" thickBot="1" x14ac:dyDescent="0.3">
      <c r="A131" s="113"/>
      <c r="B131" s="90"/>
      <c r="C131" s="90"/>
      <c r="D131" s="90"/>
      <c r="E131" s="90"/>
      <c r="F131" s="90"/>
      <c r="G131" s="90"/>
      <c r="H131" s="90"/>
      <c r="I131" s="90"/>
      <c r="J131" s="90"/>
      <c r="K131" s="90"/>
      <c r="L131" s="90"/>
      <c r="M131" s="90"/>
      <c r="N131" s="90"/>
      <c r="O131" s="90"/>
      <c r="P131" s="114"/>
    </row>
    <row r="132" spans="1:16" ht="24.75" customHeight="1" x14ac:dyDescent="0.25">
      <c r="A132" s="1201" t="s">
        <v>82</v>
      </c>
      <c r="B132" s="1202"/>
      <c r="C132" s="1202"/>
      <c r="D132" s="1202"/>
      <c r="E132" s="1202"/>
      <c r="F132" s="1202"/>
      <c r="G132" s="1202"/>
      <c r="H132" s="1202"/>
      <c r="I132" s="1202"/>
      <c r="J132" s="1202"/>
      <c r="K132" s="1202"/>
      <c r="L132" s="1202"/>
      <c r="M132" s="1202"/>
      <c r="N132" s="1202"/>
      <c r="O132" s="1202"/>
      <c r="P132" s="1203"/>
    </row>
    <row r="133" spans="1:16" ht="15.75" x14ac:dyDescent="0.25">
      <c r="A133" s="487" t="s">
        <v>83</v>
      </c>
      <c r="B133" s="1195"/>
      <c r="C133" s="1196"/>
      <c r="D133" s="1196"/>
      <c r="E133" s="1196"/>
      <c r="F133" s="1196"/>
      <c r="G133" s="1196"/>
      <c r="H133" s="1196"/>
      <c r="I133" s="1196"/>
      <c r="J133" s="1196"/>
      <c r="K133" s="1196"/>
      <c r="L133" s="1196"/>
      <c r="M133" s="1196"/>
      <c r="N133" s="1196"/>
      <c r="O133" s="1196"/>
      <c r="P133" s="1197"/>
    </row>
    <row r="134" spans="1:16" ht="15.75" x14ac:dyDescent="0.25">
      <c r="A134" s="487" t="s">
        <v>84</v>
      </c>
      <c r="B134" s="1195"/>
      <c r="C134" s="1196"/>
      <c r="D134" s="1196"/>
      <c r="E134" s="1196"/>
      <c r="F134" s="1196"/>
      <c r="G134" s="1196"/>
      <c r="H134" s="1196"/>
      <c r="I134" s="1196"/>
      <c r="J134" s="1196"/>
      <c r="K134" s="1196"/>
      <c r="L134" s="1196"/>
      <c r="M134" s="1196"/>
      <c r="N134" s="1196"/>
      <c r="O134" s="1196"/>
      <c r="P134" s="1197"/>
    </row>
    <row r="135" spans="1:16" ht="15.75" x14ac:dyDescent="0.25">
      <c r="A135" s="487" t="s">
        <v>85</v>
      </c>
      <c r="B135" s="1195"/>
      <c r="C135" s="1196"/>
      <c r="D135" s="1196"/>
      <c r="E135" s="1196"/>
      <c r="F135" s="1196"/>
      <c r="G135" s="1196"/>
      <c r="H135" s="1196"/>
      <c r="I135" s="1196"/>
      <c r="J135" s="1196"/>
      <c r="K135" s="1196"/>
      <c r="L135" s="1196"/>
      <c r="M135" s="1196"/>
      <c r="N135" s="1196"/>
      <c r="O135" s="1196"/>
      <c r="P135" s="1197"/>
    </row>
    <row r="136" spans="1:16" ht="15.75" x14ac:dyDescent="0.25">
      <c r="A136" s="487" t="s">
        <v>86</v>
      </c>
      <c r="B136" s="1195"/>
      <c r="C136" s="1196"/>
      <c r="D136" s="1196"/>
      <c r="E136" s="1196"/>
      <c r="F136" s="1196"/>
      <c r="G136" s="1196"/>
      <c r="H136" s="1196"/>
      <c r="I136" s="1196"/>
      <c r="J136" s="1196"/>
      <c r="K136" s="1196"/>
      <c r="L136" s="1196"/>
      <c r="M136" s="1196"/>
      <c r="N136" s="1196"/>
      <c r="O136" s="1196"/>
      <c r="P136" s="1197"/>
    </row>
    <row r="137" spans="1:16" ht="15.75" x14ac:dyDescent="0.25">
      <c r="A137" s="487" t="s">
        <v>87</v>
      </c>
      <c r="B137" s="1195"/>
      <c r="C137" s="1196"/>
      <c r="D137" s="1196"/>
      <c r="E137" s="1196"/>
      <c r="F137" s="1196"/>
      <c r="G137" s="1196"/>
      <c r="H137" s="1196"/>
      <c r="I137" s="1196"/>
      <c r="J137" s="1196"/>
      <c r="K137" s="1196"/>
      <c r="L137" s="1196"/>
      <c r="M137" s="1196"/>
      <c r="N137" s="1196"/>
      <c r="O137" s="1196"/>
      <c r="P137" s="1197"/>
    </row>
    <row r="138" spans="1:16" ht="15.75" x14ac:dyDescent="0.25">
      <c r="A138" s="487" t="s">
        <v>88</v>
      </c>
      <c r="B138" s="1195"/>
      <c r="C138" s="1196"/>
      <c r="D138" s="1196"/>
      <c r="E138" s="1196"/>
      <c r="F138" s="1196"/>
      <c r="G138" s="1196"/>
      <c r="H138" s="1196"/>
      <c r="I138" s="1196"/>
      <c r="J138" s="1196"/>
      <c r="K138" s="1196"/>
      <c r="L138" s="1196"/>
      <c r="M138" s="1196"/>
      <c r="N138" s="1196"/>
      <c r="O138" s="1196"/>
      <c r="P138" s="1197"/>
    </row>
    <row r="139" spans="1:16" ht="15.75" x14ac:dyDescent="0.25">
      <c r="A139" s="487" t="s">
        <v>89</v>
      </c>
      <c r="B139" s="1195"/>
      <c r="C139" s="1196"/>
      <c r="D139" s="1196"/>
      <c r="E139" s="1196"/>
      <c r="F139" s="1196"/>
      <c r="G139" s="1196"/>
      <c r="H139" s="1196"/>
      <c r="I139" s="1196"/>
      <c r="J139" s="1196"/>
      <c r="K139" s="1196"/>
      <c r="L139" s="1196"/>
      <c r="M139" s="1196"/>
      <c r="N139" s="1196"/>
      <c r="O139" s="1196"/>
      <c r="P139" s="1197"/>
    </row>
    <row r="140" spans="1:16" ht="15.75" x14ac:dyDescent="0.25">
      <c r="A140" s="487" t="s">
        <v>90</v>
      </c>
      <c r="B140" s="1195"/>
      <c r="C140" s="1196"/>
      <c r="D140" s="1196"/>
      <c r="E140" s="1196"/>
      <c r="F140" s="1196"/>
      <c r="G140" s="1196"/>
      <c r="H140" s="1196"/>
      <c r="I140" s="1196"/>
      <c r="J140" s="1196"/>
      <c r="K140" s="1196"/>
      <c r="L140" s="1196"/>
      <c r="M140" s="1196"/>
      <c r="N140" s="1196"/>
      <c r="O140" s="1196"/>
      <c r="P140" s="1197"/>
    </row>
    <row r="141" spans="1:16" ht="15.75" x14ac:dyDescent="0.25">
      <c r="A141" s="487" t="s">
        <v>91</v>
      </c>
      <c r="B141" s="1195"/>
      <c r="C141" s="1196"/>
      <c r="D141" s="1196"/>
      <c r="E141" s="1196"/>
      <c r="F141" s="1196"/>
      <c r="G141" s="1196"/>
      <c r="H141" s="1196"/>
      <c r="I141" s="1196"/>
      <c r="J141" s="1196"/>
      <c r="K141" s="1196"/>
      <c r="L141" s="1196"/>
      <c r="M141" s="1196"/>
      <c r="N141" s="1196"/>
      <c r="O141" s="1196"/>
      <c r="P141" s="1197"/>
    </row>
    <row r="142" spans="1:16" ht="16.5" thickBot="1" x14ac:dyDescent="0.3">
      <c r="A142" s="488" t="s">
        <v>92</v>
      </c>
      <c r="B142" s="1198"/>
      <c r="C142" s="1199"/>
      <c r="D142" s="1199"/>
      <c r="E142" s="1199"/>
      <c r="F142" s="1199"/>
      <c r="G142" s="1199"/>
      <c r="H142" s="1199"/>
      <c r="I142" s="1199"/>
      <c r="J142" s="1199"/>
      <c r="K142" s="1199"/>
      <c r="L142" s="1199"/>
      <c r="M142" s="1199"/>
      <c r="N142" s="1199"/>
      <c r="O142" s="1199"/>
      <c r="P142" s="1200"/>
    </row>
    <row r="145" spans="1:16" ht="26.25" customHeight="1" x14ac:dyDescent="0.25">
      <c r="A145" s="453" t="s">
        <v>12</v>
      </c>
      <c r="B145" s="1261" t="s">
        <v>1898</v>
      </c>
      <c r="C145" s="1276"/>
      <c r="D145" s="1276"/>
      <c r="E145" s="1276"/>
      <c r="F145" s="1276"/>
      <c r="G145" s="1276"/>
      <c r="H145" s="1276"/>
      <c r="I145" s="1276"/>
      <c r="J145" s="1276"/>
      <c r="K145" s="1276"/>
      <c r="L145" s="1277" t="s">
        <v>14</v>
      </c>
      <c r="M145" s="1277"/>
      <c r="N145" s="1277"/>
      <c r="O145" s="1277"/>
      <c r="P145" s="454" t="s">
        <v>461</v>
      </c>
    </row>
    <row r="146" spans="1:16" ht="15.75" x14ac:dyDescent="0.25">
      <c r="B146" s="466"/>
      <c r="C146" s="460"/>
      <c r="D146" s="460"/>
      <c r="E146" s="460"/>
      <c r="F146" s="460"/>
      <c r="G146" s="460"/>
      <c r="H146" s="460"/>
      <c r="I146" s="460"/>
      <c r="J146" s="460"/>
      <c r="K146" s="460"/>
      <c r="L146" s="460"/>
      <c r="M146" s="460"/>
      <c r="N146" s="460"/>
      <c r="O146" s="460"/>
      <c r="P146" s="461"/>
    </row>
    <row r="147" spans="1:16" ht="15.75" x14ac:dyDescent="0.25">
      <c r="A147" s="455" t="s">
        <v>15</v>
      </c>
      <c r="B147" s="1278"/>
      <c r="C147" s="1279"/>
      <c r="D147" s="1279"/>
      <c r="E147" s="1279"/>
      <c r="F147" s="1280"/>
      <c r="G147" s="456" t="s">
        <v>17</v>
      </c>
      <c r="H147" s="1278"/>
      <c r="I147" s="1279"/>
      <c r="J147" s="1279"/>
      <c r="K147" s="1279"/>
      <c r="L147" s="1279"/>
      <c r="M147" s="1279"/>
      <c r="N147" s="1279"/>
      <c r="O147" s="1279"/>
      <c r="P147" s="1280"/>
    </row>
    <row r="148" spans="1:16" ht="15.75" x14ac:dyDescent="0.25">
      <c r="A148" s="455" t="s">
        <v>15</v>
      </c>
      <c r="B148" s="1278"/>
      <c r="C148" s="1279"/>
      <c r="D148" s="1279"/>
      <c r="E148" s="1279"/>
      <c r="F148" s="1280"/>
      <c r="G148" s="456" t="s">
        <v>17</v>
      </c>
      <c r="H148" s="1278"/>
      <c r="I148" s="1279"/>
      <c r="J148" s="1279"/>
      <c r="K148" s="1279"/>
      <c r="L148" s="1279"/>
      <c r="M148" s="1279"/>
      <c r="N148" s="1279"/>
      <c r="O148" s="1279"/>
      <c r="P148" s="1280"/>
    </row>
    <row r="149" spans="1:16" ht="15.75" x14ac:dyDescent="0.25">
      <c r="A149" s="571"/>
      <c r="B149" s="458"/>
      <c r="C149" s="458"/>
      <c r="D149" s="458"/>
      <c r="E149" s="458"/>
      <c r="F149" s="458"/>
      <c r="G149" s="572"/>
      <c r="H149" s="458"/>
      <c r="I149" s="458"/>
      <c r="J149" s="458"/>
      <c r="K149" s="458"/>
      <c r="L149" s="458"/>
      <c r="M149" s="458"/>
      <c r="N149" s="458"/>
      <c r="O149" s="458"/>
      <c r="P149" s="458"/>
    </row>
    <row r="150" spans="1:16" ht="30" customHeight="1" x14ac:dyDescent="0.25">
      <c r="A150" s="453" t="s">
        <v>20</v>
      </c>
      <c r="B150" s="1261"/>
      <c r="C150" s="1261"/>
      <c r="D150" s="1261"/>
      <c r="E150" s="1261"/>
      <c r="F150" s="1261"/>
      <c r="G150" s="1261"/>
      <c r="H150" s="1261"/>
      <c r="I150" s="1261"/>
      <c r="J150" s="1261"/>
      <c r="K150" s="1261"/>
      <c r="L150" s="1261"/>
      <c r="M150" s="1261"/>
      <c r="N150" s="1261"/>
      <c r="O150" s="1261"/>
      <c r="P150" s="1261"/>
    </row>
    <row r="151" spans="1:16" ht="15.75" x14ac:dyDescent="0.25">
      <c r="A151" s="571"/>
      <c r="B151" s="458"/>
      <c r="C151" s="458"/>
      <c r="D151" s="458"/>
      <c r="E151" s="458"/>
      <c r="F151" s="458"/>
      <c r="G151" s="572"/>
      <c r="H151" s="458"/>
      <c r="I151" s="458"/>
      <c r="J151" s="458"/>
      <c r="K151" s="458"/>
      <c r="L151" s="458"/>
      <c r="M151" s="458"/>
      <c r="N151" s="458"/>
      <c r="O151" s="458"/>
      <c r="P151" s="458"/>
    </row>
    <row r="152" spans="1:16" ht="15.75" x14ac:dyDescent="0.25">
      <c r="A152" s="462" t="s">
        <v>22</v>
      </c>
      <c r="B152" s="90"/>
      <c r="C152" s="90"/>
      <c r="D152" s="90"/>
      <c r="E152" s="90"/>
      <c r="F152" s="90"/>
      <c r="G152" s="90"/>
      <c r="H152" s="90"/>
      <c r="I152" s="90"/>
      <c r="J152" s="90"/>
      <c r="K152" s="90"/>
      <c r="L152" s="90"/>
      <c r="M152" s="90"/>
      <c r="N152" s="90"/>
      <c r="O152" s="90"/>
    </row>
    <row r="153" spans="1:16" ht="15.75" x14ac:dyDescent="0.25">
      <c r="A153" s="462"/>
      <c r="B153" s="90"/>
      <c r="C153" s="90"/>
      <c r="D153" s="90"/>
      <c r="E153" s="90"/>
      <c r="F153" s="90"/>
      <c r="G153" s="90"/>
      <c r="H153" s="90"/>
      <c r="I153" s="90"/>
      <c r="J153" s="90"/>
      <c r="K153" s="90"/>
      <c r="L153" s="90"/>
      <c r="M153" s="90"/>
      <c r="N153" s="90"/>
      <c r="O153" s="90"/>
    </row>
    <row r="154" spans="1:16" ht="15.75" customHeight="1" x14ac:dyDescent="0.25">
      <c r="A154" s="1262" t="s">
        <v>23</v>
      </c>
      <c r="B154" s="1263"/>
      <c r="C154" s="1263"/>
      <c r="D154" s="1263"/>
      <c r="E154" s="1264"/>
      <c r="F154" s="1271" t="s">
        <v>24</v>
      </c>
      <c r="G154" s="1271"/>
      <c r="H154" s="1271"/>
      <c r="I154" s="1271"/>
      <c r="J154" s="1271" t="s">
        <v>25</v>
      </c>
      <c r="K154" s="1272" t="s">
        <v>26</v>
      </c>
      <c r="L154" s="1264"/>
      <c r="M154" s="1271" t="s">
        <v>27</v>
      </c>
      <c r="N154" s="1271"/>
      <c r="O154" s="1271"/>
      <c r="P154" s="1275" t="s">
        <v>25</v>
      </c>
    </row>
    <row r="155" spans="1:16" ht="15.75" customHeight="1" x14ac:dyDescent="0.25">
      <c r="A155" s="1265"/>
      <c r="B155" s="1266"/>
      <c r="C155" s="1266"/>
      <c r="D155" s="1266"/>
      <c r="E155" s="1267"/>
      <c r="F155" s="1271"/>
      <c r="G155" s="1271"/>
      <c r="H155" s="1271"/>
      <c r="I155" s="1271"/>
      <c r="J155" s="1271"/>
      <c r="K155" s="1273"/>
      <c r="L155" s="1267"/>
      <c r="M155" s="1271"/>
      <c r="N155" s="1271"/>
      <c r="O155" s="1271"/>
      <c r="P155" s="1275"/>
    </row>
    <row r="156" spans="1:16" ht="15.75" customHeight="1" x14ac:dyDescent="0.25">
      <c r="A156" s="1265"/>
      <c r="B156" s="1266"/>
      <c r="C156" s="1266"/>
      <c r="D156" s="1266"/>
      <c r="E156" s="1267"/>
      <c r="F156" s="853" t="s">
        <v>1899</v>
      </c>
      <c r="G156" s="871"/>
      <c r="H156" s="871"/>
      <c r="I156" s="872"/>
      <c r="J156" s="513">
        <v>0.2</v>
      </c>
      <c r="K156" s="1273"/>
      <c r="L156" s="1267"/>
      <c r="M156" s="853" t="s">
        <v>1885</v>
      </c>
      <c r="N156" s="854"/>
      <c r="O156" s="855"/>
      <c r="P156" s="464"/>
    </row>
    <row r="157" spans="1:16" ht="15.75" customHeight="1" x14ac:dyDescent="0.25">
      <c r="A157" s="1265"/>
      <c r="B157" s="1266"/>
      <c r="C157" s="1266"/>
      <c r="D157" s="1266"/>
      <c r="E157" s="1267"/>
      <c r="F157" s="853" t="s">
        <v>1344</v>
      </c>
      <c r="G157" s="871"/>
      <c r="H157" s="871"/>
      <c r="I157" s="872"/>
      <c r="J157" s="513">
        <v>0.3</v>
      </c>
      <c r="K157" s="1273"/>
      <c r="L157" s="1267"/>
      <c r="M157" s="1254" t="s">
        <v>1900</v>
      </c>
      <c r="N157" s="1254"/>
      <c r="O157" s="1254"/>
      <c r="P157" s="464"/>
    </row>
    <row r="158" spans="1:16" ht="15.75" customHeight="1" x14ac:dyDescent="0.25">
      <c r="A158" s="1265"/>
      <c r="B158" s="1266"/>
      <c r="C158" s="1266"/>
      <c r="D158" s="1266"/>
      <c r="E158" s="1267"/>
      <c r="F158" s="1254" t="s">
        <v>1346</v>
      </c>
      <c r="G158" s="1254"/>
      <c r="H158" s="1254"/>
      <c r="I158" s="1254"/>
      <c r="J158" s="513">
        <v>0.3</v>
      </c>
      <c r="K158" s="1273"/>
      <c r="L158" s="1267"/>
      <c r="M158" s="853" t="s">
        <v>1869</v>
      </c>
      <c r="N158" s="854"/>
      <c r="O158" s="855"/>
      <c r="P158" s="464"/>
    </row>
    <row r="159" spans="1:16" ht="15.75" customHeight="1" x14ac:dyDescent="0.25">
      <c r="A159" s="1265"/>
      <c r="B159" s="1266"/>
      <c r="C159" s="1266"/>
      <c r="D159" s="1266"/>
      <c r="E159" s="1267"/>
      <c r="F159" s="1256"/>
      <c r="G159" s="1257"/>
      <c r="H159" s="1257"/>
      <c r="I159" s="1258"/>
      <c r="J159" s="513"/>
      <c r="K159" s="1273"/>
      <c r="L159" s="1267"/>
      <c r="M159" s="853" t="s">
        <v>1893</v>
      </c>
      <c r="N159" s="871"/>
      <c r="O159" s="872"/>
      <c r="P159" s="464"/>
    </row>
    <row r="160" spans="1:16" ht="15.75" customHeight="1" x14ac:dyDescent="0.25">
      <c r="A160" s="1265"/>
      <c r="B160" s="1266"/>
      <c r="C160" s="1266"/>
      <c r="D160" s="1266"/>
      <c r="E160" s="1267"/>
      <c r="F160" s="1254"/>
      <c r="G160" s="1254"/>
      <c r="H160" s="1254"/>
      <c r="I160" s="1254"/>
      <c r="J160" s="463"/>
      <c r="K160" s="1274"/>
      <c r="L160" s="1270"/>
      <c r="M160" s="853" t="s">
        <v>1901</v>
      </c>
      <c r="N160" s="854"/>
      <c r="O160" s="855"/>
      <c r="P160" s="464"/>
    </row>
    <row r="161" spans="1:16" ht="15.75" x14ac:dyDescent="0.25">
      <c r="A161" s="465"/>
      <c r="B161" s="466"/>
      <c r="C161" s="460"/>
      <c r="D161" s="460"/>
      <c r="E161" s="460"/>
      <c r="F161" s="460"/>
      <c r="G161" s="460"/>
      <c r="H161" s="460"/>
      <c r="I161" s="460"/>
      <c r="J161" s="460"/>
      <c r="K161" s="460"/>
      <c r="L161" s="460"/>
      <c r="M161" s="460"/>
      <c r="N161" s="460"/>
      <c r="O161" s="460"/>
    </row>
    <row r="162" spans="1:16" ht="31.5" x14ac:dyDescent="0.25">
      <c r="A162" s="467" t="s">
        <v>32</v>
      </c>
      <c r="B162" s="468" t="s">
        <v>33</v>
      </c>
      <c r="C162" s="468" t="s">
        <v>34</v>
      </c>
      <c r="D162" s="468" t="s">
        <v>35</v>
      </c>
      <c r="E162" s="468" t="s">
        <v>36</v>
      </c>
      <c r="F162" s="468" t="s">
        <v>37</v>
      </c>
      <c r="G162" s="1244" t="s">
        <v>38</v>
      </c>
      <c r="H162" s="1244"/>
      <c r="I162" s="1217" t="s">
        <v>39</v>
      </c>
      <c r="J162" s="1228"/>
      <c r="K162" s="468" t="s">
        <v>40</v>
      </c>
      <c r="L162" s="1244" t="s">
        <v>41</v>
      </c>
      <c r="M162" s="1244"/>
      <c r="N162" s="1297" t="s">
        <v>42</v>
      </c>
      <c r="O162" s="1298"/>
      <c r="P162" s="1299"/>
    </row>
    <row r="163" spans="1:16" ht="51.75" customHeight="1" x14ac:dyDescent="0.25">
      <c r="A163" s="518" t="s">
        <v>219</v>
      </c>
      <c r="B163" s="470"/>
      <c r="C163" s="594" t="s">
        <v>1902</v>
      </c>
      <c r="D163" s="491" t="s">
        <v>104</v>
      </c>
      <c r="E163" s="491" t="s">
        <v>423</v>
      </c>
      <c r="F163" s="491" t="s">
        <v>1903</v>
      </c>
      <c r="G163" s="1339" t="s">
        <v>1902</v>
      </c>
      <c r="H163" s="1339"/>
      <c r="I163" s="1340" t="s">
        <v>1876</v>
      </c>
      <c r="J163" s="1341"/>
      <c r="K163" s="492">
        <v>1</v>
      </c>
      <c r="L163" s="1342" t="s">
        <v>450</v>
      </c>
      <c r="M163" s="1342"/>
      <c r="N163" s="1340" t="s">
        <v>1904</v>
      </c>
      <c r="O163" s="1486"/>
      <c r="P163" s="1487"/>
    </row>
    <row r="164" spans="1:16" ht="24" customHeight="1" x14ac:dyDescent="0.25">
      <c r="A164" s="1217" t="s">
        <v>51</v>
      </c>
      <c r="B164" s="1228"/>
      <c r="C164" s="960" t="s">
        <v>1905</v>
      </c>
      <c r="D164" s="1137"/>
      <c r="E164" s="1137"/>
      <c r="F164" s="1137"/>
      <c r="G164" s="1137"/>
      <c r="H164" s="1137"/>
      <c r="I164" s="1137"/>
      <c r="J164" s="1137"/>
      <c r="K164" s="1137"/>
      <c r="L164" s="1137"/>
      <c r="M164" s="1137"/>
      <c r="N164" s="1137"/>
      <c r="O164" s="1137"/>
      <c r="P164" s="1148"/>
    </row>
    <row r="165" spans="1:16" ht="15.75" x14ac:dyDescent="0.25">
      <c r="A165" s="1229" t="s">
        <v>53</v>
      </c>
      <c r="B165" s="1230"/>
      <c r="C165" s="1230"/>
      <c r="D165" s="1230"/>
      <c r="E165" s="1230"/>
      <c r="F165" s="1230"/>
      <c r="G165" s="1231"/>
      <c r="H165" s="1232" t="s">
        <v>54</v>
      </c>
      <c r="I165" s="1230"/>
      <c r="J165" s="1230"/>
      <c r="K165" s="1230"/>
      <c r="L165" s="1230"/>
      <c r="M165" s="1230"/>
      <c r="N165" s="1230"/>
      <c r="O165" s="1230"/>
      <c r="P165" s="1233"/>
    </row>
    <row r="166" spans="1:16" x14ac:dyDescent="0.25">
      <c r="A166" s="1476" t="s">
        <v>1889</v>
      </c>
      <c r="B166" s="1477"/>
      <c r="C166" s="1477"/>
      <c r="D166" s="1477"/>
      <c r="E166" s="1477"/>
      <c r="F166" s="1477"/>
      <c r="G166" s="1477"/>
      <c r="H166" s="1480" t="s">
        <v>1890</v>
      </c>
      <c r="I166" s="1481"/>
      <c r="J166" s="1481"/>
      <c r="K166" s="1481"/>
      <c r="L166" s="1481"/>
      <c r="M166" s="1481"/>
      <c r="N166" s="1481"/>
      <c r="O166" s="1481"/>
      <c r="P166" s="1482"/>
    </row>
    <row r="167" spans="1:16" x14ac:dyDescent="0.25">
      <c r="A167" s="1478"/>
      <c r="B167" s="1479"/>
      <c r="C167" s="1479"/>
      <c r="D167" s="1479"/>
      <c r="E167" s="1479"/>
      <c r="F167" s="1479"/>
      <c r="G167" s="1479"/>
      <c r="H167" s="1483"/>
      <c r="I167" s="1484"/>
      <c r="J167" s="1484"/>
      <c r="K167" s="1484"/>
      <c r="L167" s="1484"/>
      <c r="M167" s="1484"/>
      <c r="N167" s="1484"/>
      <c r="O167" s="1484"/>
      <c r="P167" s="1485"/>
    </row>
    <row r="168" spans="1:16" ht="15.75" x14ac:dyDescent="0.25">
      <c r="A168" s="465"/>
      <c r="B168" s="466"/>
      <c r="C168" s="466"/>
      <c r="D168" s="555"/>
      <c r="E168" s="466"/>
      <c r="F168" s="466"/>
      <c r="G168" s="466"/>
      <c r="H168" s="466"/>
      <c r="I168" s="466"/>
      <c r="J168" s="466"/>
      <c r="K168" s="466"/>
      <c r="L168" s="466"/>
      <c r="M168" s="466"/>
      <c r="N168" s="466"/>
      <c r="O168" s="466"/>
      <c r="P168" s="473"/>
    </row>
    <row r="169" spans="1:16" ht="15.75" x14ac:dyDescent="0.25">
      <c r="A169" s="474"/>
      <c r="B169" s="466"/>
      <c r="C169" s="461"/>
      <c r="E169" s="1217" t="s">
        <v>57</v>
      </c>
      <c r="F169" s="1218"/>
      <c r="G169" s="1218"/>
      <c r="H169" s="1218"/>
      <c r="I169" s="1218"/>
      <c r="J169" s="1218"/>
      <c r="K169" s="1218"/>
      <c r="L169" s="1218"/>
      <c r="M169" s="1218"/>
      <c r="N169" s="1218"/>
      <c r="O169" s="1218"/>
      <c r="P169" s="1228"/>
    </row>
    <row r="170" spans="1:16" ht="15.75" x14ac:dyDescent="0.25">
      <c r="A170" s="465"/>
      <c r="B170" s="466"/>
      <c r="C170" s="466"/>
      <c r="E170" s="573" t="s">
        <v>58</v>
      </c>
      <c r="F170" s="573" t="s">
        <v>59</v>
      </c>
      <c r="G170" s="573" t="s">
        <v>60</v>
      </c>
      <c r="H170" s="573" t="s">
        <v>61</v>
      </c>
      <c r="I170" s="573" t="s">
        <v>62</v>
      </c>
      <c r="J170" s="573" t="s">
        <v>63</v>
      </c>
      <c r="K170" s="573" t="s">
        <v>64</v>
      </c>
      <c r="L170" s="573" t="s">
        <v>65</v>
      </c>
      <c r="M170" s="573" t="s">
        <v>66</v>
      </c>
      <c r="N170" s="573" t="s">
        <v>67</v>
      </c>
      <c r="O170" s="573" t="s">
        <v>68</v>
      </c>
      <c r="P170" s="574" t="s">
        <v>69</v>
      </c>
    </row>
    <row r="171" spans="1:16" ht="15.75" x14ac:dyDescent="0.25">
      <c r="A171" s="1473" t="s">
        <v>70</v>
      </c>
      <c r="B171" s="1474"/>
      <c r="C171" s="1474"/>
      <c r="D171" s="1475"/>
      <c r="E171" s="495"/>
      <c r="F171" s="495"/>
      <c r="G171" s="595">
        <v>1</v>
      </c>
      <c r="H171" s="558"/>
      <c r="I171" s="558"/>
      <c r="K171" s="558"/>
      <c r="L171" s="558"/>
      <c r="N171" s="558"/>
      <c r="O171" s="558"/>
      <c r="P171" s="559"/>
    </row>
    <row r="172" spans="1:16" ht="15.75" x14ac:dyDescent="0.25">
      <c r="A172" s="1473" t="s">
        <v>71</v>
      </c>
      <c r="B172" s="1474"/>
      <c r="C172" s="1474"/>
      <c r="D172" s="1475"/>
      <c r="E172" s="497"/>
      <c r="F172" s="497"/>
      <c r="G172" s="497"/>
      <c r="H172" s="497"/>
      <c r="I172" s="497"/>
      <c r="J172" s="497"/>
      <c r="K172" s="497"/>
      <c r="L172" s="497"/>
      <c r="M172" s="497"/>
      <c r="N172" s="497"/>
      <c r="O172" s="497"/>
      <c r="P172" s="498"/>
    </row>
    <row r="173" spans="1:16" ht="15.75" thickBot="1" x14ac:dyDescent="0.3">
      <c r="A173" s="113"/>
      <c r="B173" s="90"/>
      <c r="C173" s="90"/>
      <c r="D173" s="90"/>
      <c r="E173" s="90"/>
      <c r="F173" s="90"/>
      <c r="G173" s="90"/>
      <c r="H173" s="90"/>
      <c r="I173" s="90"/>
      <c r="J173" s="90"/>
      <c r="K173" s="90"/>
      <c r="L173" s="90"/>
      <c r="M173" s="90"/>
      <c r="N173" s="90"/>
      <c r="O173" s="90"/>
      <c r="P173" s="114"/>
    </row>
    <row r="174" spans="1:16" ht="15.75" x14ac:dyDescent="0.25">
      <c r="A174" s="1201" t="s">
        <v>82</v>
      </c>
      <c r="B174" s="1202"/>
      <c r="C174" s="1202"/>
      <c r="D174" s="1202"/>
      <c r="E174" s="1202"/>
      <c r="F174" s="1202"/>
      <c r="G174" s="1202"/>
      <c r="H174" s="1202"/>
      <c r="I174" s="1202"/>
      <c r="J174" s="1202"/>
      <c r="K174" s="1202"/>
      <c r="L174" s="1202"/>
      <c r="M174" s="1202"/>
      <c r="N174" s="1202"/>
      <c r="O174" s="1202"/>
      <c r="P174" s="1203"/>
    </row>
    <row r="175" spans="1:16" ht="15.75" x14ac:dyDescent="0.25">
      <c r="A175" s="487" t="s">
        <v>83</v>
      </c>
      <c r="B175" s="1195"/>
      <c r="C175" s="1196"/>
      <c r="D175" s="1196"/>
      <c r="E175" s="1196"/>
      <c r="F175" s="1196"/>
      <c r="G175" s="1196"/>
      <c r="H175" s="1196"/>
      <c r="I175" s="1196"/>
      <c r="J175" s="1196"/>
      <c r="K175" s="1196"/>
      <c r="L175" s="1196"/>
      <c r="M175" s="1196"/>
      <c r="N175" s="1196"/>
      <c r="O175" s="1196"/>
      <c r="P175" s="1197"/>
    </row>
    <row r="176" spans="1:16" ht="15.75" x14ac:dyDescent="0.25">
      <c r="A176" s="487" t="s">
        <v>84</v>
      </c>
      <c r="B176" s="1195"/>
      <c r="C176" s="1196"/>
      <c r="D176" s="1196"/>
      <c r="E176" s="1196"/>
      <c r="F176" s="1196"/>
      <c r="G176" s="1196"/>
      <c r="H176" s="1196"/>
      <c r="I176" s="1196"/>
      <c r="J176" s="1196"/>
      <c r="K176" s="1196"/>
      <c r="L176" s="1196"/>
      <c r="M176" s="1196"/>
      <c r="N176" s="1196"/>
      <c r="O176" s="1196"/>
      <c r="P176" s="1197"/>
    </row>
    <row r="177" spans="1:16" ht="15.75" x14ac:dyDescent="0.25">
      <c r="A177" s="487" t="s">
        <v>85</v>
      </c>
      <c r="B177" s="1195"/>
      <c r="C177" s="1196"/>
      <c r="D177" s="1196"/>
      <c r="E177" s="1196"/>
      <c r="F177" s="1196"/>
      <c r="G177" s="1196"/>
      <c r="H177" s="1196"/>
      <c r="I177" s="1196"/>
      <c r="J177" s="1196"/>
      <c r="K177" s="1196"/>
      <c r="L177" s="1196"/>
      <c r="M177" s="1196"/>
      <c r="N177" s="1196"/>
      <c r="O177" s="1196"/>
      <c r="P177" s="1197"/>
    </row>
    <row r="178" spans="1:16" ht="15.75" x14ac:dyDescent="0.25">
      <c r="A178" s="487" t="s">
        <v>86</v>
      </c>
      <c r="B178" s="1195"/>
      <c r="C178" s="1196"/>
      <c r="D178" s="1196"/>
      <c r="E178" s="1196"/>
      <c r="F178" s="1196"/>
      <c r="G178" s="1196"/>
      <c r="H178" s="1196"/>
      <c r="I178" s="1196"/>
      <c r="J178" s="1196"/>
      <c r="K178" s="1196"/>
      <c r="L178" s="1196"/>
      <c r="M178" s="1196"/>
      <c r="N178" s="1196"/>
      <c r="O178" s="1196"/>
      <c r="P178" s="1197"/>
    </row>
    <row r="179" spans="1:16" ht="15.75" x14ac:dyDescent="0.25">
      <c r="A179" s="487" t="s">
        <v>87</v>
      </c>
      <c r="B179" s="1195"/>
      <c r="C179" s="1196"/>
      <c r="D179" s="1196"/>
      <c r="E179" s="1196"/>
      <c r="F179" s="1196"/>
      <c r="G179" s="1196"/>
      <c r="H179" s="1196"/>
      <c r="I179" s="1196"/>
      <c r="J179" s="1196"/>
      <c r="K179" s="1196"/>
      <c r="L179" s="1196"/>
      <c r="M179" s="1196"/>
      <c r="N179" s="1196"/>
      <c r="O179" s="1196"/>
      <c r="P179" s="1197"/>
    </row>
    <row r="180" spans="1:16" ht="15.75" x14ac:dyDescent="0.25">
      <c r="A180" s="487" t="s">
        <v>88</v>
      </c>
      <c r="B180" s="1195"/>
      <c r="C180" s="1196"/>
      <c r="D180" s="1196"/>
      <c r="E180" s="1196"/>
      <c r="F180" s="1196"/>
      <c r="G180" s="1196"/>
      <c r="H180" s="1196"/>
      <c r="I180" s="1196"/>
      <c r="J180" s="1196"/>
      <c r="K180" s="1196"/>
      <c r="L180" s="1196"/>
      <c r="M180" s="1196"/>
      <c r="N180" s="1196"/>
      <c r="O180" s="1196"/>
      <c r="P180" s="1197"/>
    </row>
    <row r="181" spans="1:16" ht="15.75" x14ac:dyDescent="0.25">
      <c r="A181" s="487" t="s">
        <v>89</v>
      </c>
      <c r="B181" s="1195"/>
      <c r="C181" s="1196"/>
      <c r="D181" s="1196"/>
      <c r="E181" s="1196"/>
      <c r="F181" s="1196"/>
      <c r="G181" s="1196"/>
      <c r="H181" s="1196"/>
      <c r="I181" s="1196"/>
      <c r="J181" s="1196"/>
      <c r="K181" s="1196"/>
      <c r="L181" s="1196"/>
      <c r="M181" s="1196"/>
      <c r="N181" s="1196"/>
      <c r="O181" s="1196"/>
      <c r="P181" s="1197"/>
    </row>
    <row r="182" spans="1:16" ht="15.75" x14ac:dyDescent="0.25">
      <c r="A182" s="487" t="s">
        <v>90</v>
      </c>
      <c r="B182" s="1195"/>
      <c r="C182" s="1196"/>
      <c r="D182" s="1196"/>
      <c r="E182" s="1196"/>
      <c r="F182" s="1196"/>
      <c r="G182" s="1196"/>
      <c r="H182" s="1196"/>
      <c r="I182" s="1196"/>
      <c r="J182" s="1196"/>
      <c r="K182" s="1196"/>
      <c r="L182" s="1196"/>
      <c r="M182" s="1196"/>
      <c r="N182" s="1196"/>
      <c r="O182" s="1196"/>
      <c r="P182" s="1197"/>
    </row>
    <row r="183" spans="1:16" ht="15.75" x14ac:dyDescent="0.25">
      <c r="A183" s="487" t="s">
        <v>91</v>
      </c>
      <c r="B183" s="1195"/>
      <c r="C183" s="1196"/>
      <c r="D183" s="1196"/>
      <c r="E183" s="1196"/>
      <c r="F183" s="1196"/>
      <c r="G183" s="1196"/>
      <c r="H183" s="1196"/>
      <c r="I183" s="1196"/>
      <c r="J183" s="1196"/>
      <c r="K183" s="1196"/>
      <c r="L183" s="1196"/>
      <c r="M183" s="1196"/>
      <c r="N183" s="1196"/>
      <c r="O183" s="1196"/>
      <c r="P183" s="1197"/>
    </row>
    <row r="184" spans="1:16" ht="16.5" thickBot="1" x14ac:dyDescent="0.3">
      <c r="A184" s="488" t="s">
        <v>92</v>
      </c>
      <c r="B184" s="1198"/>
      <c r="C184" s="1199"/>
      <c r="D184" s="1199"/>
      <c r="E184" s="1199"/>
      <c r="F184" s="1199"/>
      <c r="G184" s="1199"/>
      <c r="H184" s="1199"/>
      <c r="I184" s="1199"/>
      <c r="J184" s="1199"/>
      <c r="K184" s="1199"/>
      <c r="L184" s="1199"/>
      <c r="M184" s="1199"/>
      <c r="N184" s="1199"/>
      <c r="O184" s="1199"/>
      <c r="P184" s="1200"/>
    </row>
    <row r="187" spans="1:16" ht="33" customHeight="1" x14ac:dyDescent="0.25">
      <c r="A187" s="451" t="s">
        <v>9</v>
      </c>
      <c r="B187" s="1284" t="s">
        <v>1866</v>
      </c>
      <c r="C187" s="1285"/>
      <c r="D187" s="1285"/>
      <c r="E187" s="1285"/>
      <c r="F187" s="1285"/>
      <c r="G187" s="1285"/>
      <c r="H187" s="1285"/>
      <c r="I187" s="1285"/>
      <c r="J187" s="1285"/>
      <c r="K187" s="1286"/>
      <c r="L187" s="1287" t="s">
        <v>11</v>
      </c>
      <c r="M187" s="1287"/>
      <c r="N187" s="1287"/>
      <c r="O187" s="1287"/>
      <c r="P187" s="452"/>
    </row>
    <row r="189" spans="1:16" ht="36" customHeight="1" x14ac:dyDescent="0.25">
      <c r="A189" s="453" t="s">
        <v>12</v>
      </c>
      <c r="B189" s="1261" t="s">
        <v>1935</v>
      </c>
      <c r="C189" s="1276"/>
      <c r="D189" s="1276"/>
      <c r="E189" s="1276"/>
      <c r="F189" s="1276"/>
      <c r="G189" s="1276"/>
      <c r="H189" s="1276"/>
      <c r="I189" s="1276"/>
      <c r="J189" s="1276"/>
      <c r="K189" s="1276"/>
      <c r="L189" s="1277" t="s">
        <v>14</v>
      </c>
      <c r="M189" s="1277"/>
      <c r="N189" s="1277"/>
      <c r="O189" s="1277"/>
      <c r="P189" s="454" t="s">
        <v>461</v>
      </c>
    </row>
    <row r="190" spans="1:16" ht="15.75" x14ac:dyDescent="0.25">
      <c r="B190" s="466"/>
      <c r="C190" s="460"/>
      <c r="D190" s="460"/>
      <c r="E190" s="460"/>
      <c r="F190" s="460"/>
      <c r="G190" s="460"/>
      <c r="H190" s="460"/>
      <c r="I190" s="460"/>
      <c r="J190" s="460"/>
      <c r="K190" s="460"/>
      <c r="L190" s="460"/>
      <c r="M190" s="460"/>
      <c r="N190" s="460"/>
      <c r="O190" s="460"/>
      <c r="P190" s="461"/>
    </row>
    <row r="191" spans="1:16" ht="15.75" x14ac:dyDescent="0.25">
      <c r="A191" s="455" t="s">
        <v>15</v>
      </c>
      <c r="B191" s="1278"/>
      <c r="C191" s="1279"/>
      <c r="D191" s="1279"/>
      <c r="E191" s="1279"/>
      <c r="F191" s="1280"/>
      <c r="G191" s="456" t="s">
        <v>17</v>
      </c>
      <c r="H191" s="1278"/>
      <c r="I191" s="1279"/>
      <c r="J191" s="1279"/>
      <c r="K191" s="1279"/>
      <c r="L191" s="1279"/>
      <c r="M191" s="1279"/>
      <c r="N191" s="1279"/>
      <c r="O191" s="1279"/>
      <c r="P191" s="1280"/>
    </row>
    <row r="192" spans="1:16" ht="15.75" x14ac:dyDescent="0.25">
      <c r="A192" s="455" t="s">
        <v>15</v>
      </c>
      <c r="B192" s="1278"/>
      <c r="C192" s="1279"/>
      <c r="D192" s="1279"/>
      <c r="E192" s="1279"/>
      <c r="F192" s="1280"/>
      <c r="G192" s="456" t="s">
        <v>17</v>
      </c>
      <c r="H192" s="1278"/>
      <c r="I192" s="1279"/>
      <c r="J192" s="1279"/>
      <c r="K192" s="1279"/>
      <c r="L192" s="1279"/>
      <c r="M192" s="1279"/>
      <c r="N192" s="1279"/>
      <c r="O192" s="1279"/>
      <c r="P192" s="1280"/>
    </row>
    <row r="193" spans="1:16" ht="15.75" x14ac:dyDescent="0.25">
      <c r="A193" s="571"/>
      <c r="B193" s="458"/>
      <c r="C193" s="458"/>
      <c r="D193" s="458"/>
      <c r="E193" s="458"/>
      <c r="F193" s="458"/>
      <c r="G193" s="572"/>
      <c r="H193" s="458"/>
      <c r="I193" s="458"/>
      <c r="J193" s="458"/>
      <c r="K193" s="458"/>
      <c r="L193" s="458"/>
      <c r="M193" s="458"/>
      <c r="N193" s="458"/>
      <c r="O193" s="458"/>
      <c r="P193" s="458"/>
    </row>
    <row r="194" spans="1:16" ht="35.25" customHeight="1" x14ac:dyDescent="0.25">
      <c r="A194" s="453" t="s">
        <v>20</v>
      </c>
      <c r="B194" s="1261"/>
      <c r="C194" s="1261"/>
      <c r="D194" s="1261"/>
      <c r="E194" s="1261"/>
      <c r="F194" s="1261"/>
      <c r="G194" s="1261"/>
      <c r="H194" s="1261"/>
      <c r="I194" s="1261"/>
      <c r="J194" s="1261"/>
      <c r="K194" s="1261"/>
      <c r="L194" s="1261"/>
      <c r="M194" s="1261"/>
      <c r="N194" s="1261"/>
      <c r="O194" s="1261"/>
      <c r="P194" s="1261"/>
    </row>
    <row r="195" spans="1:16" ht="15.75" x14ac:dyDescent="0.25">
      <c r="A195" s="571"/>
      <c r="B195" s="458"/>
      <c r="C195" s="458"/>
      <c r="D195" s="458"/>
      <c r="E195" s="458"/>
      <c r="F195" s="458"/>
      <c r="G195" s="572"/>
      <c r="H195" s="458"/>
      <c r="I195" s="458"/>
      <c r="J195" s="458"/>
      <c r="K195" s="458"/>
      <c r="L195" s="458"/>
      <c r="M195" s="458"/>
      <c r="N195" s="458"/>
      <c r="O195" s="458"/>
      <c r="P195" s="458"/>
    </row>
    <row r="196" spans="1:16" ht="15.75" x14ac:dyDescent="0.25">
      <c r="A196" s="462" t="s">
        <v>22</v>
      </c>
      <c r="B196" s="90"/>
      <c r="C196" s="90"/>
      <c r="D196" s="90"/>
      <c r="E196" s="90"/>
      <c r="F196" s="90"/>
      <c r="G196" s="90"/>
      <c r="H196" s="90"/>
      <c r="I196" s="90"/>
      <c r="J196" s="90"/>
      <c r="K196" s="90"/>
      <c r="L196" s="90"/>
      <c r="M196" s="90"/>
      <c r="N196" s="90"/>
      <c r="O196" s="90"/>
    </row>
    <row r="197" spans="1:16" ht="15.75" x14ac:dyDescent="0.25">
      <c r="A197" s="462"/>
      <c r="B197" s="90"/>
      <c r="C197" s="90"/>
      <c r="D197" s="90"/>
      <c r="E197" s="90"/>
      <c r="F197" s="90"/>
      <c r="G197" s="90"/>
      <c r="H197" s="90"/>
      <c r="I197" s="90"/>
      <c r="J197" s="90"/>
      <c r="K197" s="90"/>
      <c r="L197" s="90"/>
      <c r="M197" s="90"/>
      <c r="N197" s="90"/>
      <c r="O197" s="90"/>
    </row>
    <row r="198" spans="1:16" ht="15.75" customHeight="1" x14ac:dyDescent="0.25">
      <c r="A198" s="1262" t="s">
        <v>23</v>
      </c>
      <c r="B198" s="1263"/>
      <c r="C198" s="1263"/>
      <c r="D198" s="1263"/>
      <c r="E198" s="1264"/>
      <c r="F198" s="1271" t="s">
        <v>24</v>
      </c>
      <c r="G198" s="1271"/>
      <c r="H198" s="1271"/>
      <c r="I198" s="1271"/>
      <c r="J198" s="1271" t="s">
        <v>25</v>
      </c>
      <c r="K198" s="1272" t="s">
        <v>26</v>
      </c>
      <c r="L198" s="1264"/>
      <c r="M198" s="1271" t="s">
        <v>27</v>
      </c>
      <c r="N198" s="1271"/>
      <c r="O198" s="1271"/>
      <c r="P198" s="1275" t="s">
        <v>25</v>
      </c>
    </row>
    <row r="199" spans="1:16" ht="15.75" customHeight="1" x14ac:dyDescent="0.25">
      <c r="A199" s="1265"/>
      <c r="B199" s="1266"/>
      <c r="C199" s="1266"/>
      <c r="D199" s="1266"/>
      <c r="E199" s="1267"/>
      <c r="F199" s="1271"/>
      <c r="G199" s="1271"/>
      <c r="H199" s="1271"/>
      <c r="I199" s="1271"/>
      <c r="J199" s="1271"/>
      <c r="K199" s="1273"/>
      <c r="L199" s="1267"/>
      <c r="M199" s="1271"/>
      <c r="N199" s="1271"/>
      <c r="O199" s="1271"/>
      <c r="P199" s="1275"/>
    </row>
    <row r="200" spans="1:16" ht="15.75" customHeight="1" x14ac:dyDescent="0.25">
      <c r="A200" s="1265"/>
      <c r="B200" s="1266"/>
      <c r="C200" s="1266"/>
      <c r="D200" s="1266"/>
      <c r="E200" s="1267"/>
      <c r="F200" s="853" t="s">
        <v>1899</v>
      </c>
      <c r="G200" s="871"/>
      <c r="H200" s="871"/>
      <c r="I200" s="872"/>
      <c r="J200" s="463"/>
      <c r="K200" s="1273"/>
      <c r="L200" s="1267"/>
      <c r="M200" s="853" t="s">
        <v>1885</v>
      </c>
      <c r="N200" s="854"/>
      <c r="O200" s="855"/>
      <c r="P200" s="515">
        <v>0.1</v>
      </c>
    </row>
    <row r="201" spans="1:16" ht="15.75" customHeight="1" x14ac:dyDescent="0.25">
      <c r="A201" s="1265"/>
      <c r="B201" s="1266"/>
      <c r="C201" s="1266"/>
      <c r="D201" s="1266"/>
      <c r="E201" s="1267"/>
      <c r="F201" s="853" t="s">
        <v>1344</v>
      </c>
      <c r="G201" s="871"/>
      <c r="H201" s="871"/>
      <c r="I201" s="872"/>
      <c r="J201" s="463"/>
      <c r="K201" s="1273"/>
      <c r="L201" s="1267"/>
      <c r="M201" s="1254" t="s">
        <v>1900</v>
      </c>
      <c r="N201" s="1254"/>
      <c r="O201" s="1254"/>
      <c r="P201" s="515">
        <v>0.1</v>
      </c>
    </row>
    <row r="202" spans="1:16" ht="15.75" customHeight="1" x14ac:dyDescent="0.25">
      <c r="A202" s="1265"/>
      <c r="B202" s="1266"/>
      <c r="C202" s="1266"/>
      <c r="D202" s="1266"/>
      <c r="E202" s="1267"/>
      <c r="F202" s="1254" t="s">
        <v>1346</v>
      </c>
      <c r="G202" s="1254"/>
      <c r="H202" s="1254"/>
      <c r="I202" s="1254"/>
      <c r="J202" s="463"/>
      <c r="K202" s="1273"/>
      <c r="L202" s="1267"/>
      <c r="M202" s="853" t="s">
        <v>1869</v>
      </c>
      <c r="N202" s="854"/>
      <c r="O202" s="855"/>
      <c r="P202" s="515">
        <v>0.1</v>
      </c>
    </row>
    <row r="203" spans="1:16" ht="15.75" customHeight="1" x14ac:dyDescent="0.25">
      <c r="A203" s="1265"/>
      <c r="B203" s="1266"/>
      <c r="C203" s="1266"/>
      <c r="D203" s="1266"/>
      <c r="E203" s="1267"/>
      <c r="F203" s="1254"/>
      <c r="G203" s="1254"/>
      <c r="H203" s="1254"/>
      <c r="I203" s="1254"/>
      <c r="J203" s="463"/>
      <c r="K203" s="1273"/>
      <c r="L203" s="1267"/>
      <c r="M203" s="1254" t="s">
        <v>1936</v>
      </c>
      <c r="N203" s="1254"/>
      <c r="O203" s="1254"/>
      <c r="P203" s="515">
        <v>0.05</v>
      </c>
    </row>
    <row r="204" spans="1:16" ht="15.75" customHeight="1" x14ac:dyDescent="0.25">
      <c r="A204" s="1265"/>
      <c r="B204" s="1266"/>
      <c r="C204" s="1266"/>
      <c r="D204" s="1266"/>
      <c r="E204" s="1267"/>
      <c r="F204" s="1254"/>
      <c r="G204" s="1254"/>
      <c r="H204" s="1254"/>
      <c r="I204" s="1254"/>
      <c r="J204" s="463"/>
      <c r="K204" s="1273"/>
      <c r="L204" s="1267"/>
      <c r="M204" s="1254" t="s">
        <v>1884</v>
      </c>
      <c r="N204" s="1254"/>
      <c r="O204" s="1254"/>
      <c r="P204" s="515">
        <v>0.05</v>
      </c>
    </row>
    <row r="205" spans="1:16" ht="15.75" customHeight="1" x14ac:dyDescent="0.25">
      <c r="A205" s="1265"/>
      <c r="B205" s="1266"/>
      <c r="C205" s="1266"/>
      <c r="D205" s="1266"/>
      <c r="E205" s="1267"/>
      <c r="F205" s="1256"/>
      <c r="G205" s="1257"/>
      <c r="H205" s="1257"/>
      <c r="I205" s="1258"/>
      <c r="J205" s="463"/>
      <c r="K205" s="1273"/>
      <c r="L205" s="1267"/>
      <c r="M205" s="1254" t="s">
        <v>1893</v>
      </c>
      <c r="N205" s="1254"/>
      <c r="O205" s="1254"/>
      <c r="P205" s="515">
        <v>0.1</v>
      </c>
    </row>
    <row r="206" spans="1:16" ht="15.75" customHeight="1" x14ac:dyDescent="0.25">
      <c r="A206" s="1268"/>
      <c r="B206" s="1269"/>
      <c r="C206" s="1269"/>
      <c r="D206" s="1269"/>
      <c r="E206" s="1270"/>
      <c r="F206" s="1254"/>
      <c r="G206" s="1254"/>
      <c r="H206" s="1254"/>
      <c r="I206" s="1254"/>
      <c r="J206" s="463"/>
      <c r="K206" s="1274"/>
      <c r="L206" s="1270"/>
      <c r="M206" s="1254" t="s">
        <v>1990</v>
      </c>
      <c r="N206" s="1254"/>
      <c r="O206" s="1254"/>
      <c r="P206" s="515">
        <v>0.05</v>
      </c>
    </row>
    <row r="207" spans="1:16" ht="15.75" x14ac:dyDescent="0.25">
      <c r="A207" s="465"/>
      <c r="B207" s="466"/>
      <c r="C207" s="460"/>
      <c r="D207" s="460"/>
      <c r="E207" s="460"/>
      <c r="F207" s="460"/>
      <c r="G207" s="460"/>
      <c r="H207" s="460"/>
      <c r="I207" s="460"/>
      <c r="J207" s="460"/>
      <c r="K207" s="460"/>
      <c r="L207" s="460"/>
      <c r="M207" s="460"/>
      <c r="N207" s="460"/>
      <c r="O207" s="460"/>
    </row>
    <row r="208" spans="1:16" ht="31.5" x14ac:dyDescent="0.25">
      <c r="A208" s="467" t="s">
        <v>32</v>
      </c>
      <c r="B208" s="468" t="s">
        <v>33</v>
      </c>
      <c r="C208" s="468" t="s">
        <v>34</v>
      </c>
      <c r="D208" s="468" t="s">
        <v>35</v>
      </c>
      <c r="E208" s="468" t="s">
        <v>36</v>
      </c>
      <c r="F208" s="468" t="s">
        <v>37</v>
      </c>
      <c r="G208" s="1244" t="s">
        <v>38</v>
      </c>
      <c r="H208" s="1244"/>
      <c r="I208" s="1217" t="s">
        <v>39</v>
      </c>
      <c r="J208" s="1228"/>
      <c r="K208" s="468" t="s">
        <v>40</v>
      </c>
      <c r="L208" s="1244" t="s">
        <v>41</v>
      </c>
      <c r="M208" s="1244"/>
      <c r="N208" s="1297" t="s">
        <v>42</v>
      </c>
      <c r="O208" s="1298"/>
      <c r="P208" s="1299"/>
    </row>
    <row r="209" spans="1:16" ht="69" customHeight="1" x14ac:dyDescent="0.25">
      <c r="A209" s="490" t="s">
        <v>568</v>
      </c>
      <c r="B209" s="470"/>
      <c r="C209" s="415" t="s">
        <v>1906</v>
      </c>
      <c r="D209" s="491" t="s">
        <v>104</v>
      </c>
      <c r="E209" s="491" t="s">
        <v>47</v>
      </c>
      <c r="F209" s="491" t="s">
        <v>105</v>
      </c>
      <c r="G209" s="1339" t="s">
        <v>1907</v>
      </c>
      <c r="H209" s="1339"/>
      <c r="I209" s="1340" t="s">
        <v>1908</v>
      </c>
      <c r="J209" s="1341"/>
      <c r="K209" s="521">
        <v>1</v>
      </c>
      <c r="L209" s="1342" t="s">
        <v>634</v>
      </c>
      <c r="M209" s="1342"/>
      <c r="N209" s="1343" t="s">
        <v>1909</v>
      </c>
      <c r="O209" s="1343"/>
      <c r="P209" s="1344"/>
    </row>
    <row r="210" spans="1:16" ht="30" customHeight="1" x14ac:dyDescent="0.25">
      <c r="A210" s="1217" t="s">
        <v>51</v>
      </c>
      <c r="B210" s="1228"/>
      <c r="C210" s="960"/>
      <c r="D210" s="1137"/>
      <c r="E210" s="1137"/>
      <c r="F210" s="1137"/>
      <c r="G210" s="1137"/>
      <c r="H210" s="1137"/>
      <c r="I210" s="1137"/>
      <c r="J210" s="1137"/>
      <c r="K210" s="1137"/>
      <c r="L210" s="1137"/>
      <c r="M210" s="1137"/>
      <c r="N210" s="1137"/>
      <c r="O210" s="1137"/>
      <c r="P210" s="1148"/>
    </row>
    <row r="211" spans="1:16" ht="15.75" x14ac:dyDescent="0.25">
      <c r="A211" s="1229" t="s">
        <v>53</v>
      </c>
      <c r="B211" s="1230"/>
      <c r="C211" s="1230"/>
      <c r="D211" s="1230"/>
      <c r="E211" s="1230"/>
      <c r="F211" s="1230"/>
      <c r="G211" s="1231"/>
      <c r="H211" s="1232" t="s">
        <v>54</v>
      </c>
      <c r="I211" s="1230"/>
      <c r="J211" s="1230"/>
      <c r="K211" s="1230"/>
      <c r="L211" s="1230"/>
      <c r="M211" s="1230"/>
      <c r="N211" s="1230"/>
      <c r="O211" s="1230"/>
      <c r="P211" s="1233"/>
    </row>
    <row r="212" spans="1:16" x14ac:dyDescent="0.25">
      <c r="A212" s="1476"/>
      <c r="B212" s="1477"/>
      <c r="C212" s="1477"/>
      <c r="D212" s="1477"/>
      <c r="E212" s="1477"/>
      <c r="F212" s="1477"/>
      <c r="G212" s="1477"/>
      <c r="H212" s="1480"/>
      <c r="I212" s="1481"/>
      <c r="J212" s="1481"/>
      <c r="K212" s="1481"/>
      <c r="L212" s="1481"/>
      <c r="M212" s="1481"/>
      <c r="N212" s="1481"/>
      <c r="O212" s="1481"/>
      <c r="P212" s="1482"/>
    </row>
    <row r="213" spans="1:16" x14ac:dyDescent="0.25">
      <c r="A213" s="1478"/>
      <c r="B213" s="1479"/>
      <c r="C213" s="1479"/>
      <c r="D213" s="1479"/>
      <c r="E213" s="1479"/>
      <c r="F213" s="1479"/>
      <c r="G213" s="1479"/>
      <c r="H213" s="1483"/>
      <c r="I213" s="1484"/>
      <c r="J213" s="1484"/>
      <c r="K213" s="1484"/>
      <c r="L213" s="1484"/>
      <c r="M213" s="1484"/>
      <c r="N213" s="1484"/>
      <c r="O213" s="1484"/>
      <c r="P213" s="1485"/>
    </row>
    <row r="214" spans="1:16" ht="15.75" x14ac:dyDescent="0.25">
      <c r="A214" s="465"/>
      <c r="B214" s="466"/>
      <c r="C214" s="466"/>
      <c r="D214" s="555"/>
      <c r="E214" s="466"/>
      <c r="F214" s="466"/>
      <c r="G214" s="466"/>
      <c r="H214" s="466"/>
      <c r="I214" s="466"/>
      <c r="J214" s="466"/>
      <c r="K214" s="466"/>
      <c r="L214" s="466"/>
      <c r="M214" s="466"/>
      <c r="N214" s="466"/>
      <c r="O214" s="466"/>
      <c r="P214" s="473"/>
    </row>
    <row r="215" spans="1:16" ht="15.75" x14ac:dyDescent="0.25">
      <c r="A215" s="474"/>
      <c r="B215" s="466"/>
      <c r="C215" s="461"/>
      <c r="E215" s="1217" t="s">
        <v>57</v>
      </c>
      <c r="F215" s="1218"/>
      <c r="G215" s="1218"/>
      <c r="H215" s="1218"/>
      <c r="I215" s="1218"/>
      <c r="J215" s="1218"/>
      <c r="K215" s="1218"/>
      <c r="L215" s="1218"/>
      <c r="M215" s="1218"/>
      <c r="N215" s="1218"/>
      <c r="O215" s="1218"/>
      <c r="P215" s="1228"/>
    </row>
    <row r="216" spans="1:16" ht="15.75" x14ac:dyDescent="0.25">
      <c r="A216" s="465"/>
      <c r="B216" s="466"/>
      <c r="C216" s="466"/>
      <c r="E216" s="573" t="s">
        <v>58</v>
      </c>
      <c r="F216" s="573" t="s">
        <v>59</v>
      </c>
      <c r="G216" s="573" t="s">
        <v>60</v>
      </c>
      <c r="H216" s="573" t="s">
        <v>61</v>
      </c>
      <c r="I216" s="573" t="s">
        <v>62</v>
      </c>
      <c r="J216" s="573" t="s">
        <v>63</v>
      </c>
      <c r="K216" s="573" t="s">
        <v>64</v>
      </c>
      <c r="L216" s="573" t="s">
        <v>65</v>
      </c>
      <c r="M216" s="573" t="s">
        <v>66</v>
      </c>
      <c r="N216" s="573" t="s">
        <v>67</v>
      </c>
      <c r="O216" s="573" t="s">
        <v>68</v>
      </c>
      <c r="P216" s="574" t="s">
        <v>69</v>
      </c>
    </row>
    <row r="217" spans="1:16" ht="15.75" x14ac:dyDescent="0.25">
      <c r="A217" s="1473" t="s">
        <v>70</v>
      </c>
      <c r="B217" s="1474"/>
      <c r="C217" s="1474"/>
      <c r="D217" s="1475"/>
      <c r="E217" s="495"/>
      <c r="F217" s="495"/>
      <c r="H217" s="558"/>
      <c r="I217" s="558"/>
      <c r="K217" s="558"/>
      <c r="L217" s="558"/>
      <c r="N217" s="558"/>
      <c r="O217" s="558"/>
      <c r="P217" s="559"/>
    </row>
    <row r="218" spans="1:16" ht="15.75" x14ac:dyDescent="0.25">
      <c r="A218" s="1473" t="s">
        <v>71</v>
      </c>
      <c r="B218" s="1474"/>
      <c r="C218" s="1474"/>
      <c r="D218" s="1475"/>
      <c r="E218" s="497"/>
      <c r="F218" s="497"/>
      <c r="G218" s="497"/>
      <c r="H218" s="497"/>
      <c r="I218" s="497"/>
      <c r="J218" s="497"/>
      <c r="K218" s="497"/>
      <c r="L218" s="497"/>
      <c r="M218" s="497"/>
      <c r="N218" s="497"/>
      <c r="O218" s="497"/>
      <c r="P218" s="498"/>
    </row>
    <row r="219" spans="1:16" ht="15.75" x14ac:dyDescent="0.25">
      <c r="A219" s="465"/>
      <c r="B219" s="466"/>
      <c r="C219" s="555"/>
      <c r="D219" s="466"/>
      <c r="E219" s="466"/>
      <c r="F219" s="466"/>
      <c r="G219" s="466"/>
      <c r="H219" s="466"/>
      <c r="I219" s="466"/>
      <c r="J219" s="466"/>
      <c r="K219" s="466"/>
      <c r="L219" s="466"/>
      <c r="M219" s="466"/>
      <c r="N219" s="466"/>
      <c r="O219" s="466"/>
      <c r="P219" s="473"/>
    </row>
    <row r="220" spans="1:16" ht="15.75" x14ac:dyDescent="0.25">
      <c r="A220" s="477" t="s">
        <v>456</v>
      </c>
      <c r="B220" s="477" t="s">
        <v>33</v>
      </c>
      <c r="C220" s="575"/>
      <c r="D220" s="576"/>
      <c r="E220" s="479" t="s">
        <v>58</v>
      </c>
      <c r="F220" s="479" t="s">
        <v>59</v>
      </c>
      <c r="G220" s="479" t="s">
        <v>60</v>
      </c>
      <c r="H220" s="479" t="s">
        <v>61</v>
      </c>
      <c r="I220" s="479" t="s">
        <v>62</v>
      </c>
      <c r="J220" s="479" t="s">
        <v>63</v>
      </c>
      <c r="K220" s="479" t="s">
        <v>64</v>
      </c>
      <c r="L220" s="479" t="s">
        <v>65</v>
      </c>
      <c r="M220" s="479" t="s">
        <v>66</v>
      </c>
      <c r="N220" s="479" t="s">
        <v>67</v>
      </c>
      <c r="O220" s="563" t="s">
        <v>68</v>
      </c>
      <c r="P220" s="577" t="s">
        <v>69</v>
      </c>
    </row>
    <row r="221" spans="1:16" ht="15.75" x14ac:dyDescent="0.25">
      <c r="A221" s="1469"/>
      <c r="B221" s="1206"/>
      <c r="C221" s="1207" t="s">
        <v>70</v>
      </c>
      <c r="D221" s="1471"/>
      <c r="E221" s="517">
        <v>1</v>
      </c>
      <c r="F221" s="517"/>
      <c r="G221" s="517"/>
      <c r="H221" s="517"/>
      <c r="I221" s="517"/>
      <c r="J221" s="517"/>
      <c r="K221" s="517"/>
      <c r="L221" s="517"/>
      <c r="M221" s="517"/>
      <c r="N221" s="548"/>
      <c r="O221" s="578"/>
      <c r="P221" s="579"/>
    </row>
    <row r="222" spans="1:16" ht="15.75" x14ac:dyDescent="0.25">
      <c r="A222" s="1470"/>
      <c r="B222" s="1206"/>
      <c r="C222" s="1209" t="s">
        <v>71</v>
      </c>
      <c r="D222" s="1472"/>
      <c r="E222" s="540"/>
      <c r="F222" s="541"/>
      <c r="G222" s="541"/>
      <c r="H222" s="541"/>
      <c r="I222" s="541"/>
      <c r="J222" s="541"/>
      <c r="K222" s="541"/>
      <c r="L222" s="541"/>
      <c r="M222" s="541"/>
      <c r="N222" s="580"/>
      <c r="O222" s="581"/>
      <c r="P222" s="582"/>
    </row>
    <row r="223" spans="1:16" ht="15.75" x14ac:dyDescent="0.25">
      <c r="A223" s="1469"/>
      <c r="B223" s="1206"/>
      <c r="C223" s="1207" t="s">
        <v>70</v>
      </c>
      <c r="D223" s="1471"/>
      <c r="E223" s="517"/>
      <c r="F223" s="517"/>
      <c r="G223" s="517"/>
      <c r="H223" s="517"/>
      <c r="I223" s="517"/>
      <c r="J223" s="517"/>
      <c r="K223" s="517"/>
      <c r="L223" s="517"/>
      <c r="M223" s="517"/>
      <c r="N223" s="548"/>
      <c r="O223" s="583"/>
      <c r="P223" s="584"/>
    </row>
    <row r="224" spans="1:16" ht="15.75" x14ac:dyDescent="0.25">
      <c r="A224" s="1470"/>
      <c r="B224" s="1206"/>
      <c r="C224" s="1209" t="s">
        <v>71</v>
      </c>
      <c r="D224" s="1472"/>
      <c r="E224" s="540"/>
      <c r="F224" s="541"/>
      <c r="G224" s="541"/>
      <c r="H224" s="541"/>
      <c r="I224" s="541"/>
      <c r="J224" s="541"/>
      <c r="K224" s="541"/>
      <c r="L224" s="541"/>
      <c r="M224" s="541"/>
      <c r="N224" s="580"/>
      <c r="O224" s="585"/>
      <c r="P224" s="586"/>
    </row>
    <row r="225" spans="1:16" ht="15.75" thickBot="1" x14ac:dyDescent="0.3">
      <c r="A225" s="113"/>
      <c r="B225" s="90"/>
      <c r="C225" s="90"/>
      <c r="D225" s="90"/>
      <c r="E225" s="90"/>
      <c r="F225" s="90"/>
      <c r="G225" s="90"/>
      <c r="H225" s="90"/>
      <c r="I225" s="90"/>
      <c r="J225" s="90"/>
      <c r="K225" s="90"/>
      <c r="L225" s="90"/>
      <c r="M225" s="90"/>
      <c r="N225" s="90"/>
      <c r="O225" s="90"/>
      <c r="P225" s="114"/>
    </row>
    <row r="226" spans="1:16" ht="15.75" x14ac:dyDescent="0.25">
      <c r="A226" s="1201" t="s">
        <v>82</v>
      </c>
      <c r="B226" s="1202"/>
      <c r="C226" s="1202"/>
      <c r="D226" s="1202"/>
      <c r="E226" s="1202"/>
      <c r="F226" s="1202"/>
      <c r="G226" s="1202"/>
      <c r="H226" s="1202"/>
      <c r="I226" s="1202"/>
      <c r="J226" s="1202"/>
      <c r="K226" s="1202"/>
      <c r="L226" s="1202"/>
      <c r="M226" s="1202"/>
      <c r="N226" s="1202"/>
      <c r="O226" s="1202"/>
      <c r="P226" s="1203"/>
    </row>
    <row r="227" spans="1:16" ht="15.75" x14ac:dyDescent="0.25">
      <c r="A227" s="487" t="s">
        <v>83</v>
      </c>
      <c r="B227" s="1195"/>
      <c r="C227" s="1196"/>
      <c r="D227" s="1196"/>
      <c r="E227" s="1196"/>
      <c r="F227" s="1196"/>
      <c r="G227" s="1196"/>
      <c r="H227" s="1196"/>
      <c r="I227" s="1196"/>
      <c r="J227" s="1196"/>
      <c r="K227" s="1196"/>
      <c r="L227" s="1196"/>
      <c r="M227" s="1196"/>
      <c r="N227" s="1196"/>
      <c r="O227" s="1196"/>
      <c r="P227" s="1197"/>
    </row>
    <row r="228" spans="1:16" ht="15.75" x14ac:dyDescent="0.25">
      <c r="A228" s="487" t="s">
        <v>84</v>
      </c>
      <c r="B228" s="1195"/>
      <c r="C228" s="1196"/>
      <c r="D228" s="1196"/>
      <c r="E228" s="1196"/>
      <c r="F228" s="1196"/>
      <c r="G228" s="1196"/>
      <c r="H228" s="1196"/>
      <c r="I228" s="1196"/>
      <c r="J228" s="1196"/>
      <c r="K228" s="1196"/>
      <c r="L228" s="1196"/>
      <c r="M228" s="1196"/>
      <c r="N228" s="1196"/>
      <c r="O228" s="1196"/>
      <c r="P228" s="1197"/>
    </row>
    <row r="229" spans="1:16" ht="15.75" x14ac:dyDescent="0.25">
      <c r="A229" s="487" t="s">
        <v>85</v>
      </c>
      <c r="B229" s="1195"/>
      <c r="C229" s="1196"/>
      <c r="D229" s="1196"/>
      <c r="E229" s="1196"/>
      <c r="F229" s="1196"/>
      <c r="G229" s="1196"/>
      <c r="H229" s="1196"/>
      <c r="I229" s="1196"/>
      <c r="J229" s="1196"/>
      <c r="K229" s="1196"/>
      <c r="L229" s="1196"/>
      <c r="M229" s="1196"/>
      <c r="N229" s="1196"/>
      <c r="O229" s="1196"/>
      <c r="P229" s="1197"/>
    </row>
    <row r="230" spans="1:16" ht="15.75" x14ac:dyDescent="0.25">
      <c r="A230" s="487" t="s">
        <v>86</v>
      </c>
      <c r="B230" s="1195"/>
      <c r="C230" s="1196"/>
      <c r="D230" s="1196"/>
      <c r="E230" s="1196"/>
      <c r="F230" s="1196"/>
      <c r="G230" s="1196"/>
      <c r="H230" s="1196"/>
      <c r="I230" s="1196"/>
      <c r="J230" s="1196"/>
      <c r="K230" s="1196"/>
      <c r="L230" s="1196"/>
      <c r="M230" s="1196"/>
      <c r="N230" s="1196"/>
      <c r="O230" s="1196"/>
      <c r="P230" s="1197"/>
    </row>
    <row r="231" spans="1:16" ht="15.75" x14ac:dyDescent="0.25">
      <c r="A231" s="487" t="s">
        <v>87</v>
      </c>
      <c r="B231" s="1195"/>
      <c r="C231" s="1196"/>
      <c r="D231" s="1196"/>
      <c r="E231" s="1196"/>
      <c r="F231" s="1196"/>
      <c r="G231" s="1196"/>
      <c r="H231" s="1196"/>
      <c r="I231" s="1196"/>
      <c r="J231" s="1196"/>
      <c r="K231" s="1196"/>
      <c r="L231" s="1196"/>
      <c r="M231" s="1196"/>
      <c r="N231" s="1196"/>
      <c r="O231" s="1196"/>
      <c r="P231" s="1197"/>
    </row>
    <row r="232" spans="1:16" ht="15.75" x14ac:dyDescent="0.25">
      <c r="A232" s="487" t="s">
        <v>88</v>
      </c>
      <c r="B232" s="1195"/>
      <c r="C232" s="1196"/>
      <c r="D232" s="1196"/>
      <c r="E232" s="1196"/>
      <c r="F232" s="1196"/>
      <c r="G232" s="1196"/>
      <c r="H232" s="1196"/>
      <c r="I232" s="1196"/>
      <c r="J232" s="1196"/>
      <c r="K232" s="1196"/>
      <c r="L232" s="1196"/>
      <c r="M232" s="1196"/>
      <c r="N232" s="1196"/>
      <c r="O232" s="1196"/>
      <c r="P232" s="1197"/>
    </row>
    <row r="233" spans="1:16" ht="15.75" x14ac:dyDescent="0.25">
      <c r="A233" s="487" t="s">
        <v>89</v>
      </c>
      <c r="B233" s="1195"/>
      <c r="C233" s="1196"/>
      <c r="D233" s="1196"/>
      <c r="E233" s="1196"/>
      <c r="F233" s="1196"/>
      <c r="G233" s="1196"/>
      <c r="H233" s="1196"/>
      <c r="I233" s="1196"/>
      <c r="J233" s="1196"/>
      <c r="K233" s="1196"/>
      <c r="L233" s="1196"/>
      <c r="M233" s="1196"/>
      <c r="N233" s="1196"/>
      <c r="O233" s="1196"/>
      <c r="P233" s="1197"/>
    </row>
    <row r="234" spans="1:16" ht="15.75" x14ac:dyDescent="0.25">
      <c r="A234" s="487" t="s">
        <v>90</v>
      </c>
      <c r="B234" s="1195"/>
      <c r="C234" s="1196"/>
      <c r="D234" s="1196"/>
      <c r="E234" s="1196"/>
      <c r="F234" s="1196"/>
      <c r="G234" s="1196"/>
      <c r="H234" s="1196"/>
      <c r="I234" s="1196"/>
      <c r="J234" s="1196"/>
      <c r="K234" s="1196"/>
      <c r="L234" s="1196"/>
      <c r="M234" s="1196"/>
      <c r="N234" s="1196"/>
      <c r="O234" s="1196"/>
      <c r="P234" s="1197"/>
    </row>
    <row r="235" spans="1:16" ht="15.75" x14ac:dyDescent="0.25">
      <c r="A235" s="487" t="s">
        <v>91</v>
      </c>
      <c r="B235" s="1195"/>
      <c r="C235" s="1196"/>
      <c r="D235" s="1196"/>
      <c r="E235" s="1196"/>
      <c r="F235" s="1196"/>
      <c r="G235" s="1196"/>
      <c r="H235" s="1196"/>
      <c r="I235" s="1196"/>
      <c r="J235" s="1196"/>
      <c r="K235" s="1196"/>
      <c r="L235" s="1196"/>
      <c r="M235" s="1196"/>
      <c r="N235" s="1196"/>
      <c r="O235" s="1196"/>
      <c r="P235" s="1197"/>
    </row>
    <row r="236" spans="1:16" ht="16.5" thickBot="1" x14ac:dyDescent="0.3">
      <c r="A236" s="488" t="s">
        <v>92</v>
      </c>
      <c r="B236" s="1198"/>
      <c r="C236" s="1199"/>
      <c r="D236" s="1199"/>
      <c r="E236" s="1199"/>
      <c r="F236" s="1199"/>
      <c r="G236" s="1199"/>
      <c r="H236" s="1199"/>
      <c r="I236" s="1199"/>
      <c r="J236" s="1199"/>
      <c r="K236" s="1199"/>
      <c r="L236" s="1199"/>
      <c r="M236" s="1199"/>
      <c r="N236" s="1199"/>
      <c r="O236" s="1199"/>
      <c r="P236" s="1200"/>
    </row>
    <row r="238" spans="1:16" ht="33" customHeight="1" x14ac:dyDescent="0.25">
      <c r="A238" s="453" t="s">
        <v>12</v>
      </c>
      <c r="B238" s="1261" t="s">
        <v>1910</v>
      </c>
      <c r="C238" s="1276"/>
      <c r="D238" s="1276"/>
      <c r="E238" s="1276"/>
      <c r="F238" s="1276"/>
      <c r="G238" s="1276"/>
      <c r="H238" s="1276"/>
      <c r="I238" s="1276"/>
      <c r="J238" s="1276"/>
      <c r="K238" s="1276"/>
      <c r="L238" s="1277" t="s">
        <v>14</v>
      </c>
      <c r="M238" s="1277"/>
      <c r="N238" s="1277"/>
      <c r="O238" s="1277"/>
      <c r="P238" s="454" t="s">
        <v>461</v>
      </c>
    </row>
    <row r="239" spans="1:16" ht="6.75" customHeight="1" x14ac:dyDescent="0.25">
      <c r="B239" s="466"/>
      <c r="C239" s="460"/>
      <c r="D239" s="460"/>
      <c r="E239" s="460"/>
      <c r="F239" s="460"/>
      <c r="G239" s="460"/>
      <c r="H239" s="460"/>
      <c r="I239" s="460"/>
      <c r="J239" s="460"/>
      <c r="K239" s="460"/>
      <c r="L239" s="460"/>
      <c r="M239" s="460"/>
      <c r="N239" s="460"/>
      <c r="O239" s="460"/>
      <c r="P239" s="461"/>
    </row>
    <row r="240" spans="1:16" ht="15.75" x14ac:dyDescent="0.25">
      <c r="A240" s="455" t="s">
        <v>15</v>
      </c>
      <c r="B240" s="1278"/>
      <c r="C240" s="1279"/>
      <c r="D240" s="1279"/>
      <c r="E240" s="1279"/>
      <c r="F240" s="1280"/>
      <c r="G240" s="456" t="s">
        <v>17</v>
      </c>
      <c r="H240" s="1278"/>
      <c r="I240" s="1279"/>
      <c r="J240" s="1279"/>
      <c r="K240" s="1279"/>
      <c r="L240" s="1279"/>
      <c r="M240" s="1279"/>
      <c r="N240" s="1279"/>
      <c r="O240" s="1279"/>
      <c r="P240" s="1280"/>
    </row>
    <row r="241" spans="1:16" ht="15.75" x14ac:dyDescent="0.25">
      <c r="A241" s="455" t="s">
        <v>15</v>
      </c>
      <c r="B241" s="1278"/>
      <c r="C241" s="1279"/>
      <c r="D241" s="1279"/>
      <c r="E241" s="1279"/>
      <c r="F241" s="1280"/>
      <c r="G241" s="456" t="s">
        <v>17</v>
      </c>
      <c r="H241" s="1278"/>
      <c r="I241" s="1279"/>
      <c r="J241" s="1279"/>
      <c r="K241" s="1279"/>
      <c r="L241" s="1279"/>
      <c r="M241" s="1279"/>
      <c r="N241" s="1279"/>
      <c r="O241" s="1279"/>
      <c r="P241" s="1280"/>
    </row>
    <row r="242" spans="1:16" ht="15.75" x14ac:dyDescent="0.25">
      <c r="A242" s="571"/>
      <c r="B242" s="458"/>
      <c r="C242" s="458"/>
      <c r="D242" s="458"/>
      <c r="E242" s="458"/>
      <c r="F242" s="458"/>
      <c r="G242" s="572"/>
      <c r="H242" s="458"/>
      <c r="I242" s="458"/>
      <c r="J242" s="458"/>
      <c r="K242" s="458"/>
      <c r="L242" s="458"/>
      <c r="M242" s="458"/>
      <c r="N242" s="458"/>
      <c r="O242" s="458"/>
      <c r="P242" s="458"/>
    </row>
    <row r="243" spans="1:16" ht="27" customHeight="1" x14ac:dyDescent="0.25">
      <c r="A243" s="453" t="s">
        <v>20</v>
      </c>
      <c r="B243" s="1261" t="s">
        <v>1911</v>
      </c>
      <c r="C243" s="1261"/>
      <c r="D243" s="1261"/>
      <c r="E243" s="1261"/>
      <c r="F243" s="1261"/>
      <c r="G243" s="1261"/>
      <c r="H243" s="1261"/>
      <c r="I243" s="1261"/>
      <c r="J243" s="1261"/>
      <c r="K243" s="1261"/>
      <c r="L243" s="1261"/>
      <c r="M243" s="1261"/>
      <c r="N243" s="1261"/>
      <c r="O243" s="1261"/>
      <c r="P243" s="1261"/>
    </row>
    <row r="244" spans="1:16" ht="15.75" x14ac:dyDescent="0.25">
      <c r="A244" s="571"/>
      <c r="B244" s="458"/>
      <c r="C244" s="458"/>
      <c r="D244" s="458"/>
      <c r="E244" s="458"/>
      <c r="F244" s="458"/>
      <c r="G244" s="572"/>
      <c r="H244" s="458"/>
      <c r="I244" s="458"/>
      <c r="J244" s="458"/>
      <c r="K244" s="458"/>
      <c r="L244" s="458"/>
      <c r="M244" s="458"/>
      <c r="N244" s="458"/>
      <c r="O244" s="458"/>
      <c r="P244" s="458"/>
    </row>
    <row r="245" spans="1:16" ht="15.75" x14ac:dyDescent="0.25">
      <c r="A245" s="462" t="s">
        <v>22</v>
      </c>
      <c r="B245" s="90"/>
      <c r="C245" s="90"/>
      <c r="D245" s="90"/>
      <c r="E245" s="90"/>
      <c r="F245" s="90"/>
      <c r="G245" s="90"/>
      <c r="H245" s="90"/>
      <c r="I245" s="90"/>
      <c r="J245" s="90"/>
      <c r="K245" s="90"/>
      <c r="L245" s="90"/>
      <c r="M245" s="90"/>
      <c r="N245" s="90"/>
      <c r="O245" s="90"/>
    </row>
    <row r="246" spans="1:16" ht="15.75" x14ac:dyDescent="0.25">
      <c r="A246" s="462"/>
      <c r="B246" s="90"/>
      <c r="C246" s="90"/>
      <c r="D246" s="90"/>
      <c r="E246" s="90"/>
      <c r="F246" s="90"/>
      <c r="G246" s="90"/>
      <c r="H246" s="90"/>
      <c r="I246" s="90"/>
      <c r="J246" s="90"/>
      <c r="K246" s="90"/>
      <c r="L246" s="90"/>
      <c r="M246" s="90"/>
      <c r="N246" s="90"/>
      <c r="O246" s="90"/>
    </row>
    <row r="247" spans="1:16" ht="15.75" customHeight="1" x14ac:dyDescent="0.25">
      <c r="A247" s="1262" t="s">
        <v>23</v>
      </c>
      <c r="B247" s="1263"/>
      <c r="C247" s="1263"/>
      <c r="D247" s="1263"/>
      <c r="E247" s="1264"/>
      <c r="F247" s="1271" t="s">
        <v>24</v>
      </c>
      <c r="G247" s="1271"/>
      <c r="H247" s="1271"/>
      <c r="I247" s="1271"/>
      <c r="J247" s="1271" t="s">
        <v>25</v>
      </c>
      <c r="K247" s="1272" t="s">
        <v>26</v>
      </c>
      <c r="L247" s="1264"/>
      <c r="M247" s="1271" t="s">
        <v>27</v>
      </c>
      <c r="N247" s="1271"/>
      <c r="O247" s="1271"/>
      <c r="P247" s="1275" t="s">
        <v>25</v>
      </c>
    </row>
    <row r="248" spans="1:16" ht="15.75" customHeight="1" x14ac:dyDescent="0.25">
      <c r="A248" s="1265"/>
      <c r="B248" s="1266"/>
      <c r="C248" s="1266"/>
      <c r="D248" s="1266"/>
      <c r="E248" s="1267"/>
      <c r="F248" s="1271"/>
      <c r="G248" s="1271"/>
      <c r="H248" s="1271"/>
      <c r="I248" s="1271"/>
      <c r="J248" s="1271"/>
      <c r="K248" s="1273"/>
      <c r="L248" s="1267"/>
      <c r="M248" s="1271"/>
      <c r="N248" s="1271"/>
      <c r="O248" s="1271"/>
      <c r="P248" s="1275"/>
    </row>
    <row r="249" spans="1:16" ht="15.75" customHeight="1" x14ac:dyDescent="0.25">
      <c r="A249" s="1265"/>
      <c r="B249" s="1266"/>
      <c r="C249" s="1266"/>
      <c r="D249" s="1266"/>
      <c r="E249" s="1267"/>
      <c r="F249" s="853" t="s">
        <v>1899</v>
      </c>
      <c r="G249" s="871"/>
      <c r="H249" s="871"/>
      <c r="I249" s="872"/>
      <c r="J249" s="463"/>
      <c r="K249" s="1273"/>
      <c r="L249" s="1267"/>
      <c r="M249" s="1256" t="s">
        <v>1912</v>
      </c>
      <c r="N249" s="1257"/>
      <c r="O249" s="1258"/>
      <c r="P249" s="515">
        <v>0.3</v>
      </c>
    </row>
    <row r="250" spans="1:16" ht="15.75" customHeight="1" x14ac:dyDescent="0.25">
      <c r="A250" s="1265"/>
      <c r="B250" s="1266"/>
      <c r="C250" s="1266"/>
      <c r="D250" s="1266"/>
      <c r="E250" s="1267"/>
      <c r="F250" s="1254"/>
      <c r="G250" s="1254"/>
      <c r="H250" s="1254"/>
      <c r="I250" s="1254"/>
      <c r="J250" s="463"/>
      <c r="K250" s="1274"/>
      <c r="L250" s="1270"/>
      <c r="M250" s="1254" t="s">
        <v>1913</v>
      </c>
      <c r="N250" s="1254"/>
      <c r="O250" s="1254"/>
      <c r="P250" s="515">
        <v>0.05</v>
      </c>
    </row>
    <row r="251" spans="1:16" ht="15.75" x14ac:dyDescent="0.25">
      <c r="A251" s="465"/>
      <c r="B251" s="466"/>
      <c r="C251" s="460"/>
      <c r="D251" s="460"/>
      <c r="E251" s="460"/>
      <c r="F251" s="460"/>
      <c r="G251" s="460"/>
      <c r="H251" s="460"/>
      <c r="I251" s="460"/>
      <c r="J251" s="460"/>
      <c r="K251" s="460"/>
      <c r="L251" s="460"/>
      <c r="M251" s="460"/>
      <c r="N251" s="460"/>
      <c r="O251" s="460"/>
    </row>
    <row r="252" spans="1:16" ht="31.5" x14ac:dyDescent="0.25">
      <c r="A252" s="467" t="s">
        <v>32</v>
      </c>
      <c r="B252" s="468" t="s">
        <v>33</v>
      </c>
      <c r="C252" s="468" t="s">
        <v>34</v>
      </c>
      <c r="D252" s="468" t="s">
        <v>35</v>
      </c>
      <c r="E252" s="468" t="s">
        <v>36</v>
      </c>
      <c r="F252" s="468" t="s">
        <v>37</v>
      </c>
      <c r="G252" s="1244" t="s">
        <v>38</v>
      </c>
      <c r="H252" s="1244"/>
      <c r="I252" s="1217" t="s">
        <v>39</v>
      </c>
      <c r="J252" s="1228"/>
      <c r="K252" s="468" t="s">
        <v>40</v>
      </c>
      <c r="L252" s="1244" t="s">
        <v>41</v>
      </c>
      <c r="M252" s="1244"/>
      <c r="N252" s="1297" t="s">
        <v>42</v>
      </c>
      <c r="O252" s="1298"/>
      <c r="P252" s="1299"/>
    </row>
    <row r="253" spans="1:16" ht="54.75" customHeight="1" x14ac:dyDescent="0.25">
      <c r="A253" s="490" t="s">
        <v>219</v>
      </c>
      <c r="B253" s="470"/>
      <c r="C253" s="415" t="s">
        <v>1914</v>
      </c>
      <c r="D253" s="491" t="s">
        <v>705</v>
      </c>
      <c r="E253" s="491" t="s">
        <v>46</v>
      </c>
      <c r="F253" s="491" t="s">
        <v>1546</v>
      </c>
      <c r="G253" s="1339" t="s">
        <v>1915</v>
      </c>
      <c r="H253" s="1339"/>
      <c r="I253" s="1340" t="s">
        <v>1876</v>
      </c>
      <c r="J253" s="1341"/>
      <c r="K253" s="596">
        <v>4</v>
      </c>
      <c r="L253" s="1342" t="s">
        <v>634</v>
      </c>
      <c r="M253" s="1342"/>
      <c r="N253" s="1343" t="s">
        <v>1890</v>
      </c>
      <c r="O253" s="1343"/>
      <c r="P253" s="1344"/>
    </row>
    <row r="254" spans="1:16" ht="24" customHeight="1" x14ac:dyDescent="0.25">
      <c r="A254" s="1217" t="s">
        <v>51</v>
      </c>
      <c r="B254" s="1228"/>
      <c r="C254" s="960" t="s">
        <v>1916</v>
      </c>
      <c r="D254" s="1137"/>
      <c r="E254" s="1137"/>
      <c r="F254" s="1137"/>
      <c r="G254" s="1137"/>
      <c r="H254" s="1137"/>
      <c r="I254" s="1137"/>
      <c r="J254" s="1137"/>
      <c r="K254" s="1137"/>
      <c r="L254" s="1137"/>
      <c r="M254" s="1137"/>
      <c r="N254" s="1137"/>
      <c r="O254" s="1137"/>
      <c r="P254" s="1148"/>
    </row>
    <row r="255" spans="1:16" ht="15.75" x14ac:dyDescent="0.25">
      <c r="A255" s="1229" t="s">
        <v>53</v>
      </c>
      <c r="B255" s="1230"/>
      <c r="C255" s="1230"/>
      <c r="D255" s="1230"/>
      <c r="E255" s="1230"/>
      <c r="F255" s="1230"/>
      <c r="G255" s="1231"/>
      <c r="H255" s="1232" t="s">
        <v>54</v>
      </c>
      <c r="I255" s="1230"/>
      <c r="J255" s="1230"/>
      <c r="K255" s="1230"/>
      <c r="L255" s="1230"/>
      <c r="M255" s="1230"/>
      <c r="N255" s="1230"/>
      <c r="O255" s="1230"/>
      <c r="P255" s="1233"/>
    </row>
    <row r="256" spans="1:16" x14ac:dyDescent="0.25">
      <c r="A256" s="1476" t="s">
        <v>1917</v>
      </c>
      <c r="B256" s="1477"/>
      <c r="C256" s="1477"/>
      <c r="D256" s="1477"/>
      <c r="E256" s="1477"/>
      <c r="F256" s="1477"/>
      <c r="G256" s="1477"/>
      <c r="H256" s="1480" t="s">
        <v>1918</v>
      </c>
      <c r="I256" s="1481"/>
      <c r="J256" s="1481"/>
      <c r="K256" s="1481"/>
      <c r="L256" s="1481"/>
      <c r="M256" s="1481"/>
      <c r="N256" s="1481"/>
      <c r="O256" s="1481"/>
      <c r="P256" s="1482"/>
    </row>
    <row r="257" spans="1:16" x14ac:dyDescent="0.25">
      <c r="A257" s="1478"/>
      <c r="B257" s="1479"/>
      <c r="C257" s="1479"/>
      <c r="D257" s="1479"/>
      <c r="E257" s="1479"/>
      <c r="F257" s="1479"/>
      <c r="G257" s="1479"/>
      <c r="H257" s="1483"/>
      <c r="I257" s="1484"/>
      <c r="J257" s="1484"/>
      <c r="K257" s="1484"/>
      <c r="L257" s="1484"/>
      <c r="M257" s="1484"/>
      <c r="N257" s="1484"/>
      <c r="O257" s="1484"/>
      <c r="P257" s="1485"/>
    </row>
    <row r="258" spans="1:16" ht="15.75" x14ac:dyDescent="0.25">
      <c r="A258" s="465"/>
      <c r="B258" s="466"/>
      <c r="C258" s="466"/>
      <c r="D258" s="555"/>
      <c r="E258" s="466"/>
      <c r="F258" s="466"/>
      <c r="G258" s="466"/>
      <c r="H258" s="466"/>
      <c r="I258" s="466"/>
      <c r="J258" s="466"/>
      <c r="K258" s="466"/>
      <c r="L258" s="466"/>
      <c r="M258" s="466"/>
      <c r="N258" s="466"/>
      <c r="O258" s="466"/>
      <c r="P258" s="473"/>
    </row>
    <row r="259" spans="1:16" ht="15.75" x14ac:dyDescent="0.25">
      <c r="A259" s="474"/>
      <c r="B259" s="466"/>
      <c r="C259" s="461"/>
      <c r="E259" s="1217" t="s">
        <v>57</v>
      </c>
      <c r="F259" s="1218"/>
      <c r="G259" s="1218"/>
      <c r="H259" s="1218"/>
      <c r="I259" s="1218"/>
      <c r="J259" s="1218"/>
      <c r="K259" s="1218"/>
      <c r="L259" s="1218"/>
      <c r="M259" s="1218"/>
      <c r="N259" s="1218"/>
      <c r="O259" s="1218"/>
      <c r="P259" s="1228"/>
    </row>
    <row r="260" spans="1:16" ht="15.75" x14ac:dyDescent="0.25">
      <c r="A260" s="465"/>
      <c r="B260" s="466"/>
      <c r="C260" s="466"/>
      <c r="E260" s="573" t="s">
        <v>58</v>
      </c>
      <c r="F260" s="573" t="s">
        <v>59</v>
      </c>
      <c r="G260" s="573" t="s">
        <v>60</v>
      </c>
      <c r="H260" s="573" t="s">
        <v>61</v>
      </c>
      <c r="I260" s="573" t="s">
        <v>62</v>
      </c>
      <c r="J260" s="573" t="s">
        <v>63</v>
      </c>
      <c r="K260" s="573" t="s">
        <v>64</v>
      </c>
      <c r="L260" s="573" t="s">
        <v>65</v>
      </c>
      <c r="M260" s="573" t="s">
        <v>66</v>
      </c>
      <c r="N260" s="573" t="s">
        <v>67</v>
      </c>
      <c r="O260" s="573" t="s">
        <v>68</v>
      </c>
      <c r="P260" s="574" t="s">
        <v>69</v>
      </c>
    </row>
    <row r="261" spans="1:16" ht="15.75" x14ac:dyDescent="0.25">
      <c r="A261" s="1473" t="s">
        <v>70</v>
      </c>
      <c r="B261" s="1474"/>
      <c r="C261" s="1474"/>
      <c r="D261" s="1475"/>
      <c r="E261" s="495"/>
      <c r="F261" s="495"/>
      <c r="G261" s="595">
        <v>1</v>
      </c>
      <c r="H261" s="558"/>
      <c r="I261" s="558"/>
      <c r="J261" s="595">
        <v>1</v>
      </c>
      <c r="K261" s="558"/>
      <c r="L261" s="558"/>
      <c r="M261" s="595">
        <v>1</v>
      </c>
      <c r="N261" s="558"/>
      <c r="O261" s="558"/>
      <c r="P261" s="597">
        <v>1</v>
      </c>
    </row>
    <row r="262" spans="1:16" ht="15.75" x14ac:dyDescent="0.25">
      <c r="A262" s="1473" t="s">
        <v>71</v>
      </c>
      <c r="B262" s="1474"/>
      <c r="C262" s="1474"/>
      <c r="D262" s="1475"/>
      <c r="E262" s="497"/>
      <c r="F262" s="497"/>
      <c r="G262" s="497"/>
      <c r="H262" s="497"/>
      <c r="I262" s="497"/>
      <c r="J262" s="497"/>
      <c r="K262" s="497"/>
      <c r="L262" s="497"/>
      <c r="M262" s="497"/>
      <c r="N262" s="497"/>
      <c r="O262" s="497"/>
      <c r="P262" s="498"/>
    </row>
    <row r="263" spans="1:16" ht="16.5" thickBot="1" x14ac:dyDescent="0.3">
      <c r="A263" s="465"/>
      <c r="B263" s="466"/>
      <c r="C263" s="555"/>
      <c r="D263" s="466"/>
      <c r="E263" s="466"/>
      <c r="F263" s="466"/>
      <c r="G263" s="466"/>
      <c r="H263" s="466"/>
      <c r="I263" s="466"/>
      <c r="J263" s="466"/>
      <c r="K263" s="466"/>
      <c r="L263" s="466"/>
      <c r="M263" s="466"/>
      <c r="N263" s="466"/>
      <c r="O263" s="466"/>
      <c r="P263" s="473"/>
    </row>
    <row r="264" spans="1:16" ht="15.75" x14ac:dyDescent="0.25">
      <c r="A264" s="1201" t="s">
        <v>82</v>
      </c>
      <c r="B264" s="1202"/>
      <c r="C264" s="1202"/>
      <c r="D264" s="1202"/>
      <c r="E264" s="1202"/>
      <c r="F264" s="1202"/>
      <c r="G264" s="1202"/>
      <c r="H264" s="1202"/>
      <c r="I264" s="1202"/>
      <c r="J264" s="1202"/>
      <c r="K264" s="1202"/>
      <c r="L264" s="1202"/>
      <c r="M264" s="1202"/>
      <c r="N264" s="1202"/>
      <c r="O264" s="1202"/>
      <c r="P264" s="1203"/>
    </row>
    <row r="265" spans="1:16" ht="15.75" x14ac:dyDescent="0.25">
      <c r="A265" s="487" t="s">
        <v>83</v>
      </c>
      <c r="B265" s="1195"/>
      <c r="C265" s="1196"/>
      <c r="D265" s="1196"/>
      <c r="E265" s="1196"/>
      <c r="F265" s="1196"/>
      <c r="G265" s="1196"/>
      <c r="H265" s="1196"/>
      <c r="I265" s="1196"/>
      <c r="J265" s="1196"/>
      <c r="K265" s="1196"/>
      <c r="L265" s="1196"/>
      <c r="M265" s="1196"/>
      <c r="N265" s="1196"/>
      <c r="O265" s="1196"/>
      <c r="P265" s="1197"/>
    </row>
    <row r="266" spans="1:16" ht="15.75" x14ac:dyDescent="0.25">
      <c r="A266" s="487" t="s">
        <v>84</v>
      </c>
      <c r="B266" s="1195"/>
      <c r="C266" s="1196"/>
      <c r="D266" s="1196"/>
      <c r="E266" s="1196"/>
      <c r="F266" s="1196"/>
      <c r="G266" s="1196"/>
      <c r="H266" s="1196"/>
      <c r="I266" s="1196"/>
      <c r="J266" s="1196"/>
      <c r="K266" s="1196"/>
      <c r="L266" s="1196"/>
      <c r="M266" s="1196"/>
      <c r="N266" s="1196"/>
      <c r="O266" s="1196"/>
      <c r="P266" s="1197"/>
    </row>
    <row r="267" spans="1:16" ht="15.75" x14ac:dyDescent="0.25">
      <c r="A267" s="487" t="s">
        <v>85</v>
      </c>
      <c r="B267" s="1195"/>
      <c r="C267" s="1196"/>
      <c r="D267" s="1196"/>
      <c r="E267" s="1196"/>
      <c r="F267" s="1196"/>
      <c r="G267" s="1196"/>
      <c r="H267" s="1196"/>
      <c r="I267" s="1196"/>
      <c r="J267" s="1196"/>
      <c r="K267" s="1196"/>
      <c r="L267" s="1196"/>
      <c r="M267" s="1196"/>
      <c r="N267" s="1196"/>
      <c r="O267" s="1196"/>
      <c r="P267" s="1197"/>
    </row>
    <row r="268" spans="1:16" ht="15.75" x14ac:dyDescent="0.25">
      <c r="A268" s="487" t="s">
        <v>86</v>
      </c>
      <c r="B268" s="1195"/>
      <c r="C268" s="1196"/>
      <c r="D268" s="1196"/>
      <c r="E268" s="1196"/>
      <c r="F268" s="1196"/>
      <c r="G268" s="1196"/>
      <c r="H268" s="1196"/>
      <c r="I268" s="1196"/>
      <c r="J268" s="1196"/>
      <c r="K268" s="1196"/>
      <c r="L268" s="1196"/>
      <c r="M268" s="1196"/>
      <c r="N268" s="1196"/>
      <c r="O268" s="1196"/>
      <c r="P268" s="1197"/>
    </row>
    <row r="269" spans="1:16" ht="15.75" x14ac:dyDescent="0.25">
      <c r="A269" s="487" t="s">
        <v>87</v>
      </c>
      <c r="B269" s="1195"/>
      <c r="C269" s="1196"/>
      <c r="D269" s="1196"/>
      <c r="E269" s="1196"/>
      <c r="F269" s="1196"/>
      <c r="G269" s="1196"/>
      <c r="H269" s="1196"/>
      <c r="I269" s="1196"/>
      <c r="J269" s="1196"/>
      <c r="K269" s="1196"/>
      <c r="L269" s="1196"/>
      <c r="M269" s="1196"/>
      <c r="N269" s="1196"/>
      <c r="O269" s="1196"/>
      <c r="P269" s="1197"/>
    </row>
    <row r="270" spans="1:16" ht="15.75" x14ac:dyDescent="0.25">
      <c r="A270" s="487" t="s">
        <v>88</v>
      </c>
      <c r="B270" s="1195"/>
      <c r="C270" s="1196"/>
      <c r="D270" s="1196"/>
      <c r="E270" s="1196"/>
      <c r="F270" s="1196"/>
      <c r="G270" s="1196"/>
      <c r="H270" s="1196"/>
      <c r="I270" s="1196"/>
      <c r="J270" s="1196"/>
      <c r="K270" s="1196"/>
      <c r="L270" s="1196"/>
      <c r="M270" s="1196"/>
      <c r="N270" s="1196"/>
      <c r="O270" s="1196"/>
      <c r="P270" s="1197"/>
    </row>
    <row r="271" spans="1:16" ht="15.75" x14ac:dyDescent="0.25">
      <c r="A271" s="487" t="s">
        <v>89</v>
      </c>
      <c r="B271" s="1195"/>
      <c r="C271" s="1196"/>
      <c r="D271" s="1196"/>
      <c r="E271" s="1196"/>
      <c r="F271" s="1196"/>
      <c r="G271" s="1196"/>
      <c r="H271" s="1196"/>
      <c r="I271" s="1196"/>
      <c r="J271" s="1196"/>
      <c r="K271" s="1196"/>
      <c r="L271" s="1196"/>
      <c r="M271" s="1196"/>
      <c r="N271" s="1196"/>
      <c r="O271" s="1196"/>
      <c r="P271" s="1197"/>
    </row>
    <row r="272" spans="1:16" ht="15.75" x14ac:dyDescent="0.25">
      <c r="A272" s="487" t="s">
        <v>90</v>
      </c>
      <c r="B272" s="1195"/>
      <c r="C272" s="1196"/>
      <c r="D272" s="1196"/>
      <c r="E272" s="1196"/>
      <c r="F272" s="1196"/>
      <c r="G272" s="1196"/>
      <c r="H272" s="1196"/>
      <c r="I272" s="1196"/>
      <c r="J272" s="1196"/>
      <c r="K272" s="1196"/>
      <c r="L272" s="1196"/>
      <c r="M272" s="1196"/>
      <c r="N272" s="1196"/>
      <c r="O272" s="1196"/>
      <c r="P272" s="1197"/>
    </row>
    <row r="273" spans="1:16" ht="15.75" x14ac:dyDescent="0.25">
      <c r="A273" s="487" t="s">
        <v>91</v>
      </c>
      <c r="B273" s="1195"/>
      <c r="C273" s="1196"/>
      <c r="D273" s="1196"/>
      <c r="E273" s="1196"/>
      <c r="F273" s="1196"/>
      <c r="G273" s="1196"/>
      <c r="H273" s="1196"/>
      <c r="I273" s="1196"/>
      <c r="J273" s="1196"/>
      <c r="K273" s="1196"/>
      <c r="L273" s="1196"/>
      <c r="M273" s="1196"/>
      <c r="N273" s="1196"/>
      <c r="O273" s="1196"/>
      <c r="P273" s="1197"/>
    </row>
    <row r="274" spans="1:16" ht="16.5" thickBot="1" x14ac:dyDescent="0.3">
      <c r="A274" s="488" t="s">
        <v>92</v>
      </c>
      <c r="B274" s="1198"/>
      <c r="C274" s="1199"/>
      <c r="D274" s="1199"/>
      <c r="E274" s="1199"/>
      <c r="F274" s="1199"/>
      <c r="G274" s="1199"/>
      <c r="H274" s="1199"/>
      <c r="I274" s="1199"/>
      <c r="J274" s="1199"/>
      <c r="K274" s="1199"/>
      <c r="L274" s="1199"/>
      <c r="M274" s="1199"/>
      <c r="N274" s="1199"/>
      <c r="O274" s="1199"/>
      <c r="P274" s="1200"/>
    </row>
    <row r="276" spans="1:16" ht="30.75" customHeight="1" x14ac:dyDescent="0.25">
      <c r="A276" s="453" t="s">
        <v>20</v>
      </c>
      <c r="B276" s="1261" t="s">
        <v>1919</v>
      </c>
      <c r="C276" s="1261"/>
      <c r="D276" s="1261"/>
      <c r="E276" s="1261"/>
      <c r="F276" s="1261"/>
      <c r="G276" s="1261"/>
      <c r="H276" s="1261"/>
      <c r="I276" s="1261"/>
      <c r="J276" s="1261"/>
      <c r="K276" s="1261"/>
      <c r="L276" s="1261"/>
      <c r="M276" s="1261"/>
      <c r="N276" s="1261"/>
      <c r="O276" s="1261"/>
      <c r="P276" s="1261"/>
    </row>
    <row r="277" spans="1:16" ht="15.75" x14ac:dyDescent="0.25">
      <c r="A277" s="462" t="s">
        <v>22</v>
      </c>
      <c r="B277" s="90"/>
      <c r="C277" s="90"/>
      <c r="D277" s="90"/>
      <c r="E277" s="90"/>
      <c r="F277" s="90"/>
      <c r="G277" s="90"/>
      <c r="H277" s="90"/>
      <c r="I277" s="90"/>
      <c r="J277" s="90"/>
      <c r="K277" s="90"/>
      <c r="L277" s="90"/>
      <c r="M277" s="90"/>
      <c r="N277" s="90"/>
      <c r="O277" s="90"/>
    </row>
    <row r="278" spans="1:16" ht="15.75" x14ac:dyDescent="0.25">
      <c r="A278" s="462"/>
      <c r="B278" s="90"/>
      <c r="C278" s="90"/>
      <c r="D278" s="90"/>
      <c r="E278" s="90"/>
      <c r="F278" s="90"/>
      <c r="G278" s="90"/>
      <c r="H278" s="90"/>
      <c r="I278" s="90"/>
      <c r="J278" s="90"/>
      <c r="K278" s="90"/>
      <c r="L278" s="90"/>
      <c r="M278" s="90"/>
      <c r="N278" s="90"/>
      <c r="O278" s="90"/>
    </row>
    <row r="279" spans="1:16" ht="15.75" customHeight="1" x14ac:dyDescent="0.25">
      <c r="A279" s="1262" t="s">
        <v>23</v>
      </c>
      <c r="B279" s="1263"/>
      <c r="C279" s="1263"/>
      <c r="D279" s="1263"/>
      <c r="E279" s="1264"/>
      <c r="F279" s="1271" t="s">
        <v>24</v>
      </c>
      <c r="G279" s="1271"/>
      <c r="H279" s="1271"/>
      <c r="I279" s="1271"/>
      <c r="J279" s="1271" t="s">
        <v>25</v>
      </c>
      <c r="K279" s="1272" t="s">
        <v>26</v>
      </c>
      <c r="L279" s="1264"/>
      <c r="M279" s="1271" t="s">
        <v>27</v>
      </c>
      <c r="N279" s="1271"/>
      <c r="O279" s="1271"/>
      <c r="P279" s="1275" t="s">
        <v>25</v>
      </c>
    </row>
    <row r="280" spans="1:16" ht="15.75" customHeight="1" x14ac:dyDescent="0.25">
      <c r="A280" s="1265"/>
      <c r="B280" s="1266"/>
      <c r="C280" s="1266"/>
      <c r="D280" s="1266"/>
      <c r="E280" s="1267"/>
      <c r="F280" s="1271"/>
      <c r="G280" s="1271"/>
      <c r="H280" s="1271"/>
      <c r="I280" s="1271"/>
      <c r="J280" s="1271"/>
      <c r="K280" s="1273"/>
      <c r="L280" s="1267"/>
      <c r="M280" s="1271"/>
      <c r="N280" s="1271"/>
      <c r="O280" s="1271"/>
      <c r="P280" s="1275"/>
    </row>
    <row r="281" spans="1:16" ht="15.75" customHeight="1" x14ac:dyDescent="0.25">
      <c r="A281" s="1265"/>
      <c r="B281" s="1266"/>
      <c r="C281" s="1266"/>
      <c r="D281" s="1266"/>
      <c r="E281" s="1267"/>
      <c r="F281" s="853" t="s">
        <v>1899</v>
      </c>
      <c r="G281" s="871"/>
      <c r="H281" s="871"/>
      <c r="I281" s="872"/>
      <c r="J281" s="463"/>
      <c r="K281" s="1273"/>
      <c r="L281" s="1267"/>
      <c r="M281" s="1256" t="s">
        <v>1912</v>
      </c>
      <c r="N281" s="1257"/>
      <c r="O281" s="1258"/>
      <c r="P281" s="515">
        <v>0.2</v>
      </c>
    </row>
    <row r="282" spans="1:16" ht="15.75" customHeight="1" x14ac:dyDescent="0.25">
      <c r="A282" s="1268"/>
      <c r="B282" s="1269"/>
      <c r="C282" s="1269"/>
      <c r="D282" s="1269"/>
      <c r="E282" s="1270"/>
      <c r="F282" s="1254"/>
      <c r="G282" s="1254"/>
      <c r="H282" s="1254"/>
      <c r="I282" s="1254"/>
      <c r="J282" s="463"/>
      <c r="K282" s="1274"/>
      <c r="L282" s="1270"/>
      <c r="M282" s="1254" t="s">
        <v>1913</v>
      </c>
      <c r="N282" s="1254"/>
      <c r="O282" s="1254"/>
      <c r="P282" s="515">
        <v>0.1</v>
      </c>
    </row>
    <row r="283" spans="1:16" ht="15.75" x14ac:dyDescent="0.25">
      <c r="A283" s="465"/>
      <c r="B283" s="466"/>
      <c r="C283" s="460"/>
      <c r="D283" s="460"/>
      <c r="E283" s="460"/>
      <c r="F283" s="460"/>
      <c r="G283" s="460"/>
      <c r="H283" s="460"/>
      <c r="I283" s="460"/>
      <c r="J283" s="460"/>
      <c r="K283" s="460"/>
      <c r="L283" s="460"/>
      <c r="M283" s="460"/>
      <c r="N283" s="460"/>
      <c r="O283" s="460"/>
      <c r="P283" s="99"/>
    </row>
    <row r="284" spans="1:16" ht="31.5" x14ac:dyDescent="0.25">
      <c r="A284" s="467" t="s">
        <v>32</v>
      </c>
      <c r="B284" s="468" t="s">
        <v>33</v>
      </c>
      <c r="C284" s="468" t="s">
        <v>34</v>
      </c>
      <c r="D284" s="468" t="s">
        <v>35</v>
      </c>
      <c r="E284" s="468" t="s">
        <v>36</v>
      </c>
      <c r="F284" s="468" t="s">
        <v>37</v>
      </c>
      <c r="G284" s="1244" t="s">
        <v>38</v>
      </c>
      <c r="H284" s="1244"/>
      <c r="I284" s="1217" t="s">
        <v>39</v>
      </c>
      <c r="J284" s="1228"/>
      <c r="K284" s="468" t="s">
        <v>40</v>
      </c>
      <c r="L284" s="1244" t="s">
        <v>41</v>
      </c>
      <c r="M284" s="1244"/>
      <c r="N284" s="1297" t="s">
        <v>42</v>
      </c>
      <c r="O284" s="1298"/>
      <c r="P284" s="1299"/>
    </row>
    <row r="285" spans="1:16" ht="92.25" customHeight="1" x14ac:dyDescent="0.25">
      <c r="A285" s="490" t="s">
        <v>568</v>
      </c>
      <c r="B285" s="470"/>
      <c r="C285" s="415" t="s">
        <v>1920</v>
      </c>
      <c r="D285" s="491" t="s">
        <v>104</v>
      </c>
      <c r="E285" s="491" t="s">
        <v>1555</v>
      </c>
      <c r="F285" s="491" t="s">
        <v>105</v>
      </c>
      <c r="G285" s="1339" t="s">
        <v>1921</v>
      </c>
      <c r="H285" s="1339"/>
      <c r="I285" s="1340" t="s">
        <v>207</v>
      </c>
      <c r="J285" s="1341"/>
      <c r="K285" s="521">
        <v>1</v>
      </c>
      <c r="L285" s="1342" t="s">
        <v>634</v>
      </c>
      <c r="M285" s="1342"/>
      <c r="N285" s="1343" t="s">
        <v>1922</v>
      </c>
      <c r="O285" s="1343"/>
      <c r="P285" s="1344"/>
    </row>
    <row r="286" spans="1:16" ht="15.75" x14ac:dyDescent="0.25">
      <c r="A286" s="1217" t="s">
        <v>51</v>
      </c>
      <c r="B286" s="1228"/>
      <c r="C286" s="960"/>
      <c r="D286" s="1137"/>
      <c r="E286" s="1137"/>
      <c r="F286" s="1137"/>
      <c r="G286" s="1137"/>
      <c r="H286" s="1137"/>
      <c r="I286" s="1137"/>
      <c r="J286" s="1137"/>
      <c r="K286" s="1137"/>
      <c r="L286" s="1137"/>
      <c r="M286" s="1137"/>
      <c r="N286" s="1137"/>
      <c r="O286" s="1137"/>
      <c r="P286" s="1148"/>
    </row>
    <row r="287" spans="1:16" ht="15.75" x14ac:dyDescent="0.25">
      <c r="A287" s="1229" t="s">
        <v>53</v>
      </c>
      <c r="B287" s="1230"/>
      <c r="C287" s="1230"/>
      <c r="D287" s="1230"/>
      <c r="E287" s="1230"/>
      <c r="F287" s="1230"/>
      <c r="G287" s="1231"/>
      <c r="H287" s="1232" t="s">
        <v>54</v>
      </c>
      <c r="I287" s="1230"/>
      <c r="J287" s="1230"/>
      <c r="K287" s="1230"/>
      <c r="L287" s="1230"/>
      <c r="M287" s="1230"/>
      <c r="N287" s="1230"/>
      <c r="O287" s="1230"/>
      <c r="P287" s="1233"/>
    </row>
    <row r="288" spans="1:16" x14ac:dyDescent="0.25">
      <c r="A288" s="1476"/>
      <c r="B288" s="1477"/>
      <c r="C288" s="1477"/>
      <c r="D288" s="1477"/>
      <c r="E288" s="1477"/>
      <c r="F288" s="1477"/>
      <c r="G288" s="1477"/>
      <c r="H288" s="1480"/>
      <c r="I288" s="1481"/>
      <c r="J288" s="1481"/>
      <c r="K288" s="1481"/>
      <c r="L288" s="1481"/>
      <c r="M288" s="1481"/>
      <c r="N288" s="1481"/>
      <c r="O288" s="1481"/>
      <c r="P288" s="1482"/>
    </row>
    <row r="289" spans="1:16" x14ac:dyDescent="0.25">
      <c r="A289" s="1478"/>
      <c r="B289" s="1479"/>
      <c r="C289" s="1479"/>
      <c r="D289" s="1479"/>
      <c r="E289" s="1479"/>
      <c r="F289" s="1479"/>
      <c r="G289" s="1479"/>
      <c r="H289" s="1483"/>
      <c r="I289" s="1484"/>
      <c r="J289" s="1484"/>
      <c r="K289" s="1484"/>
      <c r="L289" s="1484"/>
      <c r="M289" s="1484"/>
      <c r="N289" s="1484"/>
      <c r="O289" s="1484"/>
      <c r="P289" s="1485"/>
    </row>
    <row r="290" spans="1:16" ht="15.75" x14ac:dyDescent="0.25">
      <c r="A290" s="465"/>
      <c r="B290" s="466"/>
      <c r="C290" s="466"/>
      <c r="D290" s="555"/>
      <c r="E290" s="466"/>
      <c r="F290" s="466"/>
      <c r="G290" s="466"/>
      <c r="H290" s="466"/>
      <c r="I290" s="466"/>
      <c r="J290" s="466"/>
      <c r="K290" s="466"/>
      <c r="L290" s="466"/>
      <c r="M290" s="466"/>
      <c r="N290" s="466"/>
      <c r="O290" s="466"/>
      <c r="P290" s="473"/>
    </row>
    <row r="291" spans="1:16" ht="15.75" x14ac:dyDescent="0.25">
      <c r="A291" s="474"/>
      <c r="B291" s="466"/>
      <c r="C291" s="461"/>
      <c r="E291" s="1217" t="s">
        <v>57</v>
      </c>
      <c r="F291" s="1218"/>
      <c r="G291" s="1218"/>
      <c r="H291" s="1218"/>
      <c r="I291" s="1218"/>
      <c r="J291" s="1218"/>
      <c r="K291" s="1218"/>
      <c r="L291" s="1218"/>
      <c r="M291" s="1218"/>
      <c r="N291" s="1218"/>
      <c r="O291" s="1218"/>
      <c r="P291" s="1228"/>
    </row>
    <row r="292" spans="1:16" ht="15.75" x14ac:dyDescent="0.25">
      <c r="A292" s="465"/>
      <c r="B292" s="466"/>
      <c r="C292" s="466"/>
      <c r="E292" s="573" t="s">
        <v>58</v>
      </c>
      <c r="F292" s="573" t="s">
        <v>59</v>
      </c>
      <c r="G292" s="573" t="s">
        <v>60</v>
      </c>
      <c r="H292" s="573" t="s">
        <v>61</v>
      </c>
      <c r="I292" s="573" t="s">
        <v>62</v>
      </c>
      <c r="J292" s="573" t="s">
        <v>63</v>
      </c>
      <c r="K292" s="573" t="s">
        <v>64</v>
      </c>
      <c r="L292" s="573" t="s">
        <v>65</v>
      </c>
      <c r="M292" s="573" t="s">
        <v>66</v>
      </c>
      <c r="N292" s="573" t="s">
        <v>67</v>
      </c>
      <c r="O292" s="573" t="s">
        <v>68</v>
      </c>
      <c r="P292" s="574" t="s">
        <v>69</v>
      </c>
    </row>
    <row r="293" spans="1:16" ht="15.75" x14ac:dyDescent="0.25">
      <c r="A293" s="1473" t="s">
        <v>70</v>
      </c>
      <c r="B293" s="1474"/>
      <c r="C293" s="1474"/>
      <c r="D293" s="1475"/>
      <c r="E293" s="495"/>
      <c r="F293" s="495"/>
      <c r="H293" s="558"/>
      <c r="I293" s="558"/>
      <c r="K293" s="558"/>
      <c r="L293" s="558"/>
      <c r="N293" s="558"/>
      <c r="O293" s="558"/>
      <c r="P293" s="559"/>
    </row>
    <row r="294" spans="1:16" ht="15.75" x14ac:dyDescent="0.25">
      <c r="A294" s="1473" t="s">
        <v>71</v>
      </c>
      <c r="B294" s="1474"/>
      <c r="C294" s="1474"/>
      <c r="D294" s="1475"/>
      <c r="E294" s="497"/>
      <c r="F294" s="497"/>
      <c r="G294" s="497"/>
      <c r="H294" s="497"/>
      <c r="I294" s="497"/>
      <c r="J294" s="497"/>
      <c r="K294" s="497"/>
      <c r="L294" s="497"/>
      <c r="M294" s="497"/>
      <c r="N294" s="497"/>
      <c r="O294" s="497"/>
      <c r="P294" s="498"/>
    </row>
    <row r="295" spans="1:16" ht="15.75" x14ac:dyDescent="0.25">
      <c r="A295" s="465"/>
      <c r="B295" s="466"/>
      <c r="C295" s="555"/>
      <c r="D295" s="466"/>
      <c r="E295" s="466"/>
      <c r="F295" s="466"/>
      <c r="G295" s="466"/>
      <c r="H295" s="466"/>
      <c r="I295" s="466"/>
      <c r="J295" s="466"/>
      <c r="K295" s="466"/>
      <c r="L295" s="466"/>
      <c r="M295" s="466"/>
      <c r="N295" s="466"/>
      <c r="O295" s="466"/>
      <c r="P295" s="473"/>
    </row>
    <row r="296" spans="1:16" ht="15.75" x14ac:dyDescent="0.25">
      <c r="A296" s="477" t="s">
        <v>456</v>
      </c>
      <c r="B296" s="477" t="s">
        <v>33</v>
      </c>
      <c r="C296" s="575"/>
      <c r="D296" s="576"/>
      <c r="E296" s="479" t="s">
        <v>58</v>
      </c>
      <c r="F296" s="479" t="s">
        <v>59</v>
      </c>
      <c r="G296" s="479" t="s">
        <v>60</v>
      </c>
      <c r="H296" s="479" t="s">
        <v>61</v>
      </c>
      <c r="I296" s="479" t="s">
        <v>62</v>
      </c>
      <c r="J296" s="479" t="s">
        <v>63</v>
      </c>
      <c r="K296" s="479" t="s">
        <v>64</v>
      </c>
      <c r="L296" s="479" t="s">
        <v>65</v>
      </c>
      <c r="M296" s="479" t="s">
        <v>66</v>
      </c>
      <c r="N296" s="479" t="s">
        <v>67</v>
      </c>
      <c r="O296" s="563" t="s">
        <v>68</v>
      </c>
      <c r="P296" s="577" t="s">
        <v>69</v>
      </c>
    </row>
    <row r="297" spans="1:16" ht="31.5" customHeight="1" x14ac:dyDescent="0.25">
      <c r="A297" s="1469" t="s">
        <v>1923</v>
      </c>
      <c r="B297" s="1206"/>
      <c r="C297" s="1207" t="s">
        <v>70</v>
      </c>
      <c r="D297" s="1471"/>
      <c r="E297" s="517">
        <v>1</v>
      </c>
      <c r="F297" s="517"/>
      <c r="G297" s="517"/>
      <c r="H297" s="517"/>
      <c r="I297" s="517"/>
      <c r="J297" s="517"/>
      <c r="K297" s="517"/>
      <c r="L297" s="517"/>
      <c r="M297" s="517"/>
      <c r="N297" s="548"/>
      <c r="O297" s="598"/>
      <c r="P297" s="599"/>
    </row>
    <row r="298" spans="1:16" ht="40.5" customHeight="1" x14ac:dyDescent="0.25">
      <c r="A298" s="1470"/>
      <c r="B298" s="1206"/>
      <c r="C298" s="1209" t="s">
        <v>71</v>
      </c>
      <c r="D298" s="1472"/>
      <c r="E298" s="540"/>
      <c r="F298" s="541"/>
      <c r="G298" s="541"/>
      <c r="H298" s="541"/>
      <c r="I298" s="541"/>
      <c r="J298" s="541"/>
      <c r="K298" s="541"/>
      <c r="L298" s="541"/>
      <c r="M298" s="541"/>
      <c r="N298" s="580"/>
      <c r="O298" s="600"/>
      <c r="P298" s="601"/>
    </row>
    <row r="299" spans="1:16" ht="23.25" customHeight="1" x14ac:dyDescent="0.25">
      <c r="A299" s="1469" t="s">
        <v>1924</v>
      </c>
      <c r="B299" s="1206"/>
      <c r="C299" s="1207" t="s">
        <v>70</v>
      </c>
      <c r="D299" s="1471"/>
      <c r="E299" s="517"/>
      <c r="F299" s="517">
        <v>1</v>
      </c>
      <c r="G299" s="517"/>
      <c r="H299" s="517"/>
      <c r="I299" s="517"/>
      <c r="J299" s="517"/>
      <c r="K299" s="517"/>
      <c r="L299" s="517"/>
      <c r="M299" s="517"/>
      <c r="N299" s="548"/>
      <c r="O299" s="602"/>
      <c r="P299" s="603"/>
    </row>
    <row r="300" spans="1:16" ht="23.25" customHeight="1" x14ac:dyDescent="0.25">
      <c r="A300" s="1470"/>
      <c r="B300" s="1206"/>
      <c r="C300" s="1209" t="s">
        <v>71</v>
      </c>
      <c r="D300" s="1472"/>
      <c r="E300" s="540"/>
      <c r="F300" s="541"/>
      <c r="G300" s="541"/>
      <c r="H300" s="541"/>
      <c r="I300" s="541"/>
      <c r="J300" s="541"/>
      <c r="K300" s="541"/>
      <c r="L300" s="541"/>
      <c r="M300" s="541"/>
      <c r="N300" s="580"/>
      <c r="O300" s="604"/>
      <c r="P300" s="605"/>
    </row>
    <row r="301" spans="1:16" ht="30" customHeight="1" x14ac:dyDescent="0.25">
      <c r="A301" s="1469" t="s">
        <v>1925</v>
      </c>
      <c r="B301" s="1206"/>
      <c r="C301" s="1207" t="s">
        <v>70</v>
      </c>
      <c r="D301" s="1471"/>
      <c r="E301" s="517"/>
      <c r="F301" s="517"/>
      <c r="G301" s="517">
        <v>1</v>
      </c>
      <c r="H301" s="517"/>
      <c r="I301" s="517"/>
      <c r="J301" s="517"/>
      <c r="K301" s="517"/>
      <c r="L301" s="517"/>
      <c r="M301" s="517"/>
      <c r="N301" s="548"/>
      <c r="O301" s="598"/>
      <c r="P301" s="599"/>
    </row>
    <row r="302" spans="1:16" ht="31.5" customHeight="1" x14ac:dyDescent="0.25">
      <c r="A302" s="1470"/>
      <c r="B302" s="1206"/>
      <c r="C302" s="1209" t="s">
        <v>71</v>
      </c>
      <c r="D302" s="1472"/>
      <c r="E302" s="540"/>
      <c r="F302" s="541"/>
      <c r="G302" s="541"/>
      <c r="H302" s="541"/>
      <c r="I302" s="541"/>
      <c r="J302" s="541"/>
      <c r="K302" s="541"/>
      <c r="L302" s="541"/>
      <c r="M302" s="541"/>
      <c r="N302" s="580"/>
      <c r="O302" s="600"/>
      <c r="P302" s="601"/>
    </row>
    <row r="303" spans="1:16" ht="23.25" customHeight="1" x14ac:dyDescent="0.25">
      <c r="A303" s="1469" t="s">
        <v>1926</v>
      </c>
      <c r="B303" s="1206"/>
      <c r="C303" s="1207" t="s">
        <v>70</v>
      </c>
      <c r="D303" s="1471"/>
      <c r="E303" s="517"/>
      <c r="F303" s="517"/>
      <c r="G303" s="517"/>
      <c r="H303" s="517"/>
      <c r="I303" s="517"/>
      <c r="J303" s="517"/>
      <c r="K303" s="517"/>
      <c r="L303" s="517"/>
      <c r="M303" s="517"/>
      <c r="N303" s="548"/>
      <c r="O303" s="602"/>
      <c r="P303" s="603">
        <v>1</v>
      </c>
    </row>
    <row r="304" spans="1:16" ht="23.25" customHeight="1" x14ac:dyDescent="0.25">
      <c r="A304" s="1470"/>
      <c r="B304" s="1206"/>
      <c r="C304" s="1209" t="s">
        <v>71</v>
      </c>
      <c r="D304" s="1472"/>
      <c r="E304" s="540"/>
      <c r="F304" s="541"/>
      <c r="G304" s="541"/>
      <c r="H304" s="541"/>
      <c r="I304" s="541"/>
      <c r="J304" s="541"/>
      <c r="K304" s="541"/>
      <c r="L304" s="541"/>
      <c r="M304" s="541"/>
      <c r="N304" s="580"/>
      <c r="O304" s="604"/>
      <c r="P304" s="605"/>
    </row>
    <row r="305" spans="1:16" ht="26.25" customHeight="1" x14ac:dyDescent="0.25">
      <c r="A305" s="1469" t="s">
        <v>1927</v>
      </c>
      <c r="B305" s="1206"/>
      <c r="C305" s="1207" t="s">
        <v>70</v>
      </c>
      <c r="D305" s="1471"/>
      <c r="E305" s="517"/>
      <c r="F305" s="517"/>
      <c r="G305" s="517"/>
      <c r="H305" s="517">
        <v>0.2</v>
      </c>
      <c r="I305" s="517"/>
      <c r="J305" s="517"/>
      <c r="K305" s="517">
        <v>0.6</v>
      </c>
      <c r="L305" s="517"/>
      <c r="M305" s="517"/>
      <c r="N305" s="548"/>
      <c r="O305" s="598"/>
      <c r="P305" s="599">
        <v>1</v>
      </c>
    </row>
    <row r="306" spans="1:16" ht="27.75" customHeight="1" x14ac:dyDescent="0.25">
      <c r="A306" s="1470"/>
      <c r="B306" s="1206"/>
      <c r="C306" s="1209" t="s">
        <v>71</v>
      </c>
      <c r="D306" s="1472"/>
      <c r="E306" s="540"/>
      <c r="F306" s="541"/>
      <c r="G306" s="541"/>
      <c r="H306" s="541"/>
      <c r="I306" s="541"/>
      <c r="J306" s="541"/>
      <c r="K306" s="541"/>
      <c r="L306" s="541"/>
      <c r="M306" s="541"/>
      <c r="N306" s="580"/>
      <c r="O306" s="600"/>
      <c r="P306" s="601"/>
    </row>
    <row r="307" spans="1:16" ht="25.5" customHeight="1" x14ac:dyDescent="0.25">
      <c r="A307" s="1469" t="s">
        <v>1928</v>
      </c>
      <c r="B307" s="1206"/>
      <c r="C307" s="1207" t="s">
        <v>70</v>
      </c>
      <c r="D307" s="1471"/>
      <c r="E307" s="517"/>
      <c r="F307" s="517"/>
      <c r="G307" s="517"/>
      <c r="H307" s="517"/>
      <c r="I307" s="517"/>
      <c r="J307" s="517"/>
      <c r="K307" s="517"/>
      <c r="L307" s="517"/>
      <c r="M307" s="517">
        <v>1</v>
      </c>
      <c r="N307" s="548"/>
      <c r="O307" s="602"/>
      <c r="P307" s="603"/>
    </row>
    <row r="308" spans="1:16" ht="25.5" customHeight="1" x14ac:dyDescent="0.25">
      <c r="A308" s="1470"/>
      <c r="B308" s="1206"/>
      <c r="C308" s="1209" t="s">
        <v>71</v>
      </c>
      <c r="D308" s="1472"/>
      <c r="E308" s="540"/>
      <c r="F308" s="541"/>
      <c r="G308" s="541"/>
      <c r="H308" s="541"/>
      <c r="I308" s="541"/>
      <c r="J308" s="541"/>
      <c r="K308" s="541"/>
      <c r="L308" s="541"/>
      <c r="M308" s="541"/>
      <c r="N308" s="580"/>
      <c r="O308" s="604"/>
      <c r="P308" s="605"/>
    </row>
    <row r="309" spans="1:16" ht="25.5" customHeight="1" x14ac:dyDescent="0.25">
      <c r="A309" s="1469" t="s">
        <v>1929</v>
      </c>
      <c r="B309" s="1206"/>
      <c r="C309" s="1207" t="s">
        <v>70</v>
      </c>
      <c r="D309" s="1471"/>
      <c r="E309" s="517"/>
      <c r="F309" s="517">
        <v>1</v>
      </c>
      <c r="G309" s="517"/>
      <c r="H309" s="517"/>
      <c r="I309" s="517"/>
      <c r="J309" s="517"/>
      <c r="K309" s="517"/>
      <c r="L309" s="517"/>
      <c r="M309" s="517"/>
      <c r="N309" s="548"/>
      <c r="O309" s="598"/>
      <c r="P309" s="599"/>
    </row>
    <row r="310" spans="1:16" ht="24" customHeight="1" x14ac:dyDescent="0.25">
      <c r="A310" s="1470"/>
      <c r="B310" s="1206"/>
      <c r="C310" s="1209" t="s">
        <v>71</v>
      </c>
      <c r="D310" s="1472"/>
      <c r="E310" s="540"/>
      <c r="F310" s="541"/>
      <c r="G310" s="541"/>
      <c r="H310" s="541"/>
      <c r="I310" s="541"/>
      <c r="J310" s="541"/>
      <c r="K310" s="541"/>
      <c r="L310" s="541"/>
      <c r="M310" s="541"/>
      <c r="N310" s="580"/>
      <c r="O310" s="600"/>
      <c r="P310" s="601"/>
    </row>
    <row r="311" spans="1:16" ht="22.5" customHeight="1" x14ac:dyDescent="0.25">
      <c r="A311" s="1469" t="s">
        <v>1930</v>
      </c>
      <c r="B311" s="1206"/>
      <c r="C311" s="1207" t="s">
        <v>70</v>
      </c>
      <c r="D311" s="1471"/>
      <c r="E311" s="517"/>
      <c r="F311" s="517"/>
      <c r="G311" s="517"/>
      <c r="H311" s="517"/>
      <c r="I311" s="517"/>
      <c r="J311" s="517"/>
      <c r="K311" s="517">
        <v>1</v>
      </c>
      <c r="L311" s="517"/>
      <c r="M311" s="517"/>
      <c r="N311" s="548"/>
      <c r="O311" s="602"/>
      <c r="P311" s="603"/>
    </row>
    <row r="312" spans="1:16" ht="27.75" customHeight="1" x14ac:dyDescent="0.25">
      <c r="A312" s="1470"/>
      <c r="B312" s="1206"/>
      <c r="C312" s="1209" t="s">
        <v>71</v>
      </c>
      <c r="D312" s="1472"/>
      <c r="E312" s="540"/>
      <c r="F312" s="541"/>
      <c r="G312" s="541"/>
      <c r="H312" s="541"/>
      <c r="I312" s="541"/>
      <c r="J312" s="541"/>
      <c r="K312" s="541"/>
      <c r="L312" s="541"/>
      <c r="M312" s="541"/>
      <c r="N312" s="580"/>
      <c r="O312" s="604"/>
      <c r="P312" s="605"/>
    </row>
    <row r="313" spans="1:16" ht="54.75" customHeight="1" x14ac:dyDescent="0.25">
      <c r="A313" s="1469" t="s">
        <v>1931</v>
      </c>
      <c r="B313" s="1206"/>
      <c r="C313" s="1207" t="s">
        <v>70</v>
      </c>
      <c r="D313" s="1471"/>
      <c r="E313" s="517"/>
      <c r="F313" s="517"/>
      <c r="G313" s="517"/>
      <c r="H313" s="517"/>
      <c r="I313" s="517"/>
      <c r="J313" s="517"/>
      <c r="K313" s="517"/>
      <c r="L313" s="517"/>
      <c r="M313" s="517"/>
      <c r="N313" s="548"/>
      <c r="O313" s="598"/>
      <c r="P313" s="599">
        <v>1</v>
      </c>
    </row>
    <row r="314" spans="1:16" ht="59.25" customHeight="1" x14ac:dyDescent="0.25">
      <c r="A314" s="1470"/>
      <c r="B314" s="1206"/>
      <c r="C314" s="1209" t="s">
        <v>71</v>
      </c>
      <c r="D314" s="1472"/>
      <c r="E314" s="540"/>
      <c r="F314" s="541"/>
      <c r="G314" s="541"/>
      <c r="H314" s="541"/>
      <c r="I314" s="541"/>
      <c r="J314" s="541"/>
      <c r="K314" s="541"/>
      <c r="L314" s="541"/>
      <c r="M314" s="541"/>
      <c r="N314" s="580"/>
      <c r="O314" s="600"/>
      <c r="P314" s="601"/>
    </row>
    <row r="315" spans="1:16" ht="31.5" customHeight="1" x14ac:dyDescent="0.25">
      <c r="A315" s="1469" t="s">
        <v>1932</v>
      </c>
      <c r="B315" s="1206"/>
      <c r="C315" s="1207" t="s">
        <v>70</v>
      </c>
      <c r="D315" s="1471"/>
      <c r="E315" s="517"/>
      <c r="F315" s="517"/>
      <c r="G315" s="517"/>
      <c r="H315" s="517"/>
      <c r="I315" s="517"/>
      <c r="J315" s="517"/>
      <c r="K315" s="517"/>
      <c r="L315" s="517"/>
      <c r="M315" s="517"/>
      <c r="N315" s="548"/>
      <c r="O315" s="602"/>
      <c r="P315" s="603">
        <v>1</v>
      </c>
    </row>
    <row r="316" spans="1:16" ht="27.75" customHeight="1" x14ac:dyDescent="0.25">
      <c r="A316" s="1470"/>
      <c r="B316" s="1206"/>
      <c r="C316" s="1209" t="s">
        <v>71</v>
      </c>
      <c r="D316" s="1472"/>
      <c r="E316" s="540"/>
      <c r="F316" s="541"/>
      <c r="G316" s="541"/>
      <c r="H316" s="541"/>
      <c r="I316" s="541"/>
      <c r="J316" s="541"/>
      <c r="K316" s="541"/>
      <c r="L316" s="541"/>
      <c r="M316" s="541"/>
      <c r="N316" s="580"/>
      <c r="O316" s="604"/>
      <c r="P316" s="605"/>
    </row>
    <row r="317" spans="1:16" ht="23.25" customHeight="1" x14ac:dyDescent="0.25">
      <c r="A317" s="1469" t="s">
        <v>1933</v>
      </c>
      <c r="B317" s="1206"/>
      <c r="C317" s="1207" t="s">
        <v>70</v>
      </c>
      <c r="D317" s="1471"/>
      <c r="E317" s="517"/>
      <c r="F317" s="517"/>
      <c r="G317" s="517"/>
      <c r="H317" s="517"/>
      <c r="I317" s="517"/>
      <c r="J317" s="517"/>
      <c r="K317" s="517"/>
      <c r="L317" s="517">
        <v>1</v>
      </c>
      <c r="M317" s="517"/>
      <c r="N317" s="548"/>
      <c r="O317" s="598"/>
      <c r="P317" s="599"/>
    </row>
    <row r="318" spans="1:16" ht="25.5" customHeight="1" x14ac:dyDescent="0.25">
      <c r="A318" s="1470"/>
      <c r="B318" s="1206"/>
      <c r="C318" s="1209" t="s">
        <v>71</v>
      </c>
      <c r="D318" s="1472"/>
      <c r="E318" s="540"/>
      <c r="F318" s="541"/>
      <c r="G318" s="541"/>
      <c r="H318" s="541"/>
      <c r="I318" s="541"/>
      <c r="J318" s="541"/>
      <c r="K318" s="541"/>
      <c r="L318" s="541"/>
      <c r="M318" s="541"/>
      <c r="N318" s="580"/>
      <c r="O318" s="600"/>
      <c r="P318" s="601"/>
    </row>
    <row r="319" spans="1:16" ht="28.5" customHeight="1" x14ac:dyDescent="0.25">
      <c r="A319" s="1469" t="s">
        <v>1934</v>
      </c>
      <c r="B319" s="1206"/>
      <c r="C319" s="1207" t="s">
        <v>70</v>
      </c>
      <c r="D319" s="1471"/>
      <c r="E319" s="517"/>
      <c r="F319" s="517"/>
      <c r="G319" s="517"/>
      <c r="H319" s="517"/>
      <c r="I319" s="517"/>
      <c r="J319" s="517"/>
      <c r="K319" s="517"/>
      <c r="L319" s="517"/>
      <c r="M319" s="517"/>
      <c r="N319" s="548">
        <v>1</v>
      </c>
      <c r="O319" s="602"/>
      <c r="P319" s="603"/>
    </row>
    <row r="320" spans="1:16" ht="37.5" customHeight="1" x14ac:dyDescent="0.25">
      <c r="A320" s="1470"/>
      <c r="B320" s="1206"/>
      <c r="C320" s="1209" t="s">
        <v>71</v>
      </c>
      <c r="D320" s="1472"/>
      <c r="E320" s="540"/>
      <c r="F320" s="541"/>
      <c r="G320" s="541"/>
      <c r="H320" s="541"/>
      <c r="I320" s="541"/>
      <c r="J320" s="541"/>
      <c r="K320" s="541"/>
      <c r="L320" s="541"/>
      <c r="M320" s="541"/>
      <c r="N320" s="580"/>
      <c r="O320" s="604"/>
      <c r="P320" s="605"/>
    </row>
    <row r="321" spans="1:16" ht="15.75" thickBot="1" x14ac:dyDescent="0.3">
      <c r="A321" s="113"/>
      <c r="B321" s="90"/>
      <c r="C321" s="90"/>
      <c r="D321" s="90"/>
      <c r="E321" s="90"/>
      <c r="F321" s="90"/>
      <c r="G321" s="90"/>
      <c r="H321" s="90"/>
      <c r="I321" s="90"/>
      <c r="J321" s="90"/>
      <c r="K321" s="90"/>
      <c r="L321" s="90"/>
      <c r="M321" s="90"/>
      <c r="N321" s="90"/>
      <c r="O321" s="90"/>
      <c r="P321" s="114"/>
    </row>
    <row r="322" spans="1:16" ht="15.75" x14ac:dyDescent="0.25">
      <c r="A322" s="1201" t="s">
        <v>82</v>
      </c>
      <c r="B322" s="1202"/>
      <c r="C322" s="1202"/>
      <c r="D322" s="1202"/>
      <c r="E322" s="1202"/>
      <c r="F322" s="1202"/>
      <c r="G322" s="1202"/>
      <c r="H322" s="1202"/>
      <c r="I322" s="1202"/>
      <c r="J322" s="1202"/>
      <c r="K322" s="1202"/>
      <c r="L322" s="1202"/>
      <c r="M322" s="1202"/>
      <c r="N322" s="1202"/>
      <c r="O322" s="1202"/>
      <c r="P322" s="1203"/>
    </row>
    <row r="323" spans="1:16" ht="15.75" x14ac:dyDescent="0.25">
      <c r="A323" s="487" t="s">
        <v>83</v>
      </c>
      <c r="B323" s="1195"/>
      <c r="C323" s="1196"/>
      <c r="D323" s="1196"/>
      <c r="E323" s="1196"/>
      <c r="F323" s="1196"/>
      <c r="G323" s="1196"/>
      <c r="H323" s="1196"/>
      <c r="I323" s="1196"/>
      <c r="J323" s="1196"/>
      <c r="K323" s="1196"/>
      <c r="L323" s="1196"/>
      <c r="M323" s="1196"/>
      <c r="N323" s="1196"/>
      <c r="O323" s="1196"/>
      <c r="P323" s="1197"/>
    </row>
    <row r="324" spans="1:16" ht="15.75" x14ac:dyDescent="0.25">
      <c r="A324" s="487" t="s">
        <v>84</v>
      </c>
      <c r="B324" s="1195"/>
      <c r="C324" s="1196"/>
      <c r="D324" s="1196"/>
      <c r="E324" s="1196"/>
      <c r="F324" s="1196"/>
      <c r="G324" s="1196"/>
      <c r="H324" s="1196"/>
      <c r="I324" s="1196"/>
      <c r="J324" s="1196"/>
      <c r="K324" s="1196"/>
      <c r="L324" s="1196"/>
      <c r="M324" s="1196"/>
      <c r="N324" s="1196"/>
      <c r="O324" s="1196"/>
      <c r="P324" s="1197"/>
    </row>
    <row r="325" spans="1:16" ht="15.75" x14ac:dyDescent="0.25">
      <c r="A325" s="487" t="s">
        <v>85</v>
      </c>
      <c r="B325" s="1195"/>
      <c r="C325" s="1196"/>
      <c r="D325" s="1196"/>
      <c r="E325" s="1196"/>
      <c r="F325" s="1196"/>
      <c r="G325" s="1196"/>
      <c r="H325" s="1196"/>
      <c r="I325" s="1196"/>
      <c r="J325" s="1196"/>
      <c r="K325" s="1196"/>
      <c r="L325" s="1196"/>
      <c r="M325" s="1196"/>
      <c r="N325" s="1196"/>
      <c r="O325" s="1196"/>
      <c r="P325" s="1197"/>
    </row>
    <row r="326" spans="1:16" ht="15.75" x14ac:dyDescent="0.25">
      <c r="A326" s="487" t="s">
        <v>86</v>
      </c>
      <c r="B326" s="1195"/>
      <c r="C326" s="1196"/>
      <c r="D326" s="1196"/>
      <c r="E326" s="1196"/>
      <c r="F326" s="1196"/>
      <c r="G326" s="1196"/>
      <c r="H326" s="1196"/>
      <c r="I326" s="1196"/>
      <c r="J326" s="1196"/>
      <c r="K326" s="1196"/>
      <c r="L326" s="1196"/>
      <c r="M326" s="1196"/>
      <c r="N326" s="1196"/>
      <c r="O326" s="1196"/>
      <c r="P326" s="1197"/>
    </row>
    <row r="327" spans="1:16" ht="15.75" x14ac:dyDescent="0.25">
      <c r="A327" s="487" t="s">
        <v>87</v>
      </c>
      <c r="B327" s="1195"/>
      <c r="C327" s="1196"/>
      <c r="D327" s="1196"/>
      <c r="E327" s="1196"/>
      <c r="F327" s="1196"/>
      <c r="G327" s="1196"/>
      <c r="H327" s="1196"/>
      <c r="I327" s="1196"/>
      <c r="J327" s="1196"/>
      <c r="K327" s="1196"/>
      <c r="L327" s="1196"/>
      <c r="M327" s="1196"/>
      <c r="N327" s="1196"/>
      <c r="O327" s="1196"/>
      <c r="P327" s="1197"/>
    </row>
    <row r="328" spans="1:16" ht="15.75" x14ac:dyDescent="0.25">
      <c r="A328" s="487" t="s">
        <v>88</v>
      </c>
      <c r="B328" s="1195"/>
      <c r="C328" s="1196"/>
      <c r="D328" s="1196"/>
      <c r="E328" s="1196"/>
      <c r="F328" s="1196"/>
      <c r="G328" s="1196"/>
      <c r="H328" s="1196"/>
      <c r="I328" s="1196"/>
      <c r="J328" s="1196"/>
      <c r="K328" s="1196"/>
      <c r="L328" s="1196"/>
      <c r="M328" s="1196"/>
      <c r="N328" s="1196"/>
      <c r="O328" s="1196"/>
      <c r="P328" s="1197"/>
    </row>
    <row r="329" spans="1:16" ht="15.75" x14ac:dyDescent="0.25">
      <c r="A329" s="487" t="s">
        <v>89</v>
      </c>
      <c r="B329" s="1195"/>
      <c r="C329" s="1196"/>
      <c r="D329" s="1196"/>
      <c r="E329" s="1196"/>
      <c r="F329" s="1196"/>
      <c r="G329" s="1196"/>
      <c r="H329" s="1196"/>
      <c r="I329" s="1196"/>
      <c r="J329" s="1196"/>
      <c r="K329" s="1196"/>
      <c r="L329" s="1196"/>
      <c r="M329" s="1196"/>
      <c r="N329" s="1196"/>
      <c r="O329" s="1196"/>
      <c r="P329" s="1197"/>
    </row>
    <row r="330" spans="1:16" ht="15.75" x14ac:dyDescent="0.25">
      <c r="A330" s="487" t="s">
        <v>90</v>
      </c>
      <c r="B330" s="1195"/>
      <c r="C330" s="1196"/>
      <c r="D330" s="1196"/>
      <c r="E330" s="1196"/>
      <c r="F330" s="1196"/>
      <c r="G330" s="1196"/>
      <c r="H330" s="1196"/>
      <c r="I330" s="1196"/>
      <c r="J330" s="1196"/>
      <c r="K330" s="1196"/>
      <c r="L330" s="1196"/>
      <c r="M330" s="1196"/>
      <c r="N330" s="1196"/>
      <c r="O330" s="1196"/>
      <c r="P330" s="1197"/>
    </row>
    <row r="331" spans="1:16" ht="15.75" x14ac:dyDescent="0.25">
      <c r="A331" s="487" t="s">
        <v>91</v>
      </c>
      <c r="B331" s="1195"/>
      <c r="C331" s="1196"/>
      <c r="D331" s="1196"/>
      <c r="E331" s="1196"/>
      <c r="F331" s="1196"/>
      <c r="G331" s="1196"/>
      <c r="H331" s="1196"/>
      <c r="I331" s="1196"/>
      <c r="J331" s="1196"/>
      <c r="K331" s="1196"/>
      <c r="L331" s="1196"/>
      <c r="M331" s="1196"/>
      <c r="N331" s="1196"/>
      <c r="O331" s="1196"/>
      <c r="P331" s="1197"/>
    </row>
    <row r="332" spans="1:16" ht="16.5" thickBot="1" x14ac:dyDescent="0.3">
      <c r="A332" s="488" t="s">
        <v>92</v>
      </c>
      <c r="B332" s="1198"/>
      <c r="C332" s="1199"/>
      <c r="D332" s="1199"/>
      <c r="E332" s="1199"/>
      <c r="F332" s="1199"/>
      <c r="G332" s="1199"/>
      <c r="H332" s="1199"/>
      <c r="I332" s="1199"/>
      <c r="J332" s="1199"/>
      <c r="K332" s="1199"/>
      <c r="L332" s="1199"/>
      <c r="M332" s="1199"/>
      <c r="N332" s="1199"/>
      <c r="O332" s="1199"/>
      <c r="P332" s="1200"/>
    </row>
  </sheetData>
  <mergeCells count="431">
    <mergeCell ref="B8:P8"/>
    <mergeCell ref="B9:P9"/>
    <mergeCell ref="B11:K11"/>
    <mergeCell ref="L11:O11"/>
    <mergeCell ref="B13:K13"/>
    <mergeCell ref="L13:O13"/>
    <mergeCell ref="C2:N2"/>
    <mergeCell ref="C3:N3"/>
    <mergeCell ref="C4:N4"/>
    <mergeCell ref="O4:P4"/>
    <mergeCell ref="C5:N5"/>
    <mergeCell ref="C6:N6"/>
    <mergeCell ref="B15:F15"/>
    <mergeCell ref="H15:P15"/>
    <mergeCell ref="B16:F16"/>
    <mergeCell ref="H16:P16"/>
    <mergeCell ref="B18:P18"/>
    <mergeCell ref="A22:E29"/>
    <mergeCell ref="F22:I23"/>
    <mergeCell ref="J22:J23"/>
    <mergeCell ref="K22:L29"/>
    <mergeCell ref="M22:O23"/>
    <mergeCell ref="F27:I27"/>
    <mergeCell ref="M27:O27"/>
    <mergeCell ref="F28:I28"/>
    <mergeCell ref="M28:O28"/>
    <mergeCell ref="F29:I29"/>
    <mergeCell ref="M29:O29"/>
    <mergeCell ref="P22:P23"/>
    <mergeCell ref="F24:I24"/>
    <mergeCell ref="M24:O24"/>
    <mergeCell ref="F25:I25"/>
    <mergeCell ref="M25:O25"/>
    <mergeCell ref="F26:I26"/>
    <mergeCell ref="M26:O26"/>
    <mergeCell ref="A33:B33"/>
    <mergeCell ref="C33:P33"/>
    <mergeCell ref="A34:G34"/>
    <mergeCell ref="H34:P34"/>
    <mergeCell ref="A35:G36"/>
    <mergeCell ref="H35:P36"/>
    <mergeCell ref="G31:H31"/>
    <mergeCell ref="I31:J31"/>
    <mergeCell ref="L31:M31"/>
    <mergeCell ref="N31:P31"/>
    <mergeCell ref="G32:H32"/>
    <mergeCell ref="I32:J32"/>
    <mergeCell ref="L32:M32"/>
    <mergeCell ref="N32:P32"/>
    <mergeCell ref="A43:P43"/>
    <mergeCell ref="B44:P44"/>
    <mergeCell ref="B45:P45"/>
    <mergeCell ref="B46:P46"/>
    <mergeCell ref="B47:P47"/>
    <mergeCell ref="B48:P48"/>
    <mergeCell ref="D38:P38"/>
    <mergeCell ref="O39:P39"/>
    <mergeCell ref="A40:C40"/>
    <mergeCell ref="O40:P40"/>
    <mergeCell ref="A41:C41"/>
    <mergeCell ref="O41:P41"/>
    <mergeCell ref="B57:K57"/>
    <mergeCell ref="L57:O57"/>
    <mergeCell ref="B59:F59"/>
    <mergeCell ref="H59:P59"/>
    <mergeCell ref="B60:F60"/>
    <mergeCell ref="H60:P60"/>
    <mergeCell ref="B49:P49"/>
    <mergeCell ref="B50:P50"/>
    <mergeCell ref="B51:P51"/>
    <mergeCell ref="B52:P52"/>
    <mergeCell ref="B53:P53"/>
    <mergeCell ref="B55:K55"/>
    <mergeCell ref="L55:O55"/>
    <mergeCell ref="M69:O69"/>
    <mergeCell ref="F70:I70"/>
    <mergeCell ref="M70:O70"/>
    <mergeCell ref="F71:I71"/>
    <mergeCell ref="M71:O71"/>
    <mergeCell ref="F72:I72"/>
    <mergeCell ref="M72:O72"/>
    <mergeCell ref="B62:P62"/>
    <mergeCell ref="A66:E75"/>
    <mergeCell ref="F66:I67"/>
    <mergeCell ref="J66:J67"/>
    <mergeCell ref="K66:L75"/>
    <mergeCell ref="M66:O67"/>
    <mergeCell ref="P66:P67"/>
    <mergeCell ref="F68:I68"/>
    <mergeCell ref="M68:O68"/>
    <mergeCell ref="F69:I69"/>
    <mergeCell ref="G77:H77"/>
    <mergeCell ref="I77:J77"/>
    <mergeCell ref="L77:M77"/>
    <mergeCell ref="N77:P77"/>
    <mergeCell ref="G78:H78"/>
    <mergeCell ref="I78:J78"/>
    <mergeCell ref="L78:M78"/>
    <mergeCell ref="N78:P78"/>
    <mergeCell ref="F73:I73"/>
    <mergeCell ref="M73:O73"/>
    <mergeCell ref="F74:I74"/>
    <mergeCell ref="M74:O74"/>
    <mergeCell ref="F75:I75"/>
    <mergeCell ref="M75:O75"/>
    <mergeCell ref="E84:P84"/>
    <mergeCell ref="A86:D86"/>
    <mergeCell ref="A87:D87"/>
    <mergeCell ref="A90:A91"/>
    <mergeCell ref="B90:B91"/>
    <mergeCell ref="C90:D90"/>
    <mergeCell ref="C91:D91"/>
    <mergeCell ref="A79:B79"/>
    <mergeCell ref="C79:P79"/>
    <mergeCell ref="A80:G80"/>
    <mergeCell ref="H80:P80"/>
    <mergeCell ref="A81:G82"/>
    <mergeCell ref="H81:P82"/>
    <mergeCell ref="B97:P97"/>
    <mergeCell ref="B98:P98"/>
    <mergeCell ref="B99:P99"/>
    <mergeCell ref="B100:P100"/>
    <mergeCell ref="B101:P101"/>
    <mergeCell ref="B102:P102"/>
    <mergeCell ref="A92:A93"/>
    <mergeCell ref="B92:B93"/>
    <mergeCell ref="C92:D92"/>
    <mergeCell ref="C93:D93"/>
    <mergeCell ref="A95:P95"/>
    <mergeCell ref="B96:P96"/>
    <mergeCell ref="M109:O109"/>
    <mergeCell ref="F110:I110"/>
    <mergeCell ref="M110:O110"/>
    <mergeCell ref="F111:I111"/>
    <mergeCell ref="M111:O111"/>
    <mergeCell ref="F112:I112"/>
    <mergeCell ref="M112:O112"/>
    <mergeCell ref="B103:P103"/>
    <mergeCell ref="B104:P104"/>
    <mergeCell ref="B105:P105"/>
    <mergeCell ref="A107:E112"/>
    <mergeCell ref="F107:I108"/>
    <mergeCell ref="J107:J108"/>
    <mergeCell ref="K107:L112"/>
    <mergeCell ref="M107:O108"/>
    <mergeCell ref="P107:P108"/>
    <mergeCell ref="F109:I109"/>
    <mergeCell ref="A116:B116"/>
    <mergeCell ref="C116:P116"/>
    <mergeCell ref="A117:G117"/>
    <mergeCell ref="H117:P117"/>
    <mergeCell ref="A118:G119"/>
    <mergeCell ref="H118:P119"/>
    <mergeCell ref="G114:H114"/>
    <mergeCell ref="I114:J114"/>
    <mergeCell ref="L114:M114"/>
    <mergeCell ref="N114:P114"/>
    <mergeCell ref="G115:H115"/>
    <mergeCell ref="I115:J115"/>
    <mergeCell ref="L115:M115"/>
    <mergeCell ref="N115:P115"/>
    <mergeCell ref="A129:A130"/>
    <mergeCell ref="B129:B130"/>
    <mergeCell ref="C129:D129"/>
    <mergeCell ref="C130:D130"/>
    <mergeCell ref="A132:P132"/>
    <mergeCell ref="B133:P133"/>
    <mergeCell ref="E121:P121"/>
    <mergeCell ref="A123:D123"/>
    <mergeCell ref="A124:D124"/>
    <mergeCell ref="A127:A128"/>
    <mergeCell ref="B127:B128"/>
    <mergeCell ref="C127:D127"/>
    <mergeCell ref="C128:D128"/>
    <mergeCell ref="B140:P140"/>
    <mergeCell ref="B141:P141"/>
    <mergeCell ref="B142:P142"/>
    <mergeCell ref="B145:K145"/>
    <mergeCell ref="L145:O145"/>
    <mergeCell ref="B147:F147"/>
    <mergeCell ref="H147:P147"/>
    <mergeCell ref="B134:P134"/>
    <mergeCell ref="B135:P135"/>
    <mergeCell ref="B136:P136"/>
    <mergeCell ref="B137:P137"/>
    <mergeCell ref="B138:P138"/>
    <mergeCell ref="B139:P139"/>
    <mergeCell ref="M156:O156"/>
    <mergeCell ref="F157:I157"/>
    <mergeCell ref="M157:O157"/>
    <mergeCell ref="F158:I158"/>
    <mergeCell ref="M158:O158"/>
    <mergeCell ref="F159:I159"/>
    <mergeCell ref="M159:O159"/>
    <mergeCell ref="B148:F148"/>
    <mergeCell ref="H148:P148"/>
    <mergeCell ref="B150:P150"/>
    <mergeCell ref="A154:E160"/>
    <mergeCell ref="F154:I155"/>
    <mergeCell ref="J154:J155"/>
    <mergeCell ref="K154:L160"/>
    <mergeCell ref="M154:O155"/>
    <mergeCell ref="P154:P155"/>
    <mergeCell ref="F156:I156"/>
    <mergeCell ref="G163:H163"/>
    <mergeCell ref="I163:J163"/>
    <mergeCell ref="L163:M163"/>
    <mergeCell ref="N163:P163"/>
    <mergeCell ref="A164:B164"/>
    <mergeCell ref="C164:P164"/>
    <mergeCell ref="F160:I160"/>
    <mergeCell ref="M160:O160"/>
    <mergeCell ref="G162:H162"/>
    <mergeCell ref="I162:J162"/>
    <mergeCell ref="L162:M162"/>
    <mergeCell ref="N162:P162"/>
    <mergeCell ref="A172:D172"/>
    <mergeCell ref="A174:P174"/>
    <mergeCell ref="B175:P175"/>
    <mergeCell ref="B176:P176"/>
    <mergeCell ref="B177:P177"/>
    <mergeCell ref="B178:P178"/>
    <mergeCell ref="A165:G165"/>
    <mergeCell ref="H165:P165"/>
    <mergeCell ref="A166:G167"/>
    <mergeCell ref="H166:P167"/>
    <mergeCell ref="E169:P169"/>
    <mergeCell ref="A171:D171"/>
    <mergeCell ref="B187:K187"/>
    <mergeCell ref="L187:O187"/>
    <mergeCell ref="B189:K189"/>
    <mergeCell ref="L189:O189"/>
    <mergeCell ref="B191:F191"/>
    <mergeCell ref="H191:P191"/>
    <mergeCell ref="B179:P179"/>
    <mergeCell ref="B180:P180"/>
    <mergeCell ref="B181:P181"/>
    <mergeCell ref="B182:P182"/>
    <mergeCell ref="B183:P183"/>
    <mergeCell ref="B184:P184"/>
    <mergeCell ref="B192:F192"/>
    <mergeCell ref="H192:P192"/>
    <mergeCell ref="B194:P194"/>
    <mergeCell ref="A198:E206"/>
    <mergeCell ref="F198:I199"/>
    <mergeCell ref="J198:J199"/>
    <mergeCell ref="K198:L206"/>
    <mergeCell ref="M198:O199"/>
    <mergeCell ref="P198:P199"/>
    <mergeCell ref="F200:I200"/>
    <mergeCell ref="F204:I204"/>
    <mergeCell ref="M204:O204"/>
    <mergeCell ref="F206:I206"/>
    <mergeCell ref="M206:O206"/>
    <mergeCell ref="G208:H208"/>
    <mergeCell ref="I208:J208"/>
    <mergeCell ref="L208:M208"/>
    <mergeCell ref="N208:P208"/>
    <mergeCell ref="M200:O200"/>
    <mergeCell ref="F201:I201"/>
    <mergeCell ref="M201:O201"/>
    <mergeCell ref="F202:I202"/>
    <mergeCell ref="M202:O202"/>
    <mergeCell ref="F203:I203"/>
    <mergeCell ref="M203:O203"/>
    <mergeCell ref="M205:O205"/>
    <mergeCell ref="F205:I205"/>
    <mergeCell ref="A211:G211"/>
    <mergeCell ref="H211:P211"/>
    <mergeCell ref="A212:G213"/>
    <mergeCell ref="H212:P213"/>
    <mergeCell ref="E215:P215"/>
    <mergeCell ref="A217:D217"/>
    <mergeCell ref="G209:H209"/>
    <mergeCell ref="I209:J209"/>
    <mergeCell ref="L209:M209"/>
    <mergeCell ref="N209:P209"/>
    <mergeCell ref="A210:B210"/>
    <mergeCell ref="C210:P210"/>
    <mergeCell ref="A218:D218"/>
    <mergeCell ref="A221:A222"/>
    <mergeCell ref="B221:B222"/>
    <mergeCell ref="C221:D221"/>
    <mergeCell ref="C222:D222"/>
    <mergeCell ref="A223:A224"/>
    <mergeCell ref="B223:B224"/>
    <mergeCell ref="C223:D223"/>
    <mergeCell ref="C224:D224"/>
    <mergeCell ref="B232:P232"/>
    <mergeCell ref="B233:P233"/>
    <mergeCell ref="B234:P234"/>
    <mergeCell ref="B235:P235"/>
    <mergeCell ref="B236:P236"/>
    <mergeCell ref="B238:K238"/>
    <mergeCell ref="L238:O238"/>
    <mergeCell ref="A226:P226"/>
    <mergeCell ref="B227:P227"/>
    <mergeCell ref="B228:P228"/>
    <mergeCell ref="B229:P229"/>
    <mergeCell ref="B230:P230"/>
    <mergeCell ref="B231:P231"/>
    <mergeCell ref="B240:F240"/>
    <mergeCell ref="H240:P240"/>
    <mergeCell ref="B241:F241"/>
    <mergeCell ref="H241:P241"/>
    <mergeCell ref="B243:P243"/>
    <mergeCell ref="A247:E250"/>
    <mergeCell ref="F247:I248"/>
    <mergeCell ref="J247:J248"/>
    <mergeCell ref="K247:L250"/>
    <mergeCell ref="M247:O248"/>
    <mergeCell ref="P247:P248"/>
    <mergeCell ref="F249:I249"/>
    <mergeCell ref="M249:O249"/>
    <mergeCell ref="F250:I250"/>
    <mergeCell ref="M250:O250"/>
    <mergeCell ref="G252:H252"/>
    <mergeCell ref="I252:J252"/>
    <mergeCell ref="L252:M252"/>
    <mergeCell ref="N252:P252"/>
    <mergeCell ref="A255:G255"/>
    <mergeCell ref="H255:P255"/>
    <mergeCell ref="A256:G257"/>
    <mergeCell ref="H256:P257"/>
    <mergeCell ref="E259:P259"/>
    <mergeCell ref="A261:D261"/>
    <mergeCell ref="G253:H253"/>
    <mergeCell ref="I253:J253"/>
    <mergeCell ref="L253:M253"/>
    <mergeCell ref="N253:P253"/>
    <mergeCell ref="A254:B254"/>
    <mergeCell ref="C254:P254"/>
    <mergeCell ref="B269:P269"/>
    <mergeCell ref="B270:P270"/>
    <mergeCell ref="B271:P271"/>
    <mergeCell ref="B272:P272"/>
    <mergeCell ref="B273:P273"/>
    <mergeCell ref="B274:P274"/>
    <mergeCell ref="A262:D262"/>
    <mergeCell ref="A264:P264"/>
    <mergeCell ref="B265:P265"/>
    <mergeCell ref="B266:P266"/>
    <mergeCell ref="B267:P267"/>
    <mergeCell ref="B268:P268"/>
    <mergeCell ref="B276:P276"/>
    <mergeCell ref="A279:E282"/>
    <mergeCell ref="F279:I280"/>
    <mergeCell ref="J279:J280"/>
    <mergeCell ref="K279:L282"/>
    <mergeCell ref="M279:O280"/>
    <mergeCell ref="P279:P280"/>
    <mergeCell ref="F281:I281"/>
    <mergeCell ref="M281:O281"/>
    <mergeCell ref="F282:I282"/>
    <mergeCell ref="M282:O282"/>
    <mergeCell ref="G284:H284"/>
    <mergeCell ref="I284:J284"/>
    <mergeCell ref="L284:M284"/>
    <mergeCell ref="N284:P284"/>
    <mergeCell ref="G285:H285"/>
    <mergeCell ref="I285:J285"/>
    <mergeCell ref="L285:M285"/>
    <mergeCell ref="N285:P285"/>
    <mergeCell ref="E291:P291"/>
    <mergeCell ref="A293:D293"/>
    <mergeCell ref="A294:D294"/>
    <mergeCell ref="A297:A298"/>
    <mergeCell ref="B297:B298"/>
    <mergeCell ref="C297:D297"/>
    <mergeCell ref="C298:D298"/>
    <mergeCell ref="A286:B286"/>
    <mergeCell ref="C286:P286"/>
    <mergeCell ref="A287:G287"/>
    <mergeCell ref="H287:P287"/>
    <mergeCell ref="A288:G289"/>
    <mergeCell ref="H288:P289"/>
    <mergeCell ref="A303:A304"/>
    <mergeCell ref="B303:B304"/>
    <mergeCell ref="C303:D303"/>
    <mergeCell ref="C304:D304"/>
    <mergeCell ref="A305:A306"/>
    <mergeCell ref="B305:B306"/>
    <mergeCell ref="C305:D305"/>
    <mergeCell ref="C306:D306"/>
    <mergeCell ref="A299:A300"/>
    <mergeCell ref="B299:B300"/>
    <mergeCell ref="C299:D299"/>
    <mergeCell ref="C300:D300"/>
    <mergeCell ref="A301:A302"/>
    <mergeCell ref="B301:B302"/>
    <mergeCell ref="C301:D301"/>
    <mergeCell ref="C302:D302"/>
    <mergeCell ref="A311:A312"/>
    <mergeCell ref="B311:B312"/>
    <mergeCell ref="C311:D311"/>
    <mergeCell ref="C312:D312"/>
    <mergeCell ref="A313:A314"/>
    <mergeCell ref="B313:B314"/>
    <mergeCell ref="C313:D313"/>
    <mergeCell ref="C314:D314"/>
    <mergeCell ref="A307:A308"/>
    <mergeCell ref="B307:B308"/>
    <mergeCell ref="C307:D307"/>
    <mergeCell ref="C308:D308"/>
    <mergeCell ref="A309:A310"/>
    <mergeCell ref="B309:B310"/>
    <mergeCell ref="C309:D309"/>
    <mergeCell ref="C310:D310"/>
    <mergeCell ref="A319:A320"/>
    <mergeCell ref="B319:B320"/>
    <mergeCell ref="C319:D319"/>
    <mergeCell ref="C320:D320"/>
    <mergeCell ref="A322:P322"/>
    <mergeCell ref="B323:P323"/>
    <mergeCell ref="A315:A316"/>
    <mergeCell ref="B315:B316"/>
    <mergeCell ref="C315:D315"/>
    <mergeCell ref="C316:D316"/>
    <mergeCell ref="A317:A318"/>
    <mergeCell ref="B317:B318"/>
    <mergeCell ref="C317:D317"/>
    <mergeCell ref="C318:D318"/>
    <mergeCell ref="B330:P330"/>
    <mergeCell ref="B331:P331"/>
    <mergeCell ref="B332:P332"/>
    <mergeCell ref="B324:P324"/>
    <mergeCell ref="B325:P325"/>
    <mergeCell ref="B326:P326"/>
    <mergeCell ref="B327:P327"/>
    <mergeCell ref="B328:P328"/>
    <mergeCell ref="B329:P329"/>
  </mergeCells>
  <dataValidations count="1">
    <dataValidation errorStyle="warning" allowBlank="1" showInputMessage="1" showErrorMessage="1" errorTitle="Área" error="Solo puede seleccionar una de las opciones de la lista desplegable" sqref="B8:B9"/>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A7AC52A2BAA9489DB82AF8F0AEDF83" ma:contentTypeVersion="2" ma:contentTypeDescription="Crear nuevo documento." ma:contentTypeScope="" ma:versionID="f44dace29543c4908fa297886e2d41cb">
  <xsd:schema xmlns:xsd="http://www.w3.org/2001/XMLSchema" xmlns:xs="http://www.w3.org/2001/XMLSchema" xmlns:p="http://schemas.microsoft.com/office/2006/metadata/properties" xmlns:ns2="596869a7-eb7e-40f0-9e8c-964dac23f706" targetNamespace="http://schemas.microsoft.com/office/2006/metadata/properties" ma:root="true" ma:fieldsID="7e3423ca72e1e201701175621ae40da6" ns2:_="">
    <xsd:import namespace="596869a7-eb7e-40f0-9e8c-964dac23f70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6869a7-eb7e-40f0-9e8c-964dac23f706">25XCQX5SHMCR-1902168587-20</_dlc_DocId>
    <_dlc_DocIdUrl xmlns="596869a7-eb7e-40f0-9e8c-964dac23f706">
      <Url>https://www2.sgc.gov.co/ControlYRendicion/TransparenciasYAccesoAlaInformacion/_layouts/15/DocIdRedir.aspx?ID=25XCQX5SHMCR-1902168587-20</Url>
      <Description>25XCQX5SHMCR-1902168587-20</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E06298B8-4624-4828-B482-8D50BE63EB45}"/>
</file>

<file path=customXml/itemProps2.xml><?xml version="1.0" encoding="utf-8"?>
<ds:datastoreItem xmlns:ds="http://schemas.openxmlformats.org/officeDocument/2006/customXml" ds:itemID="{73B740B6-FF45-49EC-8FD1-E4C39ED8C342}"/>
</file>

<file path=customXml/itemProps3.xml><?xml version="1.0" encoding="utf-8"?>
<ds:datastoreItem xmlns:ds="http://schemas.openxmlformats.org/officeDocument/2006/customXml" ds:itemID="{E6136A6B-9E2A-4DF7-9054-377FF26F5AB0}"/>
</file>

<file path=customXml/itemProps4.xml><?xml version="1.0" encoding="utf-8"?>
<ds:datastoreItem xmlns:ds="http://schemas.openxmlformats.org/officeDocument/2006/customXml" ds:itemID="{EFAF06DD-A812-45D8-8D2B-9DF8BE7722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INVESTIGACIÓN EN GEO. BÁSICAS</vt:lpstr>
      <vt:lpstr>INV.EVA. Y MONITOREO DE AME.GEO</vt:lpstr>
      <vt:lpstr>INV.EVA.RECURSOS MINERALES</vt:lpstr>
      <vt:lpstr>HIDROCARBUROS</vt:lpstr>
      <vt:lpstr>INV. Y CARACT. MATE, GEOLOGICO</vt:lpstr>
      <vt:lpstr>ASUNTOS NUCLEARES</vt:lpstr>
      <vt:lpstr>LICENCIAMIENTO Y CONTROL</vt:lpstr>
      <vt:lpstr>GES. DE CONOCIMIENTO GEOCIEN.</vt:lpstr>
      <vt:lpstr>DIRECCIONAMIENTO</vt:lpstr>
      <vt:lpstr>PLANEACION SIST GESTIO</vt:lpstr>
      <vt:lpstr>COMUNICACIONES Y PART. CIUDA</vt:lpstr>
      <vt:lpstr>CONTRATACION DE BIENES Y SERV</vt:lpstr>
      <vt:lpstr>TECNOLOGIAS DE LA INFORMACION</vt:lpstr>
      <vt:lpstr>ADMINISTRACION DE EQUIPOS</vt:lpstr>
      <vt:lpstr>SERVICIOS ADMINISTRATIVOS</vt:lpstr>
      <vt:lpstr>GESTIÓN DE RECURSOS FINANCIEROS</vt:lpstr>
      <vt:lpstr>TALENTO HUMANO </vt:lpstr>
      <vt:lpstr>GESTION JURIDICA Y LEGAL</vt:lpstr>
      <vt:lpstr>CONTROL DISCIPLINARIO INTERNO</vt:lpstr>
      <vt:lpstr>EVALUACIÓN INDEPENDIENTE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Rivera</dc:creator>
  <cp:lastModifiedBy>Jenny Patricia Puentes</cp:lastModifiedBy>
  <cp:lastPrinted>2016-01-28T18:52:58Z</cp:lastPrinted>
  <dcterms:created xsi:type="dcterms:W3CDTF">2016-01-26T20:49:51Z</dcterms:created>
  <dcterms:modified xsi:type="dcterms:W3CDTF">2016-02-01T19:20:03Z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0x010100CBA7AC52A2BAA9489DB82AF8F0AEDF83</vt:lpwstr>
  </property>
  <property fmtid="{D5CDD505-2E9C-101B-9397-08002B2CF9AE}" pid="3" name="_dlc_DocIdItemGuid">
    <vt:lpwstr>6562d881-6b99-4cdb-af3d-8357ea7ef732</vt:lpwstr>
  </property>
</Properties>
</file>