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an-ar1\lra\GESTIÓN LRA\DOCUMENTOS SGC - LRA\FORMATOS\f-tnu-ra-014_Solicitud Servicio - PARA APROBAR\V3_PARA APROBAR\"/>
    </mc:Choice>
  </mc:AlternateContent>
  <workbookProtection workbookAlgorithmName="SHA-512" workbookHashValue="nPjrqis08I7w8CsYOv+W4l4gUPgJEoa1Le75PB4hCRCnxNw9YvKn8gTHKGiIspNjnX2JNlRxH94xCTVnN7qijQ==" workbookSaltValue="XWuvPZjQZhiNP2yEIf4irw==" workbookSpinCount="100000" lockStructure="1"/>
  <bookViews>
    <workbookView xWindow="0" yWindow="0" windowWidth="20490" windowHeight="6855" tabRatio="719"/>
  </bookViews>
  <sheets>
    <sheet name="F-TNU-RA-014 SOLICITUD" sheetId="6" r:id="rId1"/>
    <sheet name="F-TNU-RA-017 ACEPTACIÓN" sheetId="9" r:id="rId2"/>
    <sheet name="F-TNU-RA-015 ESTANQUEIDAD" sheetId="10" state="hidden" r:id="rId3"/>
    <sheet name="F-TNU-RA-016 RADIONÚCLIDOS" sheetId="11" state="hidden" r:id="rId4"/>
  </sheets>
  <calcPr calcId="162913"/>
</workbook>
</file>

<file path=xl/calcChain.xml><?xml version="1.0" encoding="utf-8"?>
<calcChain xmlns="http://schemas.openxmlformats.org/spreadsheetml/2006/main">
  <c r="H93" i="11" l="1"/>
  <c r="H141" i="11" s="1"/>
  <c r="H188" i="11" s="1"/>
  <c r="H236" i="11" s="1"/>
  <c r="H283" i="11" s="1"/>
  <c r="H331" i="11" s="1"/>
  <c r="H378" i="11" s="1"/>
  <c r="H426" i="11" s="1"/>
  <c r="H473" i="11" s="1"/>
  <c r="H521" i="11" s="1"/>
  <c r="H568" i="11" s="1"/>
  <c r="H616" i="11" s="1"/>
  <c r="H663" i="11" s="1"/>
  <c r="H711" i="11" s="1"/>
  <c r="H758" i="11" s="1"/>
  <c r="C93" i="11"/>
  <c r="C141" i="11" s="1"/>
  <c r="C188" i="11" s="1"/>
  <c r="C236" i="11" s="1"/>
  <c r="C283" i="11" s="1"/>
  <c r="C331" i="11" s="1"/>
  <c r="C378" i="11" s="1"/>
  <c r="C426" i="11" s="1"/>
  <c r="C473" i="11" s="1"/>
  <c r="C521" i="11" s="1"/>
  <c r="C568" i="11" s="1"/>
  <c r="C616" i="11" s="1"/>
  <c r="C663" i="11" s="1"/>
  <c r="C711" i="11" s="1"/>
  <c r="C758" i="11" s="1"/>
  <c r="H91" i="11"/>
  <c r="H139" i="11" s="1"/>
  <c r="H186" i="11" s="1"/>
  <c r="H234" i="11" s="1"/>
  <c r="H281" i="11" s="1"/>
  <c r="H329" i="11" s="1"/>
  <c r="H376" i="11" s="1"/>
  <c r="H424" i="11" s="1"/>
  <c r="H471" i="11" s="1"/>
  <c r="H519" i="11" s="1"/>
  <c r="H566" i="11" s="1"/>
  <c r="H614" i="11" s="1"/>
  <c r="H661" i="11" s="1"/>
  <c r="H709" i="11" s="1"/>
  <c r="H756" i="11" s="1"/>
  <c r="C91" i="11"/>
  <c r="C139" i="11" s="1"/>
  <c r="C186" i="11" s="1"/>
  <c r="C234" i="11" s="1"/>
  <c r="C281" i="11" s="1"/>
  <c r="C329" i="11" s="1"/>
  <c r="C376" i="11" s="1"/>
  <c r="C424" i="11" s="1"/>
  <c r="C471" i="11" s="1"/>
  <c r="C519" i="11" s="1"/>
  <c r="C566" i="11" s="1"/>
  <c r="C614" i="11" s="1"/>
  <c r="C661" i="11" s="1"/>
  <c r="C709" i="11" s="1"/>
  <c r="C756" i="11" s="1"/>
  <c r="A705" i="11"/>
  <c r="A610" i="11"/>
  <c r="A515" i="11"/>
  <c r="A420" i="11"/>
  <c r="A325" i="11"/>
  <c r="A230" i="11"/>
  <c r="A135" i="11"/>
  <c r="C703" i="11"/>
  <c r="C608" i="11"/>
  <c r="C513" i="11"/>
  <c r="C418" i="11"/>
  <c r="C323" i="11"/>
  <c r="C228" i="11"/>
  <c r="C133" i="11"/>
  <c r="C701" i="11"/>
  <c r="C606" i="11"/>
  <c r="C511" i="11"/>
  <c r="C416" i="11"/>
  <c r="C321" i="11"/>
  <c r="C226" i="11"/>
  <c r="C131" i="11"/>
  <c r="A753" i="11"/>
  <c r="H720" i="11"/>
  <c r="I685" i="11"/>
  <c r="I732" i="11" s="1"/>
  <c r="H685" i="11"/>
  <c r="H732" i="11" s="1"/>
  <c r="C685" i="11"/>
  <c r="C732" i="11" s="1"/>
  <c r="F683" i="11"/>
  <c r="F730" i="11" s="1"/>
  <c r="C683" i="11"/>
  <c r="C730" i="11" s="1"/>
  <c r="F681" i="11"/>
  <c r="F728" i="11" s="1"/>
  <c r="C681" i="11"/>
  <c r="C728" i="11" s="1"/>
  <c r="I679" i="11"/>
  <c r="I726" i="11" s="1"/>
  <c r="F679" i="11"/>
  <c r="F726" i="11" s="1"/>
  <c r="C679" i="11"/>
  <c r="C726" i="11" s="1"/>
  <c r="C677" i="11"/>
  <c r="C724" i="11" s="1"/>
  <c r="A658" i="11"/>
  <c r="H625" i="11"/>
  <c r="I590" i="11"/>
  <c r="I637" i="11" s="1"/>
  <c r="H590" i="11"/>
  <c r="H637" i="11" s="1"/>
  <c r="C590" i="11"/>
  <c r="C637" i="11" s="1"/>
  <c r="F588" i="11"/>
  <c r="F635" i="11" s="1"/>
  <c r="C588" i="11"/>
  <c r="C635" i="11" s="1"/>
  <c r="F586" i="11"/>
  <c r="F633" i="11" s="1"/>
  <c r="C586" i="11"/>
  <c r="C633" i="11" s="1"/>
  <c r="I584" i="11"/>
  <c r="I631" i="11" s="1"/>
  <c r="F584" i="11"/>
  <c r="F631" i="11" s="1"/>
  <c r="C584" i="11"/>
  <c r="C631" i="11" s="1"/>
  <c r="C582" i="11"/>
  <c r="C629" i="11" s="1"/>
  <c r="A563" i="11"/>
  <c r="H530" i="11"/>
  <c r="I495" i="11"/>
  <c r="I542" i="11" s="1"/>
  <c r="H495" i="11"/>
  <c r="H542" i="11" s="1"/>
  <c r="C495" i="11"/>
  <c r="C542" i="11" s="1"/>
  <c r="F493" i="11"/>
  <c r="F540" i="11" s="1"/>
  <c r="C493" i="11"/>
  <c r="C540" i="11" s="1"/>
  <c r="F491" i="11"/>
  <c r="F538" i="11" s="1"/>
  <c r="C491" i="11"/>
  <c r="C538" i="11" s="1"/>
  <c r="I489" i="11"/>
  <c r="I536" i="11" s="1"/>
  <c r="F489" i="11"/>
  <c r="F536" i="11" s="1"/>
  <c r="C489" i="11"/>
  <c r="C536" i="11" s="1"/>
  <c r="C487" i="11"/>
  <c r="C534" i="11" s="1"/>
  <c r="A468" i="11"/>
  <c r="H435" i="11"/>
  <c r="I400" i="11"/>
  <c r="I447" i="11" s="1"/>
  <c r="H400" i="11"/>
  <c r="H447" i="11" s="1"/>
  <c r="C400" i="11"/>
  <c r="C447" i="11" s="1"/>
  <c r="F398" i="11"/>
  <c r="F445" i="11" s="1"/>
  <c r="C398" i="11"/>
  <c r="C445" i="11" s="1"/>
  <c r="F396" i="11"/>
  <c r="F443" i="11" s="1"/>
  <c r="C396" i="11"/>
  <c r="C443" i="11" s="1"/>
  <c r="I394" i="11"/>
  <c r="I441" i="11" s="1"/>
  <c r="F394" i="11"/>
  <c r="F441" i="11" s="1"/>
  <c r="C394" i="11"/>
  <c r="C441" i="11" s="1"/>
  <c r="C392" i="11"/>
  <c r="C439" i="11" s="1"/>
  <c r="A373" i="11"/>
  <c r="H340" i="11"/>
  <c r="I305" i="11"/>
  <c r="I352" i="11" s="1"/>
  <c r="H305" i="11"/>
  <c r="H352" i="11" s="1"/>
  <c r="C305" i="11"/>
  <c r="C352" i="11" s="1"/>
  <c r="F303" i="11"/>
  <c r="F350" i="11" s="1"/>
  <c r="C303" i="11"/>
  <c r="C350" i="11" s="1"/>
  <c r="F301" i="11"/>
  <c r="F348" i="11" s="1"/>
  <c r="C301" i="11"/>
  <c r="C348" i="11" s="1"/>
  <c r="I299" i="11"/>
  <c r="I346" i="11" s="1"/>
  <c r="F299" i="11"/>
  <c r="F346" i="11" s="1"/>
  <c r="C299" i="11"/>
  <c r="C346" i="11" s="1"/>
  <c r="C297" i="11"/>
  <c r="C344" i="11" s="1"/>
  <c r="A278" i="11"/>
  <c r="H245" i="11"/>
  <c r="I210" i="11"/>
  <c r="I257" i="11" s="1"/>
  <c r="H210" i="11"/>
  <c r="H257" i="11" s="1"/>
  <c r="C210" i="11"/>
  <c r="C257" i="11" s="1"/>
  <c r="F208" i="11"/>
  <c r="F255" i="11" s="1"/>
  <c r="C208" i="11"/>
  <c r="C255" i="11" s="1"/>
  <c r="F206" i="11"/>
  <c r="F253" i="11" s="1"/>
  <c r="C206" i="11"/>
  <c r="C253" i="11" s="1"/>
  <c r="I204" i="11"/>
  <c r="I251" i="11" s="1"/>
  <c r="F204" i="11"/>
  <c r="F251" i="11" s="1"/>
  <c r="C204" i="11"/>
  <c r="C251" i="11" s="1"/>
  <c r="C202" i="11"/>
  <c r="C249" i="11" s="1"/>
  <c r="A183" i="11"/>
  <c r="H150" i="11"/>
  <c r="I115" i="11"/>
  <c r="I162" i="11" s="1"/>
  <c r="H115" i="11"/>
  <c r="H162" i="11" s="1"/>
  <c r="C115" i="11"/>
  <c r="C162" i="11" s="1"/>
  <c r="F113" i="11"/>
  <c r="F160" i="11" s="1"/>
  <c r="C113" i="11"/>
  <c r="C160" i="11" s="1"/>
  <c r="F111" i="11"/>
  <c r="F158" i="11" s="1"/>
  <c r="C111" i="11"/>
  <c r="C158" i="11" s="1"/>
  <c r="I109" i="11"/>
  <c r="I156" i="11" s="1"/>
  <c r="F109" i="11"/>
  <c r="F156" i="11" s="1"/>
  <c r="C109" i="11"/>
  <c r="C156" i="11" s="1"/>
  <c r="C107" i="11"/>
  <c r="C154" i="11" s="1"/>
  <c r="H113" i="10"/>
  <c r="H171" i="10" s="1"/>
  <c r="H229" i="10" s="1"/>
  <c r="H287" i="10" s="1"/>
  <c r="H345" i="10" s="1"/>
  <c r="H403" i="10" s="1"/>
  <c r="H461" i="10" s="1"/>
  <c r="H111" i="10"/>
  <c r="H169" i="10" s="1"/>
  <c r="H227" i="10" s="1"/>
  <c r="H285" i="10" s="1"/>
  <c r="H343" i="10" s="1"/>
  <c r="H401" i="10" s="1"/>
  <c r="H459" i="10" s="1"/>
  <c r="C113" i="10"/>
  <c r="C171" i="10" s="1"/>
  <c r="C229" i="10" s="1"/>
  <c r="C287" i="10" s="1"/>
  <c r="C345" i="10" s="1"/>
  <c r="C403" i="10" s="1"/>
  <c r="C461" i="10" s="1"/>
  <c r="C111" i="10"/>
  <c r="C169" i="10" s="1"/>
  <c r="C227" i="10" s="1"/>
  <c r="C285" i="10" s="1"/>
  <c r="C343" i="10" s="1"/>
  <c r="C401" i="10" s="1"/>
  <c r="C459" i="10" s="1"/>
  <c r="A88" i="11" l="1"/>
  <c r="C38" i="11"/>
  <c r="D456" i="10"/>
  <c r="D398" i="10"/>
  <c r="D340" i="10"/>
  <c r="D282" i="10"/>
  <c r="D224" i="10"/>
  <c r="D166" i="10"/>
  <c r="D108" i="10"/>
  <c r="D50" i="10"/>
  <c r="A107" i="9" l="1"/>
  <c r="H5" i="9"/>
  <c r="D204" i="6"/>
  <c r="H55" i="11" l="1"/>
  <c r="C36" i="11" l="1"/>
  <c r="H20" i="10"/>
  <c r="C12" i="11" l="1"/>
  <c r="C59" i="11" s="1"/>
  <c r="H184" i="6" l="1"/>
  <c r="I184" i="6" s="1"/>
  <c r="H183" i="6"/>
  <c r="I183" i="6" s="1"/>
  <c r="I185" i="6" l="1"/>
  <c r="I186" i="6" s="1"/>
  <c r="I187" i="6" s="1"/>
  <c r="C196" i="6" s="1"/>
  <c r="G91" i="10"/>
  <c r="A40" i="11" l="1"/>
  <c r="G103" i="9"/>
  <c r="C82" i="9"/>
  <c r="C78" i="9"/>
  <c r="H60" i="9"/>
  <c r="H58" i="9"/>
  <c r="H56" i="9"/>
  <c r="H54" i="9"/>
  <c r="H52" i="9"/>
  <c r="H50" i="9"/>
  <c r="H48" i="9"/>
  <c r="H46" i="9"/>
  <c r="H26" i="9"/>
  <c r="H40" i="9"/>
  <c r="H38" i="9"/>
  <c r="H36" i="9"/>
  <c r="H34" i="9"/>
  <c r="H32" i="9"/>
  <c r="H30" i="9"/>
  <c r="H28" i="9"/>
  <c r="D30" i="6"/>
  <c r="C25" i="10" s="1"/>
  <c r="E8" i="10" s="1"/>
  <c r="C418" i="10"/>
  <c r="C420" i="10"/>
  <c r="F420" i="10"/>
  <c r="I420" i="10"/>
  <c r="C422" i="10"/>
  <c r="F422" i="10"/>
  <c r="C424" i="10"/>
  <c r="F424" i="10"/>
  <c r="C426" i="10"/>
  <c r="H426" i="10"/>
  <c r="B435" i="10"/>
  <c r="G435" i="10"/>
  <c r="A446" i="10" s="1"/>
  <c r="B437" i="10"/>
  <c r="G437" i="10"/>
  <c r="B439" i="10"/>
  <c r="G439" i="10"/>
  <c r="B441" i="10"/>
  <c r="G441" i="10"/>
  <c r="H20" i="11"/>
  <c r="C20" i="11"/>
  <c r="F18" i="11"/>
  <c r="C18" i="11"/>
  <c r="F16" i="11"/>
  <c r="C16" i="11"/>
  <c r="I14" i="11"/>
  <c r="F14" i="11"/>
  <c r="C14" i="11"/>
  <c r="G383" i="10"/>
  <c r="G381" i="10"/>
  <c r="G379" i="10"/>
  <c r="G377" i="10"/>
  <c r="A388" i="10" s="1"/>
  <c r="B383" i="10"/>
  <c r="B381" i="10"/>
  <c r="B379" i="10"/>
  <c r="B377" i="10"/>
  <c r="G325" i="10"/>
  <c r="G323" i="10"/>
  <c r="G321" i="10"/>
  <c r="G319" i="10"/>
  <c r="A330" i="10" s="1"/>
  <c r="B325" i="10"/>
  <c r="B323" i="10"/>
  <c r="B321" i="10"/>
  <c r="B319" i="10"/>
  <c r="G267" i="10"/>
  <c r="G265" i="10"/>
  <c r="G263" i="10"/>
  <c r="G261" i="10"/>
  <c r="A272" i="10" s="1"/>
  <c r="B267" i="10"/>
  <c r="B265" i="10"/>
  <c r="B263" i="10"/>
  <c r="B261" i="10"/>
  <c r="H368" i="10"/>
  <c r="C368" i="10"/>
  <c r="F366" i="10"/>
  <c r="C366" i="10"/>
  <c r="F364" i="10"/>
  <c r="C364" i="10"/>
  <c r="I362" i="10"/>
  <c r="F362" i="10"/>
  <c r="C362" i="10"/>
  <c r="C360" i="10"/>
  <c r="H310" i="10"/>
  <c r="C310" i="10"/>
  <c r="F308" i="10"/>
  <c r="C308" i="10"/>
  <c r="F306" i="10"/>
  <c r="C306" i="10"/>
  <c r="I304" i="10"/>
  <c r="F304" i="10"/>
  <c r="C304" i="10"/>
  <c r="C302" i="10"/>
  <c r="H252" i="10"/>
  <c r="C252" i="10"/>
  <c r="F250" i="10"/>
  <c r="C250" i="10"/>
  <c r="F248" i="10"/>
  <c r="C248" i="10"/>
  <c r="I246" i="10"/>
  <c r="F246" i="10"/>
  <c r="C246" i="10"/>
  <c r="C244" i="10"/>
  <c r="G209" i="10"/>
  <c r="G207" i="10"/>
  <c r="G205" i="10"/>
  <c r="G203" i="10"/>
  <c r="A214" i="10" s="1"/>
  <c r="B209" i="10"/>
  <c r="B207" i="10"/>
  <c r="B205" i="10"/>
  <c r="B203" i="10"/>
  <c r="G151" i="10"/>
  <c r="G149" i="10"/>
  <c r="G147" i="10"/>
  <c r="G145" i="10"/>
  <c r="A156" i="10" s="1"/>
  <c r="B151" i="10"/>
  <c r="B149" i="10"/>
  <c r="B147" i="10"/>
  <c r="B145" i="10"/>
  <c r="H194" i="10"/>
  <c r="C194" i="10"/>
  <c r="F192" i="10"/>
  <c r="C192" i="10"/>
  <c r="F190" i="10"/>
  <c r="C190" i="10"/>
  <c r="I188" i="10"/>
  <c r="F188" i="10"/>
  <c r="C188" i="10"/>
  <c r="C186" i="10"/>
  <c r="H136" i="10"/>
  <c r="C136" i="10"/>
  <c r="F134" i="10"/>
  <c r="C134" i="10"/>
  <c r="F132" i="10"/>
  <c r="C132" i="10"/>
  <c r="I130" i="10"/>
  <c r="F130" i="10"/>
  <c r="C130" i="10"/>
  <c r="C128" i="10"/>
  <c r="G93" i="10"/>
  <c r="G89" i="10"/>
  <c r="G87" i="10"/>
  <c r="A98" i="10" s="1"/>
  <c r="B93" i="10"/>
  <c r="B91" i="10"/>
  <c r="B89" i="10"/>
  <c r="B87" i="10"/>
  <c r="H78" i="10"/>
  <c r="C78" i="10"/>
  <c r="F76" i="10"/>
  <c r="C76" i="10"/>
  <c r="F74" i="10"/>
  <c r="C74" i="10"/>
  <c r="I72" i="10"/>
  <c r="F72" i="10"/>
  <c r="C72" i="10"/>
  <c r="C70" i="10"/>
  <c r="F18" i="10"/>
  <c r="I14" i="10"/>
  <c r="F16" i="10"/>
  <c r="F14" i="10"/>
  <c r="C20" i="10"/>
  <c r="C18" i="10"/>
  <c r="C16" i="10"/>
  <c r="C14" i="10"/>
  <c r="C12" i="10"/>
  <c r="G35" i="10"/>
  <c r="G33" i="10"/>
  <c r="G31" i="10"/>
  <c r="G29" i="10"/>
  <c r="A40" i="10" s="1"/>
  <c r="B35" i="10"/>
  <c r="B33" i="10"/>
  <c r="B31" i="10"/>
  <c r="B29" i="10"/>
  <c r="C13" i="9"/>
  <c r="F172" i="6"/>
  <c r="F164" i="6"/>
  <c r="F156" i="6"/>
  <c r="C502" i="11" s="1"/>
  <c r="E483" i="11" s="1"/>
  <c r="E530" i="11" s="1"/>
  <c r="F148" i="6"/>
  <c r="F140" i="6"/>
  <c r="F132" i="6"/>
  <c r="C217" i="11" s="1"/>
  <c r="E198" i="11" s="1"/>
  <c r="E245" i="11" s="1"/>
  <c r="F111" i="9"/>
  <c r="C113" i="9"/>
  <c r="C111" i="9"/>
  <c r="B103" i="9"/>
  <c r="B90" i="9"/>
  <c r="B88" i="9"/>
  <c r="C80" i="9"/>
  <c r="C60" i="9"/>
  <c r="C58" i="9"/>
  <c r="C56" i="9"/>
  <c r="C54" i="9"/>
  <c r="C52" i="9"/>
  <c r="C50" i="9"/>
  <c r="C48" i="9"/>
  <c r="C46" i="9"/>
  <c r="C44" i="9"/>
  <c r="C24" i="9"/>
  <c r="F15" i="9"/>
  <c r="F13" i="9"/>
  <c r="C17" i="9"/>
  <c r="C15" i="9"/>
  <c r="I11" i="9"/>
  <c r="F11" i="9"/>
  <c r="C11" i="9"/>
  <c r="C9" i="9"/>
  <c r="C5" i="9"/>
  <c r="D84" i="9"/>
  <c r="F124" i="6"/>
  <c r="F116" i="6"/>
  <c r="C27" i="11" s="1"/>
  <c r="E8" i="11" s="1"/>
  <c r="D80" i="6"/>
  <c r="C315" i="10" s="1"/>
  <c r="E298" i="10" s="1"/>
  <c r="D100" i="6"/>
  <c r="C431" i="10" s="1"/>
  <c r="E414" i="10" s="1"/>
  <c r="D90" i="6"/>
  <c r="C373" i="10" s="1"/>
  <c r="E356" i="10" s="1"/>
  <c r="D70" i="6"/>
  <c r="C257" i="10" s="1"/>
  <c r="E240" i="10" s="1"/>
  <c r="D60" i="6"/>
  <c r="D32" i="9" s="1"/>
  <c r="D50" i="6"/>
  <c r="C141" i="10" s="1"/>
  <c r="E124" i="10" s="1"/>
  <c r="D40" i="6"/>
  <c r="D28" i="9" s="1"/>
  <c r="I136" i="10"/>
  <c r="I252" i="10"/>
  <c r="I194" i="10"/>
  <c r="I368" i="10"/>
  <c r="I426" i="10"/>
  <c r="I20" i="10"/>
  <c r="I20" i="11"/>
  <c r="I78" i="10"/>
  <c r="I310" i="10"/>
  <c r="D48" i="9" l="1"/>
  <c r="C122" i="11"/>
  <c r="E103" i="11" s="1"/>
  <c r="E150" i="11" s="1"/>
  <c r="D60" i="9"/>
  <c r="C692" i="11"/>
  <c r="E673" i="11" s="1"/>
  <c r="E720" i="11" s="1"/>
  <c r="D58" i="9"/>
  <c r="C597" i="11"/>
  <c r="E578" i="11" s="1"/>
  <c r="E625" i="11" s="1"/>
  <c r="D52" i="9"/>
  <c r="C312" i="11"/>
  <c r="E293" i="11" s="1"/>
  <c r="E340" i="11" s="1"/>
  <c r="D54" i="9"/>
  <c r="C407" i="11"/>
  <c r="E388" i="11" s="1"/>
  <c r="E435" i="11" s="1"/>
  <c r="D34" i="9"/>
  <c r="D26" i="9"/>
  <c r="D40" i="9"/>
  <c r="D38" i="9"/>
  <c r="I67" i="11"/>
  <c r="C61" i="11"/>
  <c r="I61" i="11"/>
  <c r="F63" i="11"/>
  <c r="F65" i="11"/>
  <c r="H67" i="11"/>
  <c r="E55" i="11"/>
  <c r="F61" i="11"/>
  <c r="C63" i="11"/>
  <c r="C65" i="11"/>
  <c r="C67" i="11"/>
  <c r="D36" i="9"/>
  <c r="D46" i="9"/>
  <c r="D56" i="9"/>
  <c r="D50" i="9"/>
  <c r="D30" i="9"/>
  <c r="C76" i="9"/>
  <c r="C83" i="10"/>
  <c r="E66" i="10" s="1"/>
  <c r="C199" i="10"/>
  <c r="E182" i="10" s="1"/>
</calcChain>
</file>

<file path=xl/sharedStrings.xml><?xml version="1.0" encoding="utf-8"?>
<sst xmlns="http://schemas.openxmlformats.org/spreadsheetml/2006/main" count="1672" uniqueCount="183">
  <si>
    <t>Razón Social:</t>
  </si>
  <si>
    <t>Dirección:</t>
  </si>
  <si>
    <t>Teléfono:</t>
  </si>
  <si>
    <t>Ciudad:</t>
  </si>
  <si>
    <t>País:</t>
  </si>
  <si>
    <t>NIT:</t>
  </si>
  <si>
    <t>Responsable:</t>
  </si>
  <si>
    <t>CC:</t>
  </si>
  <si>
    <t>e-mail de contacto:</t>
  </si>
  <si>
    <t>1. INFORMACIÓN DEL USUARIO</t>
  </si>
  <si>
    <t>2. INFORMACIÓN DE LAS MUESTRAS</t>
  </si>
  <si>
    <t>Nombre:</t>
  </si>
  <si>
    <t>Marca:</t>
  </si>
  <si>
    <t>Modelo:</t>
  </si>
  <si>
    <t>Serie:</t>
  </si>
  <si>
    <t>Radionúclido:</t>
  </si>
  <si>
    <t>Actividad:</t>
  </si>
  <si>
    <t>Fecha de Toma:</t>
  </si>
  <si>
    <t>Información de la Fuente 1</t>
  </si>
  <si>
    <t>Información de la Fuente 2</t>
  </si>
  <si>
    <t>Información de la Fuente 3</t>
  </si>
  <si>
    <t>Información de la Fuente 4</t>
  </si>
  <si>
    <t>Información de la Fuente 5</t>
  </si>
  <si>
    <t>3. INFORMACIÓN CORRESPONDIENTE AL PAGO DEL SERVICIO</t>
  </si>
  <si>
    <t>Valor total a pagar:</t>
  </si>
  <si>
    <t>El valor total a pagar se encuentra en pesos colombianos y corresponde a la cantidad y tipo de muestras enviadas a analisis por parte del LRA.</t>
  </si>
  <si>
    <t>Id de Pago:</t>
  </si>
  <si>
    <t>Valor:</t>
  </si>
  <si>
    <t>Cargo:</t>
  </si>
  <si>
    <t>Página 1 de 1</t>
  </si>
  <si>
    <t>Técnica</t>
  </si>
  <si>
    <t>Método</t>
  </si>
  <si>
    <t>Valor</t>
  </si>
  <si>
    <t>Subtotal</t>
  </si>
  <si>
    <t>IVA (19%)</t>
  </si>
  <si>
    <t>Valor Total</t>
  </si>
  <si>
    <t>SNPR20A</t>
  </si>
  <si>
    <t>Aguas</t>
  </si>
  <si>
    <t>SNPR21</t>
  </si>
  <si>
    <t>Pruebas Estanqueidad</t>
  </si>
  <si>
    <t>Alimentos</t>
  </si>
  <si>
    <t>Suelos</t>
  </si>
  <si>
    <t>Lodos</t>
  </si>
  <si>
    <t>Identificación de Radionúclidos</t>
  </si>
  <si>
    <t>SSSS</t>
  </si>
  <si>
    <t>Resinas</t>
  </si>
  <si>
    <t>Minerales</t>
  </si>
  <si>
    <t>Seleccione</t>
  </si>
  <si>
    <t>SOLICITUD DE SERVICIO</t>
  </si>
  <si>
    <t>Identifique cada una de las muestras diligenciando los campos correspondientes a nombre, modelo, marca y serie del equipo; así como radionúclido, serie, actividad de la fuente y, fecha de toma de la muestra. Esta información deberá tenerla el rótulo de identificación de cada muestra.</t>
  </si>
  <si>
    <r>
      <t xml:space="preserve">a. Si el servicio solicitado es </t>
    </r>
    <r>
      <rPr>
        <b/>
        <i/>
        <sz val="10"/>
        <color indexed="8"/>
        <rFont val="Arial"/>
        <family val="2"/>
      </rPr>
      <t>SNPR21</t>
    </r>
    <r>
      <rPr>
        <b/>
        <i/>
        <sz val="10"/>
        <color indexed="8"/>
        <rFont val="Arial"/>
        <family val="2"/>
      </rPr>
      <t xml:space="preserve"> - Prueba de estanqueidad de fuentes radiactivas selladas por espectrometría gamma</t>
    </r>
    <r>
      <rPr>
        <sz val="10"/>
        <color indexed="8"/>
        <rFont val="Arial"/>
        <family val="2"/>
      </rPr>
      <t>, complete la siguiente información</t>
    </r>
  </si>
  <si>
    <r>
      <t xml:space="preserve">Fecha </t>
    </r>
    <r>
      <rPr>
        <sz val="10"/>
        <color indexed="8"/>
        <rFont val="Arial"/>
        <family val="2"/>
      </rPr>
      <t>(dd/mm/aaaa)</t>
    </r>
    <r>
      <rPr>
        <sz val="10"/>
        <color indexed="8"/>
        <rFont val="Arial"/>
        <family val="2"/>
      </rPr>
      <t>:</t>
    </r>
  </si>
  <si>
    <t xml:space="preserve">SOLICITUD No </t>
  </si>
  <si>
    <r>
      <t xml:space="preserve">b. Si el servicio solicitado es </t>
    </r>
    <r>
      <rPr>
        <b/>
        <i/>
        <sz val="10"/>
        <color indexed="8"/>
        <rFont val="Arial"/>
        <family val="2"/>
      </rPr>
      <t xml:space="preserve">SNPR20A </t>
    </r>
    <r>
      <rPr>
        <b/>
        <i/>
        <sz val="10"/>
        <color indexed="8"/>
        <rFont val="Arial"/>
        <family val="2"/>
      </rPr>
      <t>- Identificación de radionúclidos emisores gamma en matriz de aguas, alimentos, suelos, materiales de origen geológico, lodos</t>
    </r>
    <r>
      <rPr>
        <sz val="10"/>
        <color indexed="8"/>
        <rFont val="Arial"/>
        <family val="2"/>
      </rPr>
      <t>, complete la siguiente información</t>
    </r>
  </si>
  <si>
    <r>
      <t xml:space="preserve">Diligencie la información requerida y enviela como archivo adjunto, junto con la copia digital de la evidencia correspondiente al pago del servicio, a la dirección de correo electrónico </t>
    </r>
    <r>
      <rPr>
        <b/>
        <sz val="7"/>
        <color indexed="8"/>
        <rFont val="Arial"/>
        <family val="2"/>
      </rPr>
      <t>lra@sgc.gov.co.</t>
    </r>
    <r>
      <rPr>
        <sz val="7"/>
        <color indexed="8"/>
        <rFont val="Arial"/>
        <family val="2"/>
      </rPr>
      <t xml:space="preserve"> Solo diligencie las celdas en color "</t>
    </r>
    <r>
      <rPr>
        <b/>
        <i/>
        <sz val="7"/>
        <color indexed="8"/>
        <rFont val="Arial"/>
        <family val="2"/>
      </rPr>
      <t>AZUL</t>
    </r>
    <r>
      <rPr>
        <sz val="7"/>
        <color indexed="8"/>
        <rFont val="Arial"/>
        <family val="2"/>
      </rPr>
      <t xml:space="preserve">". Como respuesta recibirá una </t>
    </r>
    <r>
      <rPr>
        <b/>
        <sz val="7"/>
        <color indexed="8"/>
        <rFont val="Arial"/>
        <family val="2"/>
      </rPr>
      <t>CITA</t>
    </r>
    <r>
      <rPr>
        <sz val="7"/>
        <color indexed="8"/>
        <rFont val="Arial"/>
        <family val="2"/>
      </rPr>
      <t xml:space="preserve"> indicando la fecha y hora en la cual deberá entregar las muestras para su correspondiente caracterización en los plazos definidos por el LRA al momento de la entrega. Tenga en cuenta toda la información descrita en el SITIO WEB y en la RESPUESTA AUTOMÁTICA.
Las muestras deben entregarse debidamente identificadas en la oficina de recepción de muestras del LRA (Carrera 50 N° 26 - 20, Bloque A - Segundo piso, Bogotá). No se requiere ningún otro documento adicional. Tener en cuenta que cada muestra es independiente y se analiza individualmente, por lo tanto el costo de análisis es proporcional al número de muestras. </t>
    </r>
    <r>
      <rPr>
        <b/>
        <sz val="7"/>
        <color indexed="8"/>
        <rFont val="Arial"/>
        <family val="2"/>
      </rPr>
      <t>IMPORTANTE: Esta prohibida la modificación o manipulación de los campos no solicitados; culaquier violación a esta prohibición implica la anulación de la solicitud del servicio.</t>
    </r>
  </si>
  <si>
    <t>No. DE MUESTRAS</t>
  </si>
  <si>
    <t>Otro</t>
  </si>
  <si>
    <t>Información de la Fuente 6</t>
  </si>
  <si>
    <t>Información de la Fuente 7</t>
  </si>
  <si>
    <t>Información de la Fuente 8</t>
  </si>
  <si>
    <r>
      <t xml:space="preserve">               Información de la Muestra 1                  </t>
    </r>
    <r>
      <rPr>
        <b/>
        <sz val="14"/>
        <color indexed="8"/>
        <rFont val="Arial"/>
        <family val="2"/>
      </rPr>
      <t>Muestra No</t>
    </r>
  </si>
  <si>
    <r>
      <t xml:space="preserve">               Información de la Muestra 2                  </t>
    </r>
    <r>
      <rPr>
        <b/>
        <sz val="14"/>
        <color indexed="8"/>
        <rFont val="Arial"/>
        <family val="2"/>
      </rPr>
      <t>Muestra No</t>
    </r>
  </si>
  <si>
    <r>
      <t xml:space="preserve">               Información de la Muestra 3                  </t>
    </r>
    <r>
      <rPr>
        <b/>
        <sz val="14"/>
        <color indexed="8"/>
        <rFont val="Arial"/>
        <family val="2"/>
      </rPr>
      <t>Muestra No</t>
    </r>
  </si>
  <si>
    <r>
      <t xml:space="preserve">               Información de la Muestra 4                  </t>
    </r>
    <r>
      <rPr>
        <b/>
        <sz val="14"/>
        <color indexed="8"/>
        <rFont val="Arial"/>
        <family val="2"/>
      </rPr>
      <t>Muestra No</t>
    </r>
  </si>
  <si>
    <r>
      <t xml:space="preserve">               Información de la Muestra 5                  </t>
    </r>
    <r>
      <rPr>
        <b/>
        <sz val="14"/>
        <color indexed="8"/>
        <rFont val="Arial"/>
        <family val="2"/>
      </rPr>
      <t>Muestra No</t>
    </r>
  </si>
  <si>
    <r>
      <t xml:space="preserve">               Información de la Muestra 6                  </t>
    </r>
    <r>
      <rPr>
        <b/>
        <sz val="14"/>
        <color indexed="8"/>
        <rFont val="Arial"/>
        <family val="2"/>
      </rPr>
      <t>Muestra No</t>
    </r>
  </si>
  <si>
    <r>
      <t xml:space="preserve">               Información de la Muestra 7                  </t>
    </r>
    <r>
      <rPr>
        <b/>
        <sz val="14"/>
        <color indexed="8"/>
        <rFont val="Arial"/>
        <family val="2"/>
      </rPr>
      <t>Muestra No</t>
    </r>
  </si>
  <si>
    <r>
      <t xml:space="preserve">               Información de la Muestra 8                  </t>
    </r>
    <r>
      <rPr>
        <b/>
        <sz val="14"/>
        <color indexed="8"/>
        <rFont val="Arial"/>
        <family val="2"/>
      </rPr>
      <t>Muestra No</t>
    </r>
  </si>
  <si>
    <t>Declaro que toda la información consignada en el presente formulario es verídica y que únicamente se han modificado los campos que se solicitaron.</t>
  </si>
  <si>
    <t>SI</t>
  </si>
  <si>
    <t>NO</t>
  </si>
  <si>
    <r>
      <t xml:space="preserve">Señor usuario, </t>
    </r>
    <r>
      <rPr>
        <b/>
        <sz val="10"/>
        <color indexed="8"/>
        <rFont val="Arial"/>
        <family val="2"/>
      </rPr>
      <t>autoriza</t>
    </r>
    <r>
      <rPr>
        <sz val="10"/>
        <color indexed="8"/>
        <rFont val="Arial"/>
        <family val="2"/>
      </rPr>
      <t xml:space="preserve"> la entrega de los reportes de resultados en medio digital, en formato "</t>
    </r>
    <r>
      <rPr>
        <b/>
        <sz val="10"/>
        <color indexed="8"/>
        <rFont val="Arial"/>
        <family val="2"/>
      </rPr>
      <t>.pdf</t>
    </r>
    <r>
      <rPr>
        <sz val="10"/>
        <color indexed="8"/>
        <rFont val="Arial"/>
        <family val="2"/>
      </rPr>
      <t xml:space="preserve">" al correo de contacto indicado en el numeral 1, enviado desde el correo </t>
    </r>
    <r>
      <rPr>
        <b/>
        <sz val="10"/>
        <color indexed="8"/>
        <rFont val="Arial"/>
        <family val="2"/>
      </rPr>
      <t>lra@sgc.gov.co</t>
    </r>
    <r>
      <rPr>
        <sz val="10"/>
        <color indexed="8"/>
        <rFont val="Arial"/>
        <family val="2"/>
      </rPr>
      <t>. Porfavor marcar con una letra "X"</t>
    </r>
  </si>
  <si>
    <t>Entrega las Muestras:</t>
  </si>
  <si>
    <t>Recibido Por:</t>
  </si>
  <si>
    <t>C.C.:</t>
  </si>
  <si>
    <t>Tipo de Muestra:</t>
  </si>
  <si>
    <t xml:space="preserve">Equipo 1 - Fuente 1 </t>
  </si>
  <si>
    <t xml:space="preserve">Equipo 2 - Fuente 2 </t>
  </si>
  <si>
    <t xml:space="preserve">Equipo 4 - Fuente 4 </t>
  </si>
  <si>
    <t xml:space="preserve">Equipo 3 - Fuente 3 </t>
  </si>
  <si>
    <t xml:space="preserve">Equipo 5 - Fuente 5 </t>
  </si>
  <si>
    <t xml:space="preserve">Equipo 6 - Fuente 6 </t>
  </si>
  <si>
    <t xml:space="preserve">Equipo 7 - Fuente 7 </t>
  </si>
  <si>
    <t xml:space="preserve">Equipo 8 - Fuente 8 </t>
  </si>
  <si>
    <t>Muestra 1</t>
  </si>
  <si>
    <t>Muestra 2</t>
  </si>
  <si>
    <t>Muestra 3</t>
  </si>
  <si>
    <t>Muestra 4</t>
  </si>
  <si>
    <t>Muestra 5</t>
  </si>
  <si>
    <t>Muestra 6</t>
  </si>
  <si>
    <t>Muestra 7</t>
  </si>
  <si>
    <t>Muestra 8</t>
  </si>
  <si>
    <t>Página 1 de 2</t>
  </si>
  <si>
    <t xml:space="preserve">LABORATORIO DE RADIOMETRÍA AMBIENTAL - LRA </t>
  </si>
  <si>
    <t>IDENTIFICACIÓN DEL USUARIO</t>
  </si>
  <si>
    <t>INFORMACIÓN DE LAS MUESTRA</t>
  </si>
  <si>
    <t>MUESTRA No</t>
  </si>
  <si>
    <t>Fecha de Análisis:</t>
  </si>
  <si>
    <t>EQUIPO</t>
  </si>
  <si>
    <t>FUENTE</t>
  </si>
  <si>
    <t>RESULTADO</t>
  </si>
  <si>
    <t>INFORME DE RESULTADOS
PRUEBA DE ESTANQUEIDAD</t>
  </si>
  <si>
    <t>INFORME DE RESULTADOS
IDENTIFICACIÓN RADIONÚCLIDOS</t>
  </si>
  <si>
    <t>-</t>
  </si>
  <si>
    <t>Radionúclido</t>
  </si>
  <si>
    <t>Radionúclido(s)</t>
  </si>
  <si>
    <t>ACEPTACIÓN DE ANÁLISIS</t>
  </si>
  <si>
    <t>Página 2 de 2</t>
  </si>
  <si>
    <r>
      <t xml:space="preserve">a. El servicio solicitado es </t>
    </r>
    <r>
      <rPr>
        <b/>
        <i/>
        <sz val="10"/>
        <color indexed="8"/>
        <rFont val="Arial"/>
        <family val="2"/>
      </rPr>
      <t>SNPR21</t>
    </r>
    <r>
      <rPr>
        <b/>
        <i/>
        <sz val="10"/>
        <color indexed="8"/>
        <rFont val="Arial"/>
        <family val="2"/>
      </rPr>
      <t xml:space="preserve"> - Prueba de estanqueidad de fuentes radiactivas selladas por espectrometría gamma. </t>
    </r>
    <r>
      <rPr>
        <sz val="10"/>
        <color indexed="8"/>
        <rFont val="Arial"/>
        <family val="2"/>
      </rPr>
      <t>L</t>
    </r>
    <r>
      <rPr>
        <sz val="10"/>
        <color indexed="8"/>
        <rFont val="Arial"/>
        <family val="2"/>
      </rPr>
      <t>a siguiente información corresponde a las muestras entregadas:</t>
    </r>
  </si>
  <si>
    <r>
      <t xml:space="preserve">b. El servicio solicitado es </t>
    </r>
    <r>
      <rPr>
        <b/>
        <i/>
        <sz val="10"/>
        <color indexed="8"/>
        <rFont val="Arial"/>
        <family val="2"/>
      </rPr>
      <t xml:space="preserve">SNPR20A </t>
    </r>
    <r>
      <rPr>
        <b/>
        <i/>
        <sz val="10"/>
        <color indexed="8"/>
        <rFont val="Arial"/>
        <family val="2"/>
      </rPr>
      <t xml:space="preserve">- Identificación de radionúclidos emisores gamma en matriz de aguas, alimentos, suelos, materiales de origen geológico, lodos. </t>
    </r>
    <r>
      <rPr>
        <sz val="10"/>
        <color indexed="8"/>
        <rFont val="Arial"/>
        <family val="2"/>
      </rPr>
      <t>La siguiente información corresponde a las muestras entregadas:</t>
    </r>
  </si>
  <si>
    <t>a. Servicio SNPR21 - Prueba de estanqueidad de fuentes radiactivas selladas</t>
  </si>
  <si>
    <t>Retorna al Usuario</t>
  </si>
  <si>
    <t>b. Servicio SNPR20A - Identificación de radionúclidos emisores gamma</t>
  </si>
  <si>
    <t xml:space="preserve">Apreciado usuario recuerde que la disposición final de las muestras analizadas por políticas del Servicio Geológico colombiano, se gestionan de la siguiente manera manera: </t>
  </si>
  <si>
    <r>
      <t>Señor usuario, usted es responsable por la gestión final de las muestras analizadas. Una vez ha recogido la(s) muestra(s) analizadas, el</t>
    </r>
    <r>
      <rPr>
        <b/>
        <sz val="10"/>
        <color indexed="8"/>
        <rFont val="Arial"/>
        <family val="2"/>
      </rPr>
      <t xml:space="preserve"> LRA </t>
    </r>
    <r>
      <rPr>
        <sz val="10"/>
        <color indexed="8"/>
        <rFont val="Arial"/>
        <family val="2"/>
      </rPr>
      <t xml:space="preserve">le entregará los resultados finales, ya sean en medio físico o digital según su solicitud. </t>
    </r>
  </si>
  <si>
    <r>
      <t xml:space="preserve">Señor usuario, usted es responsable por la gestión final de las muestras analizadas. Una vez ha recogido la(s) muestra(s) analizadas, el </t>
    </r>
    <r>
      <rPr>
        <b/>
        <sz val="10"/>
        <color indexed="8"/>
        <rFont val="Arial"/>
        <family val="2"/>
      </rPr>
      <t>LRA</t>
    </r>
    <r>
      <rPr>
        <sz val="10"/>
        <color indexed="8"/>
        <rFont val="Arial"/>
        <family val="2"/>
      </rPr>
      <t xml:space="preserve"> le entregará los resultados finales, ya sean en medio físico o digital según su solicitud. </t>
    </r>
  </si>
  <si>
    <r>
      <t xml:space="preserve">Señor usuario respecto a la </t>
    </r>
    <r>
      <rPr>
        <b/>
        <sz val="10"/>
        <color indexed="8"/>
        <rFont val="Arial"/>
        <family val="2"/>
      </rPr>
      <t xml:space="preserve">autorización </t>
    </r>
    <r>
      <rPr>
        <sz val="10"/>
        <color indexed="8"/>
        <rFont val="Arial"/>
        <family val="2"/>
      </rPr>
      <t xml:space="preserve">para </t>
    </r>
    <r>
      <rPr>
        <sz val="10"/>
        <color indexed="8"/>
        <rFont val="Arial"/>
        <family val="2"/>
      </rPr>
      <t>la entrega de los reportes de resultados en medio digital, en formato "</t>
    </r>
    <r>
      <rPr>
        <b/>
        <sz val="10"/>
        <color indexed="8"/>
        <rFont val="Arial"/>
        <family val="2"/>
      </rPr>
      <t>.pdf</t>
    </r>
    <r>
      <rPr>
        <sz val="10"/>
        <color indexed="8"/>
        <rFont val="Arial"/>
        <family val="2"/>
      </rPr>
      <t xml:space="preserve">" al correo de contacto indicado en el numeral 1, enviado desde el correo </t>
    </r>
    <r>
      <rPr>
        <b/>
        <sz val="10"/>
        <color indexed="8"/>
        <rFont val="Arial"/>
        <family val="2"/>
      </rPr>
      <t>lra@sgc.gov.co</t>
    </r>
    <r>
      <rPr>
        <sz val="10"/>
        <color indexed="8"/>
        <rFont val="Arial"/>
        <family val="2"/>
      </rPr>
      <t>. Usted marcó con una letra "X"</t>
    </r>
  </si>
  <si>
    <r>
      <t xml:space="preserve">Señor Usuario, dando cumplimiento a las políticas operacionales y de seguridad del Servicio Geológico Colombiano (SGC), el </t>
    </r>
    <r>
      <rPr>
        <b/>
        <sz val="10"/>
        <color indexed="8"/>
        <rFont val="Arial"/>
        <family val="2"/>
      </rPr>
      <t>LRA</t>
    </r>
    <r>
      <rPr>
        <sz val="10"/>
        <color indexed="8"/>
        <rFont val="Arial"/>
        <family val="2"/>
      </rPr>
      <t xml:space="preserve"> le asegura que la prestación del servicio se realiza conforme procedimientos institucionales oficales y aprobados por su Sistema de Gestión. Así mismo le garantiza que los resultados generados, son confiables, válidos y se realizan en el tiempo pactado con ustedes.  </t>
    </r>
  </si>
  <si>
    <r>
      <t xml:space="preserve">Señor Usuario, el </t>
    </r>
    <r>
      <rPr>
        <b/>
        <sz val="10"/>
        <color indexed="8"/>
        <rFont val="Arial"/>
        <family val="2"/>
      </rPr>
      <t>LRA</t>
    </r>
    <r>
      <rPr>
        <sz val="10"/>
        <color indexed="8"/>
        <rFont val="Arial"/>
        <family val="2"/>
      </rPr>
      <t xml:space="preserve"> tiene la capacidad de recursos operacionales, logísticos y de personal profesional para la prestación del servicio solicitado por ustedes y aceptado por el laboratorio. </t>
    </r>
  </si>
  <si>
    <r>
      <t xml:space="preserve">Declaro que toda la información consignada en la SOLICITUD es verídica y que únicamente se han modificado los campos que se solicitaron en el formato de solicitud y cotización, para lo cual el </t>
    </r>
    <r>
      <rPr>
        <b/>
        <sz val="10"/>
        <color indexed="8"/>
        <rFont val="Arial"/>
        <family val="2"/>
      </rPr>
      <t>LRA</t>
    </r>
    <r>
      <rPr>
        <sz val="10"/>
        <color indexed="8"/>
        <rFont val="Arial"/>
        <family val="2"/>
      </rPr>
      <t xml:space="preserve"> ACEPTA la prestación del servicio conforme la información suministrada. </t>
    </r>
  </si>
  <si>
    <t xml:space="preserve">FECHA DE RECEPCIÓN DE MUESTRAS </t>
  </si>
  <si>
    <t>Radionúclidos objetivo:</t>
  </si>
  <si>
    <t>Tiempo de Análisis (s):</t>
  </si>
  <si>
    <t>Fecha y Hora de Análisis:</t>
  </si>
  <si>
    <t>CÓDIGO: F-TNU-RA-014</t>
  </si>
  <si>
    <t>CÓDIGO: F-TNU-RA-015</t>
  </si>
  <si>
    <t>CÓDIGO: F-TNU-RA-016</t>
  </si>
  <si>
    <t>CÓDIGO: F-TNU-RA-017</t>
  </si>
  <si>
    <t>RESPONSABLE DE LA RECEPCIÓN:</t>
  </si>
  <si>
    <t>Oficina de Recepción de Muestras y servicios (ORM/S)</t>
  </si>
  <si>
    <t>El valor total cancelado por el usuario se encuentra en pesos colombianos y corresponde a la cantidad y tipo de muestras enviadas para ser analizadas en el LRA del servicio Geológico Colombiano.</t>
  </si>
  <si>
    <t>VERSIÓN: 2</t>
  </si>
  <si>
    <t>Código Servicio</t>
  </si>
  <si>
    <t>Costo unitario</t>
  </si>
  <si>
    <t>No. de muestras</t>
  </si>
  <si>
    <t>Validez de la oferta:  Hasta el 31 de diciembre del año en curso</t>
  </si>
  <si>
    <r>
      <t xml:space="preserve">El valor total del servicio debe ser cancelado a través del botón de pagos PSE de la pagina www.sgc.gov.co en el vinculo de Tramites y Servicios.       
</t>
    </r>
    <r>
      <rPr>
        <b/>
        <sz val="8"/>
        <color theme="1"/>
        <rFont val="Arial"/>
        <family val="2"/>
      </rPr>
      <t xml:space="preserve">Establecimiento Público no contribuyente del impuesto de renta y complementarios (Estatuto Tributario). No practicar RETEFUENTE, RETEICA, ni ICA (Dec.2026/1983). Agente Retenedor de IVA (Ley 233/1995). Gran contribuyente (Resoln. DIAN 12570/2005)     </t>
    </r>
  </si>
  <si>
    <t>FECHA DE RECEPCIÓN MUESTRAS</t>
  </si>
  <si>
    <t>Solictud / Fecha Recepción</t>
  </si>
  <si>
    <t xml:space="preserve"> </t>
  </si>
  <si>
    <r>
      <t xml:space="preserve"> Información del Equipo 1      </t>
    </r>
    <r>
      <rPr>
        <b/>
        <sz val="12"/>
        <color theme="1"/>
        <rFont val="Arial"/>
        <family val="2"/>
      </rPr>
      <t xml:space="preserve"> </t>
    </r>
    <r>
      <rPr>
        <b/>
        <sz val="12"/>
        <color indexed="8"/>
        <rFont val="Arial"/>
        <family val="2"/>
      </rPr>
      <t>Muestra No</t>
    </r>
  </si>
  <si>
    <r>
      <t xml:space="preserve"> Información del Equipo 2      </t>
    </r>
    <r>
      <rPr>
        <b/>
        <sz val="12"/>
        <color theme="1"/>
        <rFont val="Arial"/>
        <family val="2"/>
      </rPr>
      <t xml:space="preserve"> </t>
    </r>
    <r>
      <rPr>
        <b/>
        <sz val="12"/>
        <color indexed="8"/>
        <rFont val="Arial"/>
        <family val="2"/>
      </rPr>
      <t>Muestra No</t>
    </r>
  </si>
  <si>
    <r>
      <t xml:space="preserve"> Información del Equipo 3       </t>
    </r>
    <r>
      <rPr>
        <b/>
        <sz val="12"/>
        <color indexed="8"/>
        <rFont val="Arial"/>
        <family val="2"/>
      </rPr>
      <t>Muestra No</t>
    </r>
  </si>
  <si>
    <r>
      <t xml:space="preserve"> Información del Equipo 4      </t>
    </r>
    <r>
      <rPr>
        <b/>
        <sz val="12"/>
        <color theme="1"/>
        <rFont val="Arial"/>
        <family val="2"/>
      </rPr>
      <t xml:space="preserve"> </t>
    </r>
    <r>
      <rPr>
        <b/>
        <sz val="12"/>
        <color indexed="8"/>
        <rFont val="Arial"/>
        <family val="2"/>
      </rPr>
      <t>Muestra No</t>
    </r>
  </si>
  <si>
    <r>
      <t xml:space="preserve"> Información del Equipo 5       </t>
    </r>
    <r>
      <rPr>
        <b/>
        <sz val="12"/>
        <color indexed="8"/>
        <rFont val="Arial"/>
        <family val="2"/>
      </rPr>
      <t>Muestra No</t>
    </r>
  </si>
  <si>
    <r>
      <t xml:space="preserve"> Información del Equipo 6       </t>
    </r>
    <r>
      <rPr>
        <b/>
        <sz val="12"/>
        <color indexed="8"/>
        <rFont val="Arial"/>
        <family val="2"/>
      </rPr>
      <t>Muestra No</t>
    </r>
  </si>
  <si>
    <r>
      <t xml:space="preserve"> Información del Equipo 7       </t>
    </r>
    <r>
      <rPr>
        <b/>
        <sz val="12"/>
        <color indexed="8"/>
        <rFont val="Arial"/>
        <family val="2"/>
      </rPr>
      <t>Muestra No</t>
    </r>
  </si>
  <si>
    <r>
      <t xml:space="preserve"> Información del Equipo 8       </t>
    </r>
    <r>
      <rPr>
        <b/>
        <sz val="12"/>
        <color indexed="8"/>
        <rFont val="Arial"/>
        <family val="2"/>
      </rPr>
      <t>Muestra No</t>
    </r>
  </si>
  <si>
    <r>
      <rPr>
        <b/>
        <sz val="10"/>
        <color indexed="8"/>
        <rFont val="Arial"/>
        <family val="2"/>
      </rPr>
      <t>IMPORTANTE:</t>
    </r>
    <r>
      <rPr>
        <sz val="10"/>
        <color indexed="8"/>
        <rFont val="Arial"/>
        <family val="2"/>
      </rPr>
      <t xml:space="preserve"> Si su respuesta es </t>
    </r>
    <r>
      <rPr>
        <b/>
        <sz val="10"/>
        <color indexed="8"/>
        <rFont val="Arial"/>
        <family val="2"/>
      </rPr>
      <t>NO</t>
    </r>
    <r>
      <rPr>
        <sz val="10"/>
        <color indexed="8"/>
        <rFont val="Arial"/>
        <family val="2"/>
      </rPr>
      <t xml:space="preserve">, la fecha para entrega de los reportes de resultados se debe solicitar a los profesionales de la ORM/S.  </t>
    </r>
  </si>
  <si>
    <t>Profesionales de la Oficina de Recepción de Muestras y Servicios (ORM/S)</t>
  </si>
  <si>
    <t xml:space="preserve">INFORME DE RESULTADOS </t>
  </si>
  <si>
    <r>
      <t xml:space="preserve">IMPORTANTE: </t>
    </r>
    <r>
      <rPr>
        <sz val="10"/>
        <color indexed="8"/>
        <rFont val="Arial"/>
        <family val="2"/>
      </rPr>
      <t xml:space="preserve">Si su respuesta es NO, la fecha para entrega de los reportes de resultados se debe solicitar a los profesionales de la ORM/S.  </t>
    </r>
  </si>
  <si>
    <t>VERSIÓN: 3</t>
  </si>
  <si>
    <t>4. ADICIONES, MODIFICACIONES O EXCLUSIONES DEL MÉTODO</t>
  </si>
  <si>
    <r>
      <t xml:space="preserve">Señor Usuario, el </t>
    </r>
    <r>
      <rPr>
        <b/>
        <sz val="10"/>
        <color indexed="8"/>
        <rFont val="Arial"/>
        <family val="2"/>
      </rPr>
      <t>LRA</t>
    </r>
    <r>
      <rPr>
        <sz val="10"/>
        <color indexed="8"/>
        <rFont val="Arial"/>
        <family val="2"/>
      </rPr>
      <t xml:space="preserve"> declara que todas las desviaciones, adiciones, modificaciones y/o aclaraciones para la prestación del servicio se discutieron, evaluaron y aceptaron, previamentre a la generación de su SOLICITUD. </t>
    </r>
  </si>
  <si>
    <t>RADIONÚCLIDO OBJETIVO</t>
  </si>
  <si>
    <t>ACTIVIDAD</t>
  </si>
  <si>
    <t>Incertidumbre
(K =1)</t>
  </si>
  <si>
    <t>LID</t>
  </si>
  <si>
    <t>UNIDADES</t>
  </si>
  <si>
    <t>Bq/Filtro</t>
  </si>
  <si>
    <t>Realizado por:</t>
  </si>
  <si>
    <t>Fecha:</t>
  </si>
  <si>
    <t>Radionúclidos Objetivo:</t>
  </si>
  <si>
    <t>RESULTADOS</t>
  </si>
  <si>
    <t>Incertidumbre
(K =1)*</t>
  </si>
  <si>
    <t>Para la identificación de radionúclidos diligencie los campos correspondientes a descripción detallada, Radionúclidos objetivo y Tipo de muestra.</t>
  </si>
  <si>
    <t>Descripción detallada: Fecha-Hora de muestreo. Cantidad neta de muestra (g). pH para muestras líquidas. Otra información de relevancia para el ensayo.</t>
  </si>
  <si>
    <t>INFORME DE ENSAYO No</t>
  </si>
  <si>
    <t xml:space="preserve">SERVICIO GEOLÓGICO COLOMBIANO 
DIRECCIÓN DE ASUNTOS NUCLEARES - GRUPO DE INVESTIGACIONES Y APLICACIONES RADIACTIVAS
Carrera 50 No. 26 -20 (Sede CAN). Bogotá D.C. - Colombia  </t>
  </si>
  <si>
    <t>Métod de Ensayo:</t>
  </si>
  <si>
    <t xml:space="preserve">Lugar de ensayo: </t>
  </si>
  <si>
    <t>Laboratorio de Radiometría Ambiental - LRA. Carrera 50 No 26 - 20. Bloque F, primer piso.</t>
  </si>
  <si>
    <t>i</t>
  </si>
  <si>
    <t>Actividad de emisores gamma por espectrometría gamma. Radionucleidos emisores gamma en el intervalo energético comprendido entre 45 y 2620 keV. Método interno basado en la norma ISO 20042</t>
  </si>
  <si>
    <t>Método interno basado en la norma ISO 20042. 
Actividad de emisores gamma por espectrometría gamma. Radionucleidos emisores gamma en el intervalo energético comprendido entre 45 y 2620 keV.</t>
  </si>
  <si>
    <t xml:space="preserve">1. El ítem de ensayo analizado, fue muestreado por el usuario bajo su propia responsabilidad y metodología establecida.
2. Los resultados que aparecen en este documento se refieren exclusivamente a la muestra analizada.
3. No se debe reproducir el presente informe, excepto en su totalidad exclusivamente con la aprobación del LRA.
4. Los resultados reportados son los niveles de contaminación de la muestra a la fecha de análisis. </t>
  </si>
  <si>
    <t>Autorizado por:</t>
  </si>
  <si>
    <t>Adiciones, modificaciones o exclusiones del Método</t>
  </si>
  <si>
    <t>Fecha de emisión:</t>
  </si>
  <si>
    <t>FIN INFORME DE ENSAYO</t>
  </si>
  <si>
    <t>1. El ítem de ensayo analizado, fue muestreado por el usuario bajo su propia responsabilidad y metodología establecida.
2. Los resultados que aparecen en este documento se refieren exclusivamente a la muestra analizada.
3. Prohibida la reproducción parcial del presente informe de resultados.
4. Los resultados reportados corresponden a los niveles de actividad o concentración de actividad de cada uno de los radionúclidos identificados en el ítem de ensayo en la fecha de análisis.
5. Para las series naturales de Uranio (U-238) y Torio (Th-232), la identificación y cuantificación, se realiza a través de su progenie (emisores gamma). Se requiere una ventana de tiempo, estimada y definida por el LRA, para lograr el equilibrio necesario y así realizar en el tiempo establecido, la respectiva medición.
6. El tiempo máximo para lograr equilibrio, en la geometría de análisis, para las diferentes matrices, en la determinación de las series naturales de Uranio (U-238) y Torio (Th-232), es de 25 días.</t>
  </si>
  <si>
    <t xml:space="preserve">*    k=1 / 68.3%
**  Determinado en equilibrio Radioactivo.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</si>
</sst>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240A]\ * #,##0_);_([$$-240A]\ * \(#,##0\);_([$$-240A]\ * &quot;-&quot;??_);_(@_)"/>
    <numFmt numFmtId="165" formatCode="_-* #,##0.00\ &quot;€&quot;_-;\-* #,##0.00\ &quot;€&quot;_-;_-* &quot;-&quot;??\ &quot;€&quot;_-;_-@_-"/>
    <numFmt numFmtId="166" formatCode="0E+00"/>
    <numFmt numFmtId="167" formatCode="&quot;$&quot;\ #,##0"/>
    <numFmt numFmtId="168" formatCode="_(* #,##0_);_(* \(#,##0\);_(* &quot; &quot;_);_(@_)"/>
    <numFmt numFmtId="169" formatCode="0.00.E+00"/>
  </numFmts>
  <fonts count="32" x14ac:knownFonts="1">
    <font>
      <sz val="11"/>
      <color theme="1"/>
      <name val="Calibri"/>
      <family val="2"/>
      <scheme val="minor"/>
    </font>
    <font>
      <sz val="10"/>
      <color indexed="8"/>
      <name val="Arial"/>
      <family val="2"/>
    </font>
    <font>
      <b/>
      <sz val="10"/>
      <color indexed="8"/>
      <name val="Arial"/>
      <family val="2"/>
    </font>
    <font>
      <sz val="10"/>
      <name val="Arial"/>
      <family val="2"/>
    </font>
    <font>
      <sz val="9"/>
      <color indexed="8"/>
      <name val="Arial"/>
      <family val="2"/>
    </font>
    <font>
      <b/>
      <sz val="14"/>
      <color indexed="8"/>
      <name val="Arial"/>
      <family val="2"/>
    </font>
    <font>
      <b/>
      <sz val="7"/>
      <color indexed="8"/>
      <name val="Arial"/>
      <family val="2"/>
    </font>
    <font>
      <sz val="7"/>
      <color indexed="8"/>
      <name val="Arial"/>
      <family val="2"/>
    </font>
    <font>
      <b/>
      <i/>
      <sz val="7"/>
      <color indexed="8"/>
      <name val="Arial"/>
      <family val="2"/>
    </font>
    <font>
      <b/>
      <i/>
      <sz val="10"/>
      <color indexed="8"/>
      <name val="Arial"/>
      <family val="2"/>
    </font>
    <font>
      <b/>
      <sz val="10"/>
      <name val="Arial"/>
      <family val="2"/>
    </font>
    <font>
      <b/>
      <sz val="9"/>
      <color indexed="8"/>
      <name val="Arial"/>
      <family val="2"/>
    </font>
    <font>
      <sz val="9"/>
      <name val="Arial"/>
      <family val="2"/>
    </font>
    <font>
      <sz val="11"/>
      <color theme="1"/>
      <name val="Calibri"/>
      <family val="2"/>
      <scheme val="minor"/>
    </font>
    <font>
      <b/>
      <sz val="12"/>
      <color theme="1"/>
      <name val="Arial"/>
      <family val="2"/>
    </font>
    <font>
      <sz val="11"/>
      <color theme="1"/>
      <name val="Arial"/>
      <family val="2"/>
    </font>
    <font>
      <sz val="8"/>
      <color theme="1"/>
      <name val="Arial"/>
      <family val="2"/>
    </font>
    <font>
      <sz val="10"/>
      <color theme="1"/>
      <name val="Arial"/>
      <family val="2"/>
    </font>
    <font>
      <sz val="10"/>
      <color theme="0"/>
      <name val="Arial"/>
      <family val="2"/>
    </font>
    <font>
      <b/>
      <sz val="10"/>
      <color theme="1"/>
      <name val="Arial"/>
      <family val="2"/>
    </font>
    <font>
      <sz val="12"/>
      <color theme="1"/>
      <name val="Arial"/>
      <family val="2"/>
    </font>
    <font>
      <b/>
      <sz val="20"/>
      <color theme="1"/>
      <name val="Arial"/>
      <family val="2"/>
    </font>
    <font>
      <b/>
      <sz val="8"/>
      <color theme="1"/>
      <name val="Arial"/>
      <family val="2"/>
    </font>
    <font>
      <b/>
      <sz val="11"/>
      <color theme="1"/>
      <name val="Arial"/>
      <family val="2"/>
    </font>
    <font>
      <b/>
      <sz val="14"/>
      <color theme="1"/>
      <name val="Arial"/>
      <family val="2"/>
    </font>
    <font>
      <sz val="7"/>
      <color theme="1"/>
      <name val="Arial"/>
      <family val="2"/>
    </font>
    <font>
      <b/>
      <sz val="9"/>
      <color theme="1"/>
      <name val="Arial"/>
      <family val="2"/>
    </font>
    <font>
      <b/>
      <sz val="12"/>
      <color indexed="8"/>
      <name val="Arial"/>
      <family val="2"/>
    </font>
    <font>
      <sz val="11"/>
      <color indexed="8"/>
      <name val="Arial"/>
      <family val="2"/>
    </font>
    <font>
      <sz val="9"/>
      <color theme="1"/>
      <name val="Arial"/>
      <family val="2"/>
    </font>
    <font>
      <sz val="8"/>
      <name val="Arial"/>
      <family val="2"/>
    </font>
    <font>
      <sz val="7.5"/>
      <color theme="1"/>
      <name val="Arial"/>
      <family val="2"/>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3"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s>
  <cellStyleXfs count="5">
    <xf numFmtId="0" fontId="0" fillId="0" borderId="0"/>
    <xf numFmtId="165" fontId="13" fillId="0" borderId="0" applyFont="0" applyFill="0" applyBorder="0" applyAlignment="0" applyProtection="0"/>
    <xf numFmtId="0" fontId="3" fillId="0" borderId="0"/>
    <xf numFmtId="0" fontId="3" fillId="0" borderId="0"/>
    <xf numFmtId="0" fontId="3" fillId="0" borderId="0"/>
  </cellStyleXfs>
  <cellXfs count="285">
    <xf numFmtId="0" fontId="0" fillId="0" borderId="0" xfId="0"/>
    <xf numFmtId="0" fontId="15" fillId="0" borderId="0" xfId="0" applyFont="1"/>
    <xf numFmtId="0" fontId="16" fillId="0" borderId="0" xfId="0" applyFont="1" applyAlignment="1">
      <alignment horizontal="justify" wrapText="1"/>
    </xf>
    <xf numFmtId="0" fontId="17" fillId="0" borderId="0" xfId="0" applyFont="1" applyAlignment="1">
      <alignment horizontal="justify" wrapText="1"/>
    </xf>
    <xf numFmtId="0" fontId="17" fillId="0" borderId="0" xfId="0" applyFont="1"/>
    <xf numFmtId="0" fontId="17" fillId="0" borderId="0" xfId="0" applyFont="1" applyAlignment="1">
      <alignment horizontal="left"/>
    </xf>
    <xf numFmtId="0" fontId="3" fillId="0" borderId="0" xfId="0" applyFont="1"/>
    <xf numFmtId="0" fontId="17" fillId="0" borderId="0" xfId="0" applyFont="1" applyAlignment="1">
      <alignment horizontal="center"/>
    </xf>
    <xf numFmtId="0" fontId="18" fillId="2" borderId="0" xfId="0" applyFont="1" applyFill="1"/>
    <xf numFmtId="0" fontId="18" fillId="0" borderId="0" xfId="0" applyFont="1"/>
    <xf numFmtId="0" fontId="19" fillId="0" borderId="0" xfId="0" applyFont="1" applyAlignment="1">
      <alignment horizontal="center"/>
    </xf>
    <xf numFmtId="0" fontId="17" fillId="0" borderId="0" xfId="0" applyFont="1" applyProtection="1">
      <protection locked="0"/>
    </xf>
    <xf numFmtId="0" fontId="19" fillId="0" borderId="9" xfId="0" applyFont="1" applyBorder="1" applyAlignment="1">
      <alignment horizontal="center"/>
    </xf>
    <xf numFmtId="0" fontId="19" fillId="0" borderId="6" xfId="0" applyFont="1" applyBorder="1" applyAlignment="1">
      <alignment horizontal="center"/>
    </xf>
    <xf numFmtId="0" fontId="17" fillId="0" borderId="9" xfId="0" applyFont="1" applyBorder="1"/>
    <xf numFmtId="0" fontId="17" fillId="0" borderId="6" xfId="0" applyFont="1" applyBorder="1" applyAlignment="1">
      <alignment horizontal="center"/>
    </xf>
    <xf numFmtId="0" fontId="17" fillId="0" borderId="7" xfId="0" applyFont="1" applyBorder="1"/>
    <xf numFmtId="0" fontId="17" fillId="0" borderId="4" xfId="0" applyFont="1" applyBorder="1"/>
    <xf numFmtId="9" fontId="17" fillId="0" borderId="0" xfId="0" applyNumberFormat="1" applyFont="1"/>
    <xf numFmtId="0" fontId="17" fillId="0" borderId="0" xfId="0" applyFont="1" applyAlignment="1">
      <alignment wrapText="1"/>
    </xf>
    <xf numFmtId="0" fontId="18" fillId="0" borderId="0" xfId="0" applyFont="1" applyAlignment="1">
      <alignment horizontal="justify" wrapText="1"/>
    </xf>
    <xf numFmtId="0" fontId="17" fillId="0" borderId="0" xfId="0" applyFont="1" applyAlignment="1">
      <alignment vertical="center" wrapText="1"/>
    </xf>
    <xf numFmtId="0" fontId="17" fillId="0" borderId="0" xfId="0" applyFont="1" applyAlignment="1">
      <alignment horizontal="left" wrapText="1"/>
    </xf>
    <xf numFmtId="0" fontId="17" fillId="0" borderId="9" xfId="0" applyFont="1" applyBorder="1" applyAlignment="1">
      <alignment vertical="center"/>
    </xf>
    <xf numFmtId="0" fontId="17" fillId="0" borderId="0" xfId="0" applyFont="1" applyAlignment="1">
      <alignment vertical="center"/>
    </xf>
    <xf numFmtId="0" fontId="17" fillId="0" borderId="6" xfId="0" applyFont="1" applyBorder="1" applyAlignment="1">
      <alignment vertical="center"/>
    </xf>
    <xf numFmtId="0" fontId="19" fillId="0" borderId="5" xfId="0" applyFont="1" applyBorder="1" applyAlignment="1">
      <alignment vertical="center"/>
    </xf>
    <xf numFmtId="0" fontId="21" fillId="0" borderId="0" xfId="0" applyFont="1" applyAlignment="1">
      <alignment vertical="center"/>
    </xf>
    <xf numFmtId="0" fontId="17" fillId="0" borderId="0" xfId="0" applyFont="1" applyAlignment="1">
      <alignment horizontal="left" vertical="center" wrapText="1"/>
    </xf>
    <xf numFmtId="0" fontId="17" fillId="0" borderId="0" xfId="0" applyFont="1" applyAlignment="1">
      <alignment horizontal="center" wrapText="1"/>
    </xf>
    <xf numFmtId="0" fontId="19" fillId="0" borderId="0" xfId="0" applyFont="1" applyAlignment="1">
      <alignment horizontal="center" wrapText="1"/>
    </xf>
    <xf numFmtId="0" fontId="3" fillId="0" borderId="0" xfId="0" applyFont="1" applyProtection="1">
      <protection locked="0"/>
    </xf>
    <xf numFmtId="0" fontId="3" fillId="0" borderId="0" xfId="0" applyFont="1" applyAlignment="1">
      <alignment vertical="center"/>
    </xf>
    <xf numFmtId="0" fontId="17" fillId="0" borderId="0" xfId="0" applyFont="1" applyAlignment="1">
      <alignment horizontal="center" vertical="center"/>
    </xf>
    <xf numFmtId="0" fontId="17" fillId="3" borderId="0" xfId="0" applyFont="1" applyFill="1" applyProtection="1">
      <protection locked="0"/>
    </xf>
    <xf numFmtId="0" fontId="19" fillId="3" borderId="0" xfId="0" applyFont="1" applyFill="1" applyAlignment="1">
      <alignment horizontal="center" vertical="center"/>
    </xf>
    <xf numFmtId="0" fontId="19" fillId="3" borderId="0" xfId="0" applyFont="1" applyFill="1" applyAlignment="1">
      <alignment horizontal="center" vertical="center" wrapText="1"/>
    </xf>
    <xf numFmtId="0" fontId="17" fillId="3" borderId="0" xfId="0" applyFont="1" applyFill="1" applyAlignment="1">
      <alignment horizontal="justify" wrapText="1"/>
    </xf>
    <xf numFmtId="0" fontId="3" fillId="3" borderId="0" xfId="0" applyFont="1" applyFill="1" applyProtection="1">
      <protection locked="0"/>
    </xf>
    <xf numFmtId="0" fontId="22" fillId="0" borderId="0" xfId="0" applyFont="1" applyAlignment="1">
      <alignment horizontal="center" vertical="center" wrapText="1"/>
    </xf>
    <xf numFmtId="0" fontId="19" fillId="0" borderId="0" xfId="0" applyFont="1"/>
    <xf numFmtId="0" fontId="19" fillId="0" borderId="10" xfId="0" applyFont="1" applyBorder="1" applyAlignment="1">
      <alignment vertical="center"/>
    </xf>
    <xf numFmtId="0" fontId="19" fillId="0" borderId="2" xfId="0" applyFont="1" applyBorder="1" applyAlignment="1">
      <alignment vertical="center"/>
    </xf>
    <xf numFmtId="2" fontId="21" fillId="0" borderId="2" xfId="0" applyNumberFormat="1" applyFont="1" applyBorder="1" applyAlignment="1">
      <alignment vertical="center"/>
    </xf>
    <xf numFmtId="14" fontId="17" fillId="3" borderId="0" xfId="0" applyNumberFormat="1" applyFont="1" applyFill="1" applyAlignment="1" applyProtection="1">
      <alignment horizontal="right" vertical="center"/>
      <protection locked="0"/>
    </xf>
    <xf numFmtId="14" fontId="0" fillId="0" borderId="0" xfId="0" applyNumberFormat="1"/>
    <xf numFmtId="0" fontId="17" fillId="0" borderId="10" xfId="0" applyFont="1" applyBorder="1" applyAlignment="1">
      <alignment vertical="center"/>
    </xf>
    <xf numFmtId="0" fontId="17" fillId="0" borderId="2" xfId="0" applyFont="1" applyBorder="1" applyAlignment="1">
      <alignment vertical="center"/>
    </xf>
    <xf numFmtId="0" fontId="17" fillId="0" borderId="5" xfId="0" applyFont="1" applyBorder="1" applyAlignment="1">
      <alignment vertical="center"/>
    </xf>
    <xf numFmtId="0" fontId="10" fillId="0" borderId="0" xfId="0" applyFont="1" applyAlignment="1">
      <alignment vertical="center" wrapText="1"/>
    </xf>
    <xf numFmtId="0" fontId="3" fillId="0" borderId="0" xfId="0" applyFont="1" applyAlignment="1">
      <alignment horizontal="right" vertical="center"/>
    </xf>
    <xf numFmtId="0" fontId="3" fillId="0" borderId="0" xfId="0" applyFont="1" applyAlignment="1">
      <alignment horizontal="left" vertical="center"/>
    </xf>
    <xf numFmtId="0" fontId="3" fillId="0" borderId="0" xfId="0" applyFont="1" applyAlignment="1">
      <alignment vertical="center" wrapText="1"/>
    </xf>
    <xf numFmtId="0" fontId="15" fillId="0" borderId="0" xfId="0" applyFont="1" applyAlignment="1">
      <alignment horizontal="center" vertical="center"/>
    </xf>
    <xf numFmtId="167" fontId="14" fillId="0" borderId="0" xfId="0" applyNumberFormat="1" applyFont="1" applyAlignment="1">
      <alignment wrapText="1"/>
    </xf>
    <xf numFmtId="167" fontId="14" fillId="3" borderId="0" xfId="0" applyNumberFormat="1" applyFont="1" applyFill="1" applyAlignment="1">
      <alignment wrapText="1"/>
    </xf>
    <xf numFmtId="0" fontId="12" fillId="0" borderId="0" xfId="0" applyFont="1" applyAlignment="1">
      <alignment vertical="center"/>
    </xf>
    <xf numFmtId="0" fontId="12" fillId="0" borderId="0" xfId="0" applyFont="1"/>
    <xf numFmtId="0" fontId="17" fillId="0" borderId="0" xfId="0" applyFont="1" applyAlignment="1" applyProtection="1">
      <alignment vertical="center"/>
      <protection locked="0"/>
    </xf>
    <xf numFmtId="0" fontId="0" fillId="0" borderId="0" xfId="0" applyAlignment="1">
      <alignment vertical="center"/>
    </xf>
    <xf numFmtId="0" fontId="10" fillId="0" borderId="0" xfId="0" applyFont="1" applyAlignment="1">
      <alignment horizontal="center"/>
    </xf>
    <xf numFmtId="0" fontId="17" fillId="4" borderId="0" xfId="0" applyFont="1" applyFill="1" applyProtection="1">
      <protection locked="0"/>
    </xf>
    <xf numFmtId="0" fontId="19" fillId="4" borderId="0" xfId="0" applyFont="1" applyFill="1" applyAlignment="1">
      <alignment horizontal="center" vertical="center"/>
    </xf>
    <xf numFmtId="0" fontId="19" fillId="4" borderId="0" xfId="0" applyFont="1" applyFill="1" applyAlignment="1">
      <alignment horizontal="center" vertical="center" wrapText="1"/>
    </xf>
    <xf numFmtId="0" fontId="17" fillId="4" borderId="0" xfId="0" applyFont="1" applyFill="1" applyAlignment="1" applyProtection="1">
      <alignment vertical="center"/>
      <protection locked="0"/>
    </xf>
    <xf numFmtId="14" fontId="17" fillId="4" borderId="0" xfId="0" applyNumberFormat="1" applyFont="1" applyFill="1" applyAlignment="1" applyProtection="1">
      <alignment vertical="center"/>
      <protection locked="0"/>
    </xf>
    <xf numFmtId="0" fontId="19" fillId="4" borderId="0" xfId="0" applyFont="1" applyFill="1" applyAlignment="1">
      <alignment horizontal="justify" vertical="center" wrapText="1"/>
    </xf>
    <xf numFmtId="0" fontId="26" fillId="0" borderId="1" xfId="0" applyFont="1" applyBorder="1" applyAlignment="1">
      <alignment horizontal="center" vertical="center" wrapText="1"/>
    </xf>
    <xf numFmtId="0" fontId="16" fillId="0" borderId="1" xfId="0" applyFont="1" applyBorder="1" applyAlignment="1">
      <alignment vertical="center" wrapText="1"/>
    </xf>
    <xf numFmtId="0" fontId="16" fillId="0" borderId="1" xfId="0" applyFont="1" applyBorder="1" applyAlignment="1">
      <alignment horizontal="center" vertical="center" wrapText="1"/>
    </xf>
    <xf numFmtId="164" fontId="4" fillId="0" borderId="1" xfId="0" applyNumberFormat="1" applyFont="1" applyBorder="1" applyAlignment="1">
      <alignment horizontal="center" vertical="center" wrapText="1"/>
    </xf>
    <xf numFmtId="0" fontId="16" fillId="0" borderId="0" xfId="0" applyFont="1" applyAlignment="1">
      <alignment vertical="center" wrapText="1"/>
    </xf>
    <xf numFmtId="0" fontId="11" fillId="0" borderId="1" xfId="0" applyFont="1" applyBorder="1" applyAlignment="1">
      <alignment horizontal="center" vertical="center" wrapText="1"/>
    </xf>
    <xf numFmtId="164" fontId="0" fillId="0" borderId="0" xfId="0" applyNumberFormat="1"/>
    <xf numFmtId="0" fontId="17" fillId="3" borderId="0" xfId="0" applyFont="1" applyFill="1"/>
    <xf numFmtId="0" fontId="18" fillId="0" borderId="0" xfId="0" applyFont="1"/>
    <xf numFmtId="0" fontId="20" fillId="0" borderId="1" xfId="0" quotePrefix="1" applyFont="1" applyBorder="1" applyAlignment="1">
      <alignment horizontal="center" vertical="center" wrapText="1"/>
    </xf>
    <xf numFmtId="0" fontId="17" fillId="0" borderId="0" xfId="0" applyFont="1" applyAlignment="1">
      <alignment horizontal="left"/>
    </xf>
    <xf numFmtId="0" fontId="17" fillId="0" borderId="0" xfId="0" applyFont="1" applyAlignment="1">
      <alignment vertical="center"/>
    </xf>
    <xf numFmtId="0" fontId="3" fillId="4" borderId="0" xfId="0" applyFont="1" applyFill="1" applyProtection="1">
      <protection locked="0"/>
    </xf>
    <xf numFmtId="0" fontId="20" fillId="0" borderId="1" xfId="0" applyNumberFormat="1" applyFont="1" applyBorder="1" applyAlignment="1">
      <alignment horizontal="center" vertical="center" wrapText="1"/>
    </xf>
    <xf numFmtId="0" fontId="23" fillId="3" borderId="0" xfId="0" applyNumberFormat="1" applyFont="1" applyFill="1" applyAlignment="1" applyProtection="1">
      <alignment horizontal="left" vertical="center"/>
      <protection locked="0"/>
    </xf>
    <xf numFmtId="0" fontId="19" fillId="0" borderId="0" xfId="0" applyFont="1" applyBorder="1" applyAlignment="1">
      <alignment horizontal="center"/>
    </xf>
    <xf numFmtId="169" fontId="28" fillId="0" borderId="1" xfId="0" applyNumberFormat="1" applyFont="1" applyBorder="1" applyAlignment="1">
      <alignment horizontal="center" vertical="center" wrapText="1"/>
    </xf>
    <xf numFmtId="0" fontId="0" fillId="0" borderId="0" xfId="0" applyFill="1"/>
    <xf numFmtId="0" fontId="17" fillId="0" borderId="9" xfId="0" applyFont="1" applyFill="1" applyBorder="1" applyAlignment="1">
      <alignment vertical="center"/>
    </xf>
    <xf numFmtId="0" fontId="17" fillId="0" borderId="6" xfId="0" applyFont="1" applyFill="1" applyBorder="1" applyAlignment="1" applyProtection="1">
      <alignment vertical="center"/>
      <protection locked="0"/>
    </xf>
    <xf numFmtId="0" fontId="19" fillId="3" borderId="0" xfId="0" applyFont="1" applyFill="1" applyBorder="1" applyAlignment="1" applyProtection="1">
      <alignment vertical="center"/>
      <protection locked="0"/>
    </xf>
    <xf numFmtId="0" fontId="17" fillId="0" borderId="0" xfId="0" applyFont="1" applyBorder="1" applyAlignment="1" applyProtection="1">
      <alignment vertical="center"/>
      <protection locked="0"/>
    </xf>
    <xf numFmtId="0" fontId="0" fillId="0" borderId="0" xfId="0" applyBorder="1"/>
    <xf numFmtId="0" fontId="17" fillId="0" borderId="0" xfId="0" applyFont="1" applyFill="1" applyBorder="1" applyAlignment="1">
      <alignment vertical="center"/>
    </xf>
    <xf numFmtId="0" fontId="19" fillId="0" borderId="0" xfId="0" applyFont="1" applyFill="1" applyBorder="1" applyAlignment="1" applyProtection="1">
      <alignment vertical="center"/>
      <protection locked="0"/>
    </xf>
    <xf numFmtId="0" fontId="17" fillId="0" borderId="0" xfId="0" applyFont="1" applyFill="1" applyBorder="1" applyAlignment="1" applyProtection="1">
      <alignment vertical="center"/>
      <protection locked="0"/>
    </xf>
    <xf numFmtId="0" fontId="0" fillId="0" borderId="6" xfId="0" applyBorder="1"/>
    <xf numFmtId="0" fontId="17" fillId="0" borderId="6" xfId="0" applyFont="1" applyFill="1" applyBorder="1" applyAlignment="1">
      <alignment vertical="center"/>
    </xf>
    <xf numFmtId="0" fontId="17" fillId="0" borderId="0" xfId="0" applyFont="1" applyAlignment="1">
      <alignment horizontal="left"/>
    </xf>
    <xf numFmtId="0" fontId="17" fillId="0" borderId="0" xfId="0" applyFont="1" applyAlignment="1">
      <alignment vertical="center"/>
    </xf>
    <xf numFmtId="0" fontId="22" fillId="0" borderId="0" xfId="0" applyFont="1" applyAlignment="1">
      <alignment horizontal="center" vertical="center" wrapText="1"/>
    </xf>
    <xf numFmtId="0" fontId="17" fillId="0" borderId="0" xfId="0" applyFont="1" applyBorder="1" applyAlignment="1">
      <alignment vertical="center"/>
    </xf>
    <xf numFmtId="164" fontId="30" fillId="0" borderId="1" xfId="0" applyNumberFormat="1" applyFont="1" applyFill="1" applyBorder="1" applyAlignment="1">
      <alignment horizontal="center" vertical="center" wrapText="1"/>
    </xf>
    <xf numFmtId="0" fontId="15" fillId="0" borderId="1" xfId="0" applyFont="1" applyBorder="1" applyAlignment="1">
      <alignment horizontal="center" vertical="center"/>
    </xf>
    <xf numFmtId="0" fontId="17" fillId="0" borderId="10" xfId="0" applyFont="1" applyBorder="1" applyAlignment="1">
      <alignment horizontal="center" vertical="center"/>
    </xf>
    <xf numFmtId="0" fontId="17" fillId="0" borderId="2" xfId="0" applyFont="1" applyBorder="1" applyAlignment="1">
      <alignment horizontal="center" vertical="center"/>
    </xf>
    <xf numFmtId="0" fontId="17" fillId="0" borderId="5" xfId="0" applyFont="1" applyBorder="1" applyAlignment="1">
      <alignment horizontal="center" vertical="center"/>
    </xf>
    <xf numFmtId="0" fontId="17" fillId="0" borderId="9"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7" fillId="0" borderId="4" xfId="0" applyFont="1" applyBorder="1" applyAlignment="1">
      <alignment horizontal="center" vertical="center"/>
    </xf>
    <xf numFmtId="0" fontId="17" fillId="0" borderId="8" xfId="0" applyFont="1" applyBorder="1" applyAlignment="1">
      <alignment horizontal="center" vertical="center"/>
    </xf>
    <xf numFmtId="0" fontId="25" fillId="0" borderId="3" xfId="0" applyFont="1" applyBorder="1" applyAlignment="1">
      <alignment vertical="center" wrapText="1"/>
    </xf>
    <xf numFmtId="0" fontId="25" fillId="0" borderId="12" xfId="0" applyFont="1" applyBorder="1" applyAlignment="1">
      <alignment vertical="center" wrapText="1"/>
    </xf>
    <xf numFmtId="0" fontId="25" fillId="0" borderId="11" xfId="0" applyFont="1" applyBorder="1" applyAlignment="1">
      <alignment vertical="center" wrapText="1"/>
    </xf>
    <xf numFmtId="0" fontId="19" fillId="0" borderId="0" xfId="0" applyFont="1" applyAlignment="1">
      <alignment horizontal="center" vertical="center" wrapText="1"/>
    </xf>
    <xf numFmtId="14" fontId="20" fillId="0" borderId="1"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19" fillId="0" borderId="0" xfId="0" applyFont="1" applyAlignment="1">
      <alignment horizontal="center" wrapText="1"/>
    </xf>
    <xf numFmtId="0" fontId="17" fillId="0" borderId="0" xfId="0" applyFont="1" applyAlignment="1">
      <alignment horizontal="left"/>
    </xf>
    <xf numFmtId="0" fontId="3" fillId="4" borderId="0" xfId="0" applyFont="1" applyFill="1" applyAlignment="1" applyProtection="1">
      <alignment horizontal="center"/>
      <protection locked="0"/>
    </xf>
    <xf numFmtId="0" fontId="17" fillId="4" borderId="0" xfId="0" applyFont="1" applyFill="1" applyAlignment="1" applyProtection="1">
      <alignment horizontal="center"/>
      <protection locked="0"/>
    </xf>
    <xf numFmtId="0" fontId="17" fillId="0" borderId="0" xfId="0" applyFont="1" applyAlignment="1" applyProtection="1">
      <alignment horizontal="center"/>
      <protection locked="0"/>
    </xf>
    <xf numFmtId="0" fontId="17" fillId="0" borderId="0" xfId="0" applyFont="1" applyAlignment="1">
      <alignment horizontal="justify" wrapText="1"/>
    </xf>
    <xf numFmtId="0" fontId="17" fillId="0" borderId="0" xfId="0" applyFont="1" applyAlignment="1">
      <alignment horizontal="justify" vertical="center" wrapText="1"/>
    </xf>
    <xf numFmtId="0" fontId="19" fillId="0" borderId="10" xfId="0" applyFont="1" applyBorder="1" applyAlignment="1">
      <alignment horizontal="left" vertical="center"/>
    </xf>
    <xf numFmtId="0" fontId="19" fillId="0" borderId="2" xfId="0" applyFont="1" applyBorder="1" applyAlignment="1">
      <alignment horizontal="left" vertical="center"/>
    </xf>
    <xf numFmtId="2" fontId="21" fillId="0" borderId="13" xfId="0" applyNumberFormat="1" applyFont="1" applyBorder="1" applyAlignment="1">
      <alignment horizontal="center" vertical="center"/>
    </xf>
    <xf numFmtId="2" fontId="21" fillId="0" borderId="14" xfId="0" applyNumberFormat="1" applyFont="1" applyBorder="1" applyAlignment="1">
      <alignment horizontal="center" vertical="center"/>
    </xf>
    <xf numFmtId="2" fontId="21" fillId="0" borderId="15" xfId="0" applyNumberFormat="1" applyFont="1" applyBorder="1" applyAlignment="1">
      <alignment horizontal="center" vertical="center"/>
    </xf>
    <xf numFmtId="0" fontId="19" fillId="0" borderId="16" xfId="0" applyFont="1" applyBorder="1" applyAlignment="1">
      <alignment horizontal="center" vertical="center"/>
    </xf>
    <xf numFmtId="0" fontId="19" fillId="0" borderId="2" xfId="0" applyFont="1" applyBorder="1" applyAlignment="1">
      <alignment horizontal="center" vertical="center"/>
    </xf>
    <xf numFmtId="0" fontId="19" fillId="0" borderId="5" xfId="0" applyFont="1" applyBorder="1" applyAlignment="1">
      <alignment horizontal="center" vertical="center"/>
    </xf>
    <xf numFmtId="0" fontId="17" fillId="4" borderId="6" xfId="0" applyFont="1" applyFill="1" applyBorder="1" applyAlignment="1" applyProtection="1">
      <alignment horizontal="center"/>
      <protection locked="0"/>
    </xf>
    <xf numFmtId="0" fontId="17" fillId="4" borderId="4" xfId="0" applyFont="1" applyFill="1" applyBorder="1" applyAlignment="1" applyProtection="1">
      <alignment horizontal="center"/>
      <protection locked="0"/>
    </xf>
    <xf numFmtId="0" fontId="17" fillId="0" borderId="4" xfId="0" applyFont="1" applyBorder="1" applyAlignment="1">
      <alignment horizontal="left"/>
    </xf>
    <xf numFmtId="14" fontId="17" fillId="4" borderId="4" xfId="0" applyNumberFormat="1" applyFont="1" applyFill="1" applyBorder="1" applyAlignment="1" applyProtection="1">
      <alignment horizontal="center"/>
      <protection locked="0"/>
    </xf>
    <xf numFmtId="14" fontId="17" fillId="4" borderId="8" xfId="0" applyNumberFormat="1" applyFont="1" applyFill="1" applyBorder="1" applyAlignment="1" applyProtection="1">
      <alignment horizontal="center"/>
      <protection locked="0"/>
    </xf>
    <xf numFmtId="0" fontId="17" fillId="0" borderId="0" xfId="0" applyFont="1" applyAlignment="1">
      <alignment vertical="center" wrapText="1"/>
    </xf>
    <xf numFmtId="0" fontId="17" fillId="0" borderId="0" xfId="0" applyFont="1" applyAlignment="1">
      <alignment horizontal="center" vertical="center" wrapText="1"/>
    </xf>
    <xf numFmtId="0" fontId="19" fillId="0" borderId="0" xfId="0" applyFont="1" applyAlignment="1">
      <alignment horizontal="center" vertical="center"/>
    </xf>
    <xf numFmtId="0" fontId="17" fillId="0" borderId="9" xfId="0" applyFont="1" applyBorder="1" applyAlignment="1">
      <alignment vertical="center" wrapText="1"/>
    </xf>
    <xf numFmtId="0" fontId="17" fillId="0" borderId="6" xfId="0" applyFont="1" applyBorder="1" applyAlignment="1">
      <alignment vertical="center" wrapText="1"/>
    </xf>
    <xf numFmtId="0" fontId="19" fillId="0" borderId="10" xfId="0" applyFont="1" applyBorder="1" applyAlignment="1">
      <alignment horizontal="center" vertical="center"/>
    </xf>
    <xf numFmtId="0" fontId="19" fillId="0" borderId="17" xfId="0" applyFont="1" applyBorder="1" applyAlignment="1">
      <alignment horizontal="center" vertical="center"/>
    </xf>
    <xf numFmtId="0" fontId="17" fillId="0" borderId="9" xfId="0" applyFont="1" applyBorder="1" applyAlignment="1">
      <alignment vertical="center"/>
    </xf>
    <xf numFmtId="0" fontId="17" fillId="0" borderId="0" xfId="0" applyFont="1" applyAlignment="1">
      <alignment vertical="center"/>
    </xf>
    <xf numFmtId="0" fontId="26" fillId="0" borderId="0" xfId="0" applyFont="1" applyAlignment="1" applyProtection="1">
      <alignment vertical="center"/>
      <protection locked="0"/>
    </xf>
    <xf numFmtId="0" fontId="17" fillId="4" borderId="0" xfId="0" applyFont="1" applyFill="1" applyAlignment="1" applyProtection="1">
      <alignment vertical="center"/>
      <protection locked="0"/>
    </xf>
    <xf numFmtId="0" fontId="17" fillId="4" borderId="6" xfId="0" applyFont="1" applyFill="1" applyBorder="1" applyAlignment="1" applyProtection="1">
      <alignment vertical="center"/>
      <protection locked="0"/>
    </xf>
    <xf numFmtId="0" fontId="17" fillId="4" borderId="9" xfId="0" applyFont="1" applyFill="1" applyBorder="1" applyAlignment="1" applyProtection="1">
      <alignment horizontal="left" vertical="center"/>
      <protection locked="0"/>
    </xf>
    <xf numFmtId="0" fontId="17" fillId="4" borderId="0" xfId="0" applyFont="1" applyFill="1" applyBorder="1" applyAlignment="1" applyProtection="1">
      <alignment horizontal="left" vertical="center"/>
      <protection locked="0"/>
    </xf>
    <xf numFmtId="0" fontId="17" fillId="4" borderId="6" xfId="0" applyFont="1" applyFill="1" applyBorder="1" applyAlignment="1" applyProtection="1">
      <alignment horizontal="left" vertical="center"/>
      <protection locked="0"/>
    </xf>
    <xf numFmtId="0" fontId="17" fillId="4" borderId="7" xfId="0" applyFont="1" applyFill="1" applyBorder="1" applyAlignment="1" applyProtection="1">
      <alignment horizontal="left" vertical="center"/>
      <protection locked="0"/>
    </xf>
    <xf numFmtId="0" fontId="17" fillId="4" borderId="4" xfId="0" applyFont="1" applyFill="1" applyBorder="1" applyAlignment="1" applyProtection="1">
      <alignment horizontal="left" vertical="center"/>
      <protection locked="0"/>
    </xf>
    <xf numFmtId="0" fontId="17" fillId="4" borderId="8" xfId="0" applyFont="1" applyFill="1" applyBorder="1" applyAlignment="1" applyProtection="1">
      <alignment horizontal="left" vertical="center"/>
      <protection locked="0"/>
    </xf>
    <xf numFmtId="0" fontId="17" fillId="0" borderId="0" xfId="0" applyFont="1" applyAlignment="1">
      <alignment horizontal="left" vertical="center" wrapText="1"/>
    </xf>
    <xf numFmtId="0" fontId="17" fillId="4" borderId="0" xfId="0" applyFont="1" applyFill="1" applyAlignment="1" applyProtection="1">
      <alignment horizontal="left" vertical="center"/>
      <protection locked="0"/>
    </xf>
    <xf numFmtId="0" fontId="17" fillId="4" borderId="3" xfId="0" applyFont="1" applyFill="1" applyBorder="1" applyAlignment="1">
      <alignment horizontal="left" vertical="top" wrapText="1"/>
    </xf>
    <xf numFmtId="0" fontId="17" fillId="4" borderId="12" xfId="0" applyFont="1" applyFill="1" applyBorder="1" applyAlignment="1">
      <alignment horizontal="left" vertical="top" wrapText="1"/>
    </xf>
    <xf numFmtId="0" fontId="17" fillId="4" borderId="11" xfId="0" applyFont="1" applyFill="1" applyBorder="1" applyAlignment="1">
      <alignment horizontal="left" vertical="top" wrapText="1"/>
    </xf>
    <xf numFmtId="0" fontId="17" fillId="0" borderId="3" xfId="0" applyFont="1" applyBorder="1" applyAlignment="1">
      <alignment horizontal="left" vertical="center" wrapText="1"/>
    </xf>
    <xf numFmtId="0" fontId="17" fillId="0" borderId="12" xfId="0" applyFont="1" applyBorder="1" applyAlignment="1">
      <alignment horizontal="left" vertical="center" wrapText="1"/>
    </xf>
    <xf numFmtId="0" fontId="17" fillId="0" borderId="3" xfId="0" applyFont="1" applyBorder="1" applyAlignment="1">
      <alignment horizontal="center" vertical="center"/>
    </xf>
    <xf numFmtId="0" fontId="17" fillId="0" borderId="12" xfId="0" applyFont="1" applyBorder="1" applyAlignment="1">
      <alignment horizontal="center" vertical="center"/>
    </xf>
    <xf numFmtId="0" fontId="17" fillId="0" borderId="11" xfId="0" applyFont="1" applyBorder="1" applyAlignment="1">
      <alignment horizontal="center" vertical="center"/>
    </xf>
    <xf numFmtId="0" fontId="17" fillId="0" borderId="0" xfId="0" applyFont="1" applyAlignment="1">
      <alignment horizontal="right"/>
    </xf>
    <xf numFmtId="0" fontId="3" fillId="0" borderId="0" xfId="0" applyFont="1" applyAlignment="1" applyProtection="1">
      <alignment horizontal="right" vertical="center"/>
      <protection locked="0"/>
    </xf>
    <xf numFmtId="14" fontId="3" fillId="4" borderId="0" xfId="0" applyNumberFormat="1" applyFont="1" applyFill="1" applyAlignment="1" applyProtection="1">
      <alignment horizontal="center"/>
      <protection locked="0"/>
    </xf>
    <xf numFmtId="0" fontId="17" fillId="0" borderId="11" xfId="0" applyFont="1" applyBorder="1" applyAlignment="1">
      <alignment horizontal="left" vertical="center" wrapText="1"/>
    </xf>
    <xf numFmtId="0" fontId="19" fillId="0" borderId="3" xfId="0" applyFont="1" applyBorder="1" applyAlignment="1">
      <alignment horizontal="center" vertical="center" wrapText="1"/>
    </xf>
    <xf numFmtId="0" fontId="19" fillId="0" borderId="12"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1" xfId="0" applyFont="1" applyBorder="1" applyAlignment="1">
      <alignment horizontal="center" vertical="center" wrapText="1"/>
    </xf>
    <xf numFmtId="0" fontId="1" fillId="0" borderId="10" xfId="0" applyFont="1" applyBorder="1" applyAlignment="1">
      <alignment vertical="center" wrapText="1"/>
    </xf>
    <xf numFmtId="0" fontId="17" fillId="0" borderId="2" xfId="0" applyFont="1" applyBorder="1" applyAlignment="1">
      <alignment vertical="center" wrapText="1"/>
    </xf>
    <xf numFmtId="0" fontId="17" fillId="0" borderId="5" xfId="0" applyFont="1" applyBorder="1" applyAlignment="1">
      <alignment vertical="center" wrapText="1"/>
    </xf>
    <xf numFmtId="0" fontId="17" fillId="0" borderId="7" xfId="0" applyFont="1" applyBorder="1" applyAlignment="1">
      <alignment vertical="center" wrapText="1"/>
    </xf>
    <xf numFmtId="0" fontId="17" fillId="0" borderId="4" xfId="0" applyFont="1" applyBorder="1" applyAlignment="1">
      <alignment vertical="center" wrapText="1"/>
    </xf>
    <xf numFmtId="0" fontId="17" fillId="0" borderId="8" xfId="0" applyFont="1" applyBorder="1" applyAlignment="1">
      <alignment vertical="center" wrapText="1"/>
    </xf>
    <xf numFmtId="0" fontId="17" fillId="0" borderId="0" xfId="0" applyFont="1" applyAlignment="1">
      <alignment horizontal="left" wrapText="1"/>
    </xf>
    <xf numFmtId="0" fontId="19" fillId="0" borderId="1" xfId="0" applyFont="1" applyBorder="1" applyAlignment="1">
      <alignment horizontal="center" vertical="center" wrapText="1"/>
    </xf>
    <xf numFmtId="49" fontId="19" fillId="0" borderId="1" xfId="0" applyNumberFormat="1" applyFont="1" applyBorder="1" applyAlignment="1">
      <alignment horizontal="center" vertical="center" wrapText="1"/>
    </xf>
    <xf numFmtId="0" fontId="26" fillId="0" borderId="1" xfId="0" applyFont="1" applyBorder="1" applyAlignment="1">
      <alignment horizontal="center" vertical="center" wrapText="1"/>
    </xf>
    <xf numFmtId="0" fontId="16" fillId="0" borderId="1" xfId="0" applyFont="1" applyBorder="1" applyAlignment="1">
      <alignment horizontal="left" vertical="center" wrapText="1"/>
    </xf>
    <xf numFmtId="0" fontId="22" fillId="0" borderId="1" xfId="0" applyFont="1" applyBorder="1" applyAlignment="1">
      <alignment horizontal="right" vertical="center" wrapText="1"/>
    </xf>
    <xf numFmtId="0" fontId="31" fillId="0" borderId="10"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5" xfId="0" applyFont="1" applyBorder="1" applyAlignment="1">
      <alignment horizontal="center" vertical="center" wrapText="1"/>
    </xf>
    <xf numFmtId="0" fontId="31" fillId="0" borderId="7" xfId="0" applyFont="1" applyBorder="1" applyAlignment="1">
      <alignment horizontal="center" vertical="center" wrapText="1"/>
    </xf>
    <xf numFmtId="0" fontId="31" fillId="0" borderId="4" xfId="0" applyFont="1" applyBorder="1" applyAlignment="1">
      <alignment horizontal="center" vertical="center" wrapText="1"/>
    </xf>
    <xf numFmtId="0" fontId="31" fillId="0" borderId="8" xfId="0" applyFont="1" applyBorder="1" applyAlignment="1">
      <alignment horizontal="center" vertical="center" wrapText="1"/>
    </xf>
    <xf numFmtId="0" fontId="3" fillId="3" borderId="0" xfId="0" applyFont="1" applyFill="1" applyAlignment="1">
      <alignment horizontal="center"/>
    </xf>
    <xf numFmtId="0" fontId="17" fillId="3" borderId="0" xfId="0" applyFont="1" applyFill="1" applyAlignment="1">
      <alignment horizontal="center"/>
    </xf>
    <xf numFmtId="0" fontId="10" fillId="3" borderId="3"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17" fillId="0" borderId="1" xfId="0" applyFont="1" applyBorder="1" applyAlignment="1">
      <alignment horizontal="center" vertical="center"/>
    </xf>
    <xf numFmtId="14" fontId="20" fillId="0" borderId="3" xfId="0" applyNumberFormat="1" applyFont="1" applyBorder="1" applyAlignment="1">
      <alignment horizontal="center" vertical="center" wrapText="1"/>
    </xf>
    <xf numFmtId="14" fontId="20" fillId="0" borderId="11" xfId="0" applyNumberFormat="1" applyFont="1" applyBorder="1" applyAlignment="1">
      <alignment horizontal="center" vertical="center" wrapText="1"/>
    </xf>
    <xf numFmtId="0" fontId="10" fillId="3" borderId="1" xfId="0" applyFont="1" applyFill="1" applyBorder="1" applyAlignment="1">
      <alignment horizontal="center"/>
    </xf>
    <xf numFmtId="0" fontId="10" fillId="3" borderId="3" xfId="0" applyFont="1" applyFill="1" applyBorder="1" applyAlignment="1">
      <alignment horizontal="center"/>
    </xf>
    <xf numFmtId="0" fontId="10" fillId="3" borderId="12" xfId="0" applyFont="1" applyFill="1" applyBorder="1" applyAlignment="1">
      <alignment horizontal="center"/>
    </xf>
    <xf numFmtId="0" fontId="10" fillId="3" borderId="11" xfId="0" applyFont="1" applyFill="1" applyBorder="1" applyAlignment="1">
      <alignment horizontal="center"/>
    </xf>
    <xf numFmtId="0" fontId="23" fillId="0" borderId="3" xfId="0" applyFont="1" applyBorder="1" applyAlignment="1">
      <alignment horizontal="center" vertical="center" wrapText="1"/>
    </xf>
    <xf numFmtId="0" fontId="23" fillId="0" borderId="12" xfId="0" applyFont="1" applyBorder="1" applyAlignment="1">
      <alignment horizontal="center" vertical="center" wrapText="1"/>
    </xf>
    <xf numFmtId="0" fontId="10" fillId="0" borderId="0" xfId="0" applyFont="1" applyAlignment="1">
      <alignment horizontal="center" vertical="center" wrapText="1"/>
    </xf>
    <xf numFmtId="0" fontId="3" fillId="0" borderId="0" xfId="0" applyFont="1" applyAlignment="1" applyProtection="1">
      <alignment vertical="center"/>
      <protection locked="0"/>
    </xf>
    <xf numFmtId="0" fontId="3" fillId="3" borderId="0" xfId="0" applyFont="1" applyFill="1" applyAlignment="1" applyProtection="1">
      <alignment horizontal="center"/>
      <protection locked="0"/>
    </xf>
    <xf numFmtId="0" fontId="2" fillId="0" borderId="10" xfId="0" applyFont="1" applyBorder="1" applyAlignment="1">
      <alignment vertical="center" wrapText="1"/>
    </xf>
    <xf numFmtId="0" fontId="17" fillId="3" borderId="0" xfId="0" applyFont="1" applyFill="1" applyAlignment="1" applyProtection="1">
      <alignment horizontal="left"/>
      <protection locked="0"/>
    </xf>
    <xf numFmtId="0" fontId="17" fillId="0" borderId="3" xfId="0" applyFont="1" applyBorder="1" applyAlignment="1">
      <alignment horizontal="left" vertical="top" wrapText="1"/>
    </xf>
    <xf numFmtId="0" fontId="17" fillId="0" borderId="12" xfId="0" applyFont="1" applyBorder="1" applyAlignment="1">
      <alignment horizontal="left" vertical="top" wrapText="1"/>
    </xf>
    <xf numFmtId="0" fontId="17" fillId="0" borderId="11" xfId="0" applyFont="1" applyBorder="1" applyAlignment="1">
      <alignment horizontal="left" vertical="top" wrapText="1"/>
    </xf>
    <xf numFmtId="14" fontId="17" fillId="0" borderId="4" xfId="0" applyNumberFormat="1" applyFont="1" applyBorder="1" applyAlignment="1">
      <alignment horizontal="center"/>
    </xf>
    <xf numFmtId="0" fontId="17" fillId="0" borderId="0" xfId="0" applyFont="1" applyAlignment="1">
      <alignment horizontal="right" vertical="center"/>
    </xf>
    <xf numFmtId="0" fontId="17" fillId="0" borderId="0" xfId="0" applyFont="1" applyFill="1" applyBorder="1" applyAlignment="1">
      <alignment horizontal="center"/>
    </xf>
    <xf numFmtId="0" fontId="19" fillId="0" borderId="0" xfId="0" applyFont="1" applyAlignment="1">
      <alignment horizontal="left" vertical="center" wrapText="1"/>
    </xf>
    <xf numFmtId="0" fontId="19" fillId="0" borderId="6" xfId="0" applyFont="1" applyBorder="1" applyAlignment="1">
      <alignment horizontal="left" vertical="center" wrapText="1"/>
    </xf>
    <xf numFmtId="14" fontId="30" fillId="0" borderId="0" xfId="0" applyNumberFormat="1" applyFont="1" applyFill="1" applyAlignment="1" applyProtection="1">
      <alignment horizontal="center" vertical="center"/>
      <protection locked="0"/>
    </xf>
    <xf numFmtId="14" fontId="3" fillId="3" borderId="0" xfId="0" applyNumberFormat="1" applyFont="1" applyFill="1" applyAlignment="1" applyProtection="1">
      <alignment horizontal="center"/>
      <protection locked="0"/>
    </xf>
    <xf numFmtId="0" fontId="17" fillId="3" borderId="0" xfId="0" applyFont="1" applyFill="1" applyAlignment="1" applyProtection="1">
      <alignment horizontal="center"/>
      <protection locked="0"/>
    </xf>
    <xf numFmtId="0" fontId="16" fillId="0" borderId="0" xfId="0" applyFont="1" applyBorder="1" applyAlignment="1">
      <alignment horizontal="justify" vertical="center" wrapText="1"/>
    </xf>
    <xf numFmtId="0" fontId="17" fillId="0" borderId="1" xfId="0" applyFont="1" applyBorder="1" applyAlignment="1">
      <alignment horizontal="left" vertical="center" wrapText="1"/>
    </xf>
    <xf numFmtId="2" fontId="14" fillId="3" borderId="0" xfId="0" applyNumberFormat="1" applyFont="1" applyFill="1" applyAlignment="1">
      <alignment horizontal="center" vertical="center"/>
    </xf>
    <xf numFmtId="0" fontId="14" fillId="3" borderId="0" xfId="0" applyFont="1" applyFill="1" applyAlignment="1">
      <alignment horizontal="center" vertical="center"/>
    </xf>
    <xf numFmtId="0" fontId="17" fillId="3" borderId="6" xfId="0" applyFont="1" applyFill="1" applyBorder="1" applyAlignment="1" applyProtection="1">
      <alignment horizontal="center"/>
      <protection locked="0"/>
    </xf>
    <xf numFmtId="0" fontId="17" fillId="0" borderId="0" xfId="0" applyFont="1" applyAlignment="1">
      <alignment horizontal="left" vertical="center"/>
    </xf>
    <xf numFmtId="14" fontId="30" fillId="0" borderId="0" xfId="0" applyNumberFormat="1" applyFont="1" applyFill="1" applyAlignment="1" applyProtection="1">
      <alignment horizontal="center" wrapText="1"/>
      <protection locked="0"/>
    </xf>
    <xf numFmtId="0" fontId="19" fillId="0" borderId="0" xfId="0" applyFont="1" applyAlignment="1">
      <alignment horizontal="right" vertical="center" wrapText="1"/>
    </xf>
    <xf numFmtId="0" fontId="11" fillId="0" borderId="3" xfId="0" applyFont="1" applyBorder="1" applyAlignment="1">
      <alignment horizontal="center" vertical="center" wrapText="1"/>
    </xf>
    <xf numFmtId="0" fontId="11" fillId="0" borderId="11" xfId="0" applyFont="1" applyBorder="1" applyAlignment="1">
      <alignment horizontal="center" vertical="center" wrapText="1"/>
    </xf>
    <xf numFmtId="0" fontId="17" fillId="3" borderId="4" xfId="0" applyFont="1" applyFill="1" applyBorder="1" applyAlignment="1" applyProtection="1">
      <alignment horizontal="center"/>
      <protection locked="0"/>
    </xf>
    <xf numFmtId="14" fontId="17" fillId="3" borderId="4" xfId="0" applyNumberFormat="1" applyFont="1" applyFill="1" applyBorder="1" applyAlignment="1" applyProtection="1">
      <alignment horizontal="center"/>
      <protection locked="0"/>
    </xf>
    <xf numFmtId="14" fontId="17" fillId="3" borderId="8" xfId="0" applyNumberFormat="1" applyFont="1" applyFill="1" applyBorder="1" applyAlignment="1" applyProtection="1">
      <alignment horizontal="center"/>
      <protection locked="0"/>
    </xf>
    <xf numFmtId="0" fontId="23" fillId="0" borderId="0" xfId="0" applyFont="1" applyAlignment="1">
      <alignment horizontal="center" vertical="center"/>
    </xf>
    <xf numFmtId="0" fontId="22" fillId="0" borderId="0" xfId="0" applyFont="1" applyAlignment="1">
      <alignment horizontal="center" vertical="center" wrapText="1"/>
    </xf>
    <xf numFmtId="0" fontId="24" fillId="0" borderId="3"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11" xfId="0" applyFont="1" applyBorder="1" applyAlignment="1">
      <alignment horizontal="center" vertical="center" wrapText="1"/>
    </xf>
    <xf numFmtId="11" fontId="28" fillId="0" borderId="3" xfId="0" applyNumberFormat="1" applyFont="1" applyBorder="1" applyAlignment="1">
      <alignment horizontal="center" vertical="center" wrapText="1"/>
    </xf>
    <xf numFmtId="11" fontId="28" fillId="0" borderId="11" xfId="0" applyNumberFormat="1" applyFont="1" applyBorder="1" applyAlignment="1">
      <alignment horizontal="center" vertical="center" wrapText="1"/>
    </xf>
    <xf numFmtId="166" fontId="28" fillId="0" borderId="3" xfId="0" applyNumberFormat="1" applyFont="1" applyBorder="1" applyAlignment="1">
      <alignment horizontal="center" vertical="center" wrapText="1"/>
    </xf>
    <xf numFmtId="166" fontId="28" fillId="0" borderId="11" xfId="0" applyNumberFormat="1" applyFont="1" applyBorder="1" applyAlignment="1">
      <alignment horizontal="center" vertical="center" wrapText="1"/>
    </xf>
    <xf numFmtId="0" fontId="15" fillId="0" borderId="3" xfId="0" applyFont="1" applyBorder="1" applyAlignment="1">
      <alignment horizontal="center" vertical="center"/>
    </xf>
    <xf numFmtId="0" fontId="15" fillId="0" borderId="12" xfId="0" applyFont="1" applyBorder="1" applyAlignment="1">
      <alignment horizontal="center" vertical="center"/>
    </xf>
    <xf numFmtId="0" fontId="15" fillId="0" borderId="11" xfId="0" applyFont="1" applyBorder="1" applyAlignment="1">
      <alignment horizontal="center" vertical="center"/>
    </xf>
    <xf numFmtId="0" fontId="20" fillId="0" borderId="10"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0"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1" xfId="0" applyFont="1" applyBorder="1" applyAlignment="1">
      <alignment horizontal="center" vertical="center"/>
    </xf>
    <xf numFmtId="0" fontId="22" fillId="0" borderId="9" xfId="0" applyFont="1" applyFill="1" applyBorder="1" applyAlignment="1">
      <alignment horizontal="center" vertical="center" wrapText="1"/>
    </xf>
    <xf numFmtId="0" fontId="22" fillId="0" borderId="0" xfId="0" applyFont="1" applyFill="1" applyAlignment="1">
      <alignment horizontal="center" vertical="center" wrapText="1"/>
    </xf>
    <xf numFmtId="0" fontId="20" fillId="0" borderId="0" xfId="0" applyFont="1" applyAlignment="1">
      <alignment horizontal="center" vertical="center" wrapText="1"/>
    </xf>
    <xf numFmtId="0" fontId="15" fillId="0" borderId="10" xfId="0" applyFont="1" applyBorder="1" applyAlignment="1">
      <alignment horizontal="center" vertical="center"/>
    </xf>
    <xf numFmtId="0" fontId="15" fillId="0" borderId="5" xfId="0" applyFont="1" applyBorder="1" applyAlignment="1">
      <alignment horizontal="center" vertical="center"/>
    </xf>
    <xf numFmtId="0" fontId="15" fillId="0" borderId="9"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29" fillId="0" borderId="0" xfId="0" applyFont="1" applyAlignment="1">
      <alignment horizontal="left" vertical="top" wrapText="1"/>
    </xf>
    <xf numFmtId="0" fontId="17" fillId="0" borderId="1" xfId="0" applyFont="1" applyBorder="1" applyAlignment="1">
      <alignment horizontal="justify" vertical="center" wrapText="1"/>
    </xf>
    <xf numFmtId="168" fontId="22" fillId="0" borderId="9" xfId="0" applyNumberFormat="1" applyFont="1" applyFill="1" applyBorder="1" applyAlignment="1">
      <alignment horizontal="center" vertical="center" wrapText="1"/>
    </xf>
    <xf numFmtId="168" fontId="22" fillId="0" borderId="0" xfId="0" applyNumberFormat="1" applyFont="1" applyFill="1" applyAlignment="1">
      <alignment horizontal="center" vertical="center" wrapText="1"/>
    </xf>
    <xf numFmtId="0" fontId="17" fillId="0" borderId="9" xfId="0" applyFont="1" applyBorder="1" applyAlignment="1">
      <alignment horizontal="left" vertical="center" wrapText="1"/>
    </xf>
    <xf numFmtId="0" fontId="17" fillId="0" borderId="0" xfId="0" applyFont="1" applyBorder="1" applyAlignment="1">
      <alignment horizontal="left" vertical="center" wrapText="1"/>
    </xf>
    <xf numFmtId="0" fontId="17" fillId="3" borderId="0" xfId="0" applyNumberFormat="1" applyFont="1" applyFill="1" applyBorder="1" applyAlignment="1" applyProtection="1">
      <alignment horizontal="left" vertical="center"/>
      <protection locked="0"/>
    </xf>
    <xf numFmtId="0" fontId="17" fillId="3" borderId="6" xfId="0" applyNumberFormat="1" applyFont="1" applyFill="1" applyBorder="1" applyAlignment="1" applyProtection="1">
      <alignment horizontal="left" vertical="center"/>
      <protection locked="0"/>
    </xf>
    <xf numFmtId="0" fontId="17" fillId="3" borderId="9" xfId="0" applyFont="1" applyFill="1" applyBorder="1" applyAlignment="1" applyProtection="1">
      <alignment horizontal="justify" vertical="center"/>
      <protection locked="0"/>
    </xf>
    <xf numFmtId="0" fontId="17" fillId="3" borderId="0" xfId="0" applyFont="1" applyFill="1" applyBorder="1" applyAlignment="1" applyProtection="1">
      <alignment horizontal="justify" vertical="center"/>
      <protection locked="0"/>
    </xf>
    <xf numFmtId="0" fontId="17" fillId="3" borderId="6" xfId="0" applyFont="1" applyFill="1" applyBorder="1" applyAlignment="1" applyProtection="1">
      <alignment horizontal="justify" vertical="center"/>
      <protection locked="0"/>
    </xf>
    <xf numFmtId="0" fontId="17" fillId="3" borderId="4" xfId="0" applyFont="1" applyFill="1" applyBorder="1" applyAlignment="1">
      <alignment horizontal="left" vertical="center"/>
    </xf>
    <xf numFmtId="0" fontId="17" fillId="3" borderId="8" xfId="0" applyFont="1" applyFill="1" applyBorder="1" applyAlignment="1">
      <alignment horizontal="left" vertical="center"/>
    </xf>
    <xf numFmtId="14" fontId="12" fillId="0" borderId="0" xfId="0" applyNumberFormat="1" applyFont="1" applyFill="1" applyAlignment="1" applyProtection="1">
      <alignment horizontal="left" vertical="center" wrapText="1"/>
      <protection locked="0"/>
    </xf>
    <xf numFmtId="14" fontId="12" fillId="0" borderId="0" xfId="0" applyNumberFormat="1" applyFont="1" applyFill="1" applyAlignment="1" applyProtection="1">
      <alignment horizontal="left" vertical="center"/>
      <protection locked="0"/>
    </xf>
    <xf numFmtId="22" fontId="3" fillId="3" borderId="0" xfId="0" applyNumberFormat="1" applyFont="1" applyFill="1" applyAlignment="1" applyProtection="1">
      <alignment horizontal="center" vertical="center"/>
      <protection locked="0"/>
    </xf>
    <xf numFmtId="14" fontId="3" fillId="3" borderId="0" xfId="0" applyNumberFormat="1" applyFont="1" applyFill="1" applyAlignment="1" applyProtection="1">
      <alignment horizontal="center" vertical="center"/>
      <protection locked="0"/>
    </xf>
    <xf numFmtId="0" fontId="17" fillId="3" borderId="0" xfId="0" applyFont="1" applyFill="1" applyAlignment="1" applyProtection="1">
      <alignment horizontal="center" vertical="center"/>
      <protection locked="0"/>
    </xf>
    <xf numFmtId="0" fontId="17" fillId="0" borderId="0" xfId="0" applyFont="1" applyBorder="1" applyAlignment="1">
      <alignment vertical="center"/>
    </xf>
    <xf numFmtId="0" fontId="17" fillId="0" borderId="0" xfId="0" applyFont="1" applyBorder="1" applyAlignment="1">
      <alignment horizontal="justify" vertical="center" wrapText="1"/>
    </xf>
    <xf numFmtId="11" fontId="28" fillId="0" borderId="1" xfId="0" applyNumberFormat="1" applyFont="1" applyBorder="1" applyAlignment="1">
      <alignment horizontal="center" vertical="center" wrapText="1"/>
    </xf>
    <xf numFmtId="166" fontId="28" fillId="0" borderId="1" xfId="0" applyNumberFormat="1" applyFont="1" applyBorder="1" applyAlignment="1">
      <alignment horizontal="center" vertical="center" wrapText="1"/>
    </xf>
  </cellXfs>
  <cellStyles count="5">
    <cellStyle name="Moneda 2" xfId="1"/>
    <cellStyle name="Normal" xfId="0" builtinId="0"/>
    <cellStyle name="Normal 2" xfId="2"/>
    <cellStyle name="Normal 2 2" xfId="3"/>
    <cellStyle name="Normal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15876</xdr:colOff>
      <xdr:row>0</xdr:row>
      <xdr:rowOff>206375</xdr:rowOff>
    </xdr:from>
    <xdr:to>
      <xdr:col>1</xdr:col>
      <xdr:colOff>444501</xdr:colOff>
      <xdr:row>2</xdr:row>
      <xdr:rowOff>99427</xdr:rowOff>
    </xdr:to>
    <xdr:pic>
      <xdr:nvPicPr>
        <xdr:cNvPr id="5" name="1 Imagen" descr="Resultado de imagen para servicio geologico colombiano">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38" t="31303" r="13391" b="34348"/>
        <a:stretch>
          <a:fillRect/>
        </a:stretch>
      </xdr:blipFill>
      <xdr:spPr bwMode="auto">
        <a:xfrm>
          <a:off x="15876" y="206375"/>
          <a:ext cx="1190625" cy="4963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20052</xdr:colOff>
      <xdr:row>0</xdr:row>
      <xdr:rowOff>220579</xdr:rowOff>
    </xdr:from>
    <xdr:to>
      <xdr:col>1</xdr:col>
      <xdr:colOff>448677</xdr:colOff>
      <xdr:row>2</xdr:row>
      <xdr:rowOff>105276</xdr:rowOff>
    </xdr:to>
    <xdr:pic>
      <xdr:nvPicPr>
        <xdr:cNvPr id="5" name="1 Imagen" descr="Resultado de imagen para servicio geologico colombiano">
          <a:extLst>
            <a:ext uri="{FF2B5EF4-FFF2-40B4-BE49-F238E27FC236}">
              <a16:creationId xmlns:a16="http://schemas.microsoft.com/office/drawing/2014/main" xmlns="" id="{00000000-0008-0000-01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38" t="31303" r="13391" b="34348"/>
        <a:stretch>
          <a:fillRect/>
        </a:stretch>
      </xdr:blipFill>
      <xdr:spPr bwMode="auto">
        <a:xfrm>
          <a:off x="20052" y="220579"/>
          <a:ext cx="1190625" cy="4963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20052</xdr:colOff>
      <xdr:row>67</xdr:row>
      <xdr:rowOff>245645</xdr:rowOff>
    </xdr:from>
    <xdr:to>
      <xdr:col>1</xdr:col>
      <xdr:colOff>448677</xdr:colOff>
      <xdr:row>69</xdr:row>
      <xdr:rowOff>130342</xdr:rowOff>
    </xdr:to>
    <xdr:pic>
      <xdr:nvPicPr>
        <xdr:cNvPr id="8" name="1 Imagen" descr="Resultado de imagen para servicio geologico colombiano">
          <a:extLst>
            <a:ext uri="{FF2B5EF4-FFF2-40B4-BE49-F238E27FC236}">
              <a16:creationId xmlns:a16="http://schemas.microsoft.com/office/drawing/2014/main" xmlns="" id="{00000000-0008-0000-01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38" t="31303" r="13391" b="34348"/>
        <a:stretch>
          <a:fillRect/>
        </a:stretch>
      </xdr:blipFill>
      <xdr:spPr bwMode="auto">
        <a:xfrm>
          <a:off x="20052" y="10437395"/>
          <a:ext cx="1190625" cy="4963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0</xdr:row>
      <xdr:rowOff>123825</xdr:rowOff>
    </xdr:from>
    <xdr:to>
      <xdr:col>1</xdr:col>
      <xdr:colOff>438150</xdr:colOff>
      <xdr:row>2</xdr:row>
      <xdr:rowOff>143877</xdr:rowOff>
    </xdr:to>
    <xdr:pic>
      <xdr:nvPicPr>
        <xdr:cNvPr id="10" name="1 Imagen" descr="Resultado de imagen para servicio geologico colombiano">
          <a:extLst>
            <a:ext uri="{FF2B5EF4-FFF2-40B4-BE49-F238E27FC236}">
              <a16:creationId xmlns:a16="http://schemas.microsoft.com/office/drawing/2014/main" xmlns="" id="{00000000-0008-0000-0200-00000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38" t="31303" r="13391" b="34348"/>
        <a:stretch>
          <a:fillRect/>
        </a:stretch>
      </xdr:blipFill>
      <xdr:spPr bwMode="auto">
        <a:xfrm>
          <a:off x="9525" y="123825"/>
          <a:ext cx="1190625" cy="4963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xdr:colOff>
      <xdr:row>58</xdr:row>
      <xdr:rowOff>123825</xdr:rowOff>
    </xdr:from>
    <xdr:to>
      <xdr:col>1</xdr:col>
      <xdr:colOff>438150</xdr:colOff>
      <xdr:row>60</xdr:row>
      <xdr:rowOff>143877</xdr:rowOff>
    </xdr:to>
    <xdr:pic>
      <xdr:nvPicPr>
        <xdr:cNvPr id="12" name="1 Imagen" descr="Resultado de imagen para servicio geologico colombiano">
          <a:extLst>
            <a:ext uri="{FF2B5EF4-FFF2-40B4-BE49-F238E27FC236}">
              <a16:creationId xmlns:a16="http://schemas.microsoft.com/office/drawing/2014/main" xmlns="" id="{00000000-0008-0000-0200-00000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38" t="31303" r="13391" b="34348"/>
        <a:stretch>
          <a:fillRect/>
        </a:stretch>
      </xdr:blipFill>
      <xdr:spPr bwMode="auto">
        <a:xfrm>
          <a:off x="9525" y="9763125"/>
          <a:ext cx="1228725" cy="4963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xdr:colOff>
      <xdr:row>116</xdr:row>
      <xdr:rowOff>114300</xdr:rowOff>
    </xdr:from>
    <xdr:to>
      <xdr:col>1</xdr:col>
      <xdr:colOff>438150</xdr:colOff>
      <xdr:row>118</xdr:row>
      <xdr:rowOff>181977</xdr:rowOff>
    </xdr:to>
    <xdr:pic>
      <xdr:nvPicPr>
        <xdr:cNvPr id="15" name="1 Imagen" descr="Resultado de imagen para servicio geologico colombiano">
          <a:extLst>
            <a:ext uri="{FF2B5EF4-FFF2-40B4-BE49-F238E27FC236}">
              <a16:creationId xmlns:a16="http://schemas.microsoft.com/office/drawing/2014/main" xmlns="" id="{00000000-0008-0000-0200-00000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38" t="31303" r="13391" b="34348"/>
        <a:stretch>
          <a:fillRect/>
        </a:stretch>
      </xdr:blipFill>
      <xdr:spPr bwMode="auto">
        <a:xfrm>
          <a:off x="9525" y="19326225"/>
          <a:ext cx="1190625" cy="4963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xdr:colOff>
      <xdr:row>174</xdr:row>
      <xdr:rowOff>114300</xdr:rowOff>
    </xdr:from>
    <xdr:to>
      <xdr:col>1</xdr:col>
      <xdr:colOff>438150</xdr:colOff>
      <xdr:row>176</xdr:row>
      <xdr:rowOff>134352</xdr:rowOff>
    </xdr:to>
    <xdr:pic>
      <xdr:nvPicPr>
        <xdr:cNvPr id="16" name="1 Imagen" descr="Resultado de imagen para servicio geologico colombiano">
          <a:extLst>
            <a:ext uri="{FF2B5EF4-FFF2-40B4-BE49-F238E27FC236}">
              <a16:creationId xmlns:a16="http://schemas.microsoft.com/office/drawing/2014/main" xmlns="" id="{00000000-0008-0000-0200-00001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38" t="31303" r="13391" b="34348"/>
        <a:stretch>
          <a:fillRect/>
        </a:stretch>
      </xdr:blipFill>
      <xdr:spPr bwMode="auto">
        <a:xfrm>
          <a:off x="9525" y="28936950"/>
          <a:ext cx="1190625" cy="4963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xdr:colOff>
      <xdr:row>232</xdr:row>
      <xdr:rowOff>114300</xdr:rowOff>
    </xdr:from>
    <xdr:to>
      <xdr:col>1</xdr:col>
      <xdr:colOff>438150</xdr:colOff>
      <xdr:row>234</xdr:row>
      <xdr:rowOff>134352</xdr:rowOff>
    </xdr:to>
    <xdr:pic>
      <xdr:nvPicPr>
        <xdr:cNvPr id="17" name="1 Imagen" descr="Resultado de imagen para servicio geologico colombiano">
          <a:extLst>
            <a:ext uri="{FF2B5EF4-FFF2-40B4-BE49-F238E27FC236}">
              <a16:creationId xmlns:a16="http://schemas.microsoft.com/office/drawing/2014/main" xmlns="" id="{00000000-0008-0000-0200-00001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38" t="31303" r="13391" b="34348"/>
        <a:stretch>
          <a:fillRect/>
        </a:stretch>
      </xdr:blipFill>
      <xdr:spPr bwMode="auto">
        <a:xfrm>
          <a:off x="9525" y="38509575"/>
          <a:ext cx="1190625" cy="4963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xdr:colOff>
      <xdr:row>290</xdr:row>
      <xdr:rowOff>104775</xdr:rowOff>
    </xdr:from>
    <xdr:to>
      <xdr:col>1</xdr:col>
      <xdr:colOff>438150</xdr:colOff>
      <xdr:row>292</xdr:row>
      <xdr:rowOff>124827</xdr:rowOff>
    </xdr:to>
    <xdr:pic>
      <xdr:nvPicPr>
        <xdr:cNvPr id="24" name="1 Imagen" descr="Resultado de imagen para servicio geologico colombiano">
          <a:extLst>
            <a:ext uri="{FF2B5EF4-FFF2-40B4-BE49-F238E27FC236}">
              <a16:creationId xmlns:a16="http://schemas.microsoft.com/office/drawing/2014/main" xmlns="" id="{00000000-0008-0000-0200-00001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38" t="31303" r="13391" b="34348"/>
        <a:stretch>
          <a:fillRect/>
        </a:stretch>
      </xdr:blipFill>
      <xdr:spPr bwMode="auto">
        <a:xfrm>
          <a:off x="9525" y="48110775"/>
          <a:ext cx="1190625" cy="4963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xdr:colOff>
      <xdr:row>348</xdr:row>
      <xdr:rowOff>114300</xdr:rowOff>
    </xdr:from>
    <xdr:to>
      <xdr:col>1</xdr:col>
      <xdr:colOff>438150</xdr:colOff>
      <xdr:row>351</xdr:row>
      <xdr:rowOff>39102</xdr:rowOff>
    </xdr:to>
    <xdr:pic>
      <xdr:nvPicPr>
        <xdr:cNvPr id="27" name="1 Imagen" descr="Resultado de imagen para servicio geologico colombiano">
          <a:extLst>
            <a:ext uri="{FF2B5EF4-FFF2-40B4-BE49-F238E27FC236}">
              <a16:creationId xmlns:a16="http://schemas.microsoft.com/office/drawing/2014/main" xmlns="" id="{00000000-0008-0000-0200-00001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38" t="31303" r="13391" b="34348"/>
        <a:stretch>
          <a:fillRect/>
        </a:stretch>
      </xdr:blipFill>
      <xdr:spPr bwMode="auto">
        <a:xfrm>
          <a:off x="9525" y="57740550"/>
          <a:ext cx="1190625" cy="4963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xdr:colOff>
      <xdr:row>406</xdr:row>
      <xdr:rowOff>114300</xdr:rowOff>
    </xdr:from>
    <xdr:to>
      <xdr:col>1</xdr:col>
      <xdr:colOff>438150</xdr:colOff>
      <xdr:row>408</xdr:row>
      <xdr:rowOff>134352</xdr:rowOff>
    </xdr:to>
    <xdr:pic>
      <xdr:nvPicPr>
        <xdr:cNvPr id="28" name="1 Imagen" descr="Resultado de imagen para servicio geologico colombiano">
          <a:extLst>
            <a:ext uri="{FF2B5EF4-FFF2-40B4-BE49-F238E27FC236}">
              <a16:creationId xmlns:a16="http://schemas.microsoft.com/office/drawing/2014/main" xmlns="" id="{00000000-0008-0000-0200-00001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38" t="31303" r="13391" b="34348"/>
        <a:stretch>
          <a:fillRect/>
        </a:stretch>
      </xdr:blipFill>
      <xdr:spPr bwMode="auto">
        <a:xfrm>
          <a:off x="9525" y="67341750"/>
          <a:ext cx="1190625" cy="4963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9525</xdr:colOff>
      <xdr:row>0</xdr:row>
      <xdr:rowOff>114300</xdr:rowOff>
    </xdr:from>
    <xdr:to>
      <xdr:col>1</xdr:col>
      <xdr:colOff>438150</xdr:colOff>
      <xdr:row>2</xdr:row>
      <xdr:rowOff>134352</xdr:rowOff>
    </xdr:to>
    <xdr:pic>
      <xdr:nvPicPr>
        <xdr:cNvPr id="18" name="1 Imagen" descr="Resultado de imagen para servicio geologico colombiano">
          <a:extLst>
            <a:ext uri="{FF2B5EF4-FFF2-40B4-BE49-F238E27FC236}">
              <a16:creationId xmlns:a16="http://schemas.microsoft.com/office/drawing/2014/main" xmlns="" id="{00000000-0008-0000-0300-00001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38" t="31303" r="13391" b="34348"/>
        <a:stretch>
          <a:fillRect/>
        </a:stretch>
      </xdr:blipFill>
      <xdr:spPr bwMode="auto">
        <a:xfrm>
          <a:off x="9525" y="114300"/>
          <a:ext cx="1190625" cy="4963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xdr:colOff>
      <xdr:row>47</xdr:row>
      <xdr:rowOff>114300</xdr:rowOff>
    </xdr:from>
    <xdr:to>
      <xdr:col>1</xdr:col>
      <xdr:colOff>438150</xdr:colOff>
      <xdr:row>49</xdr:row>
      <xdr:rowOff>134352</xdr:rowOff>
    </xdr:to>
    <xdr:pic>
      <xdr:nvPicPr>
        <xdr:cNvPr id="35" name="1 Imagen" descr="Resultado de imagen para servicio geologico colombiano">
          <a:extLst>
            <a:ext uri="{FF2B5EF4-FFF2-40B4-BE49-F238E27FC236}">
              <a16:creationId xmlns:a16="http://schemas.microsoft.com/office/drawing/2014/main" xmlns="" id="{00000000-0008-0000-0300-00002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38" t="31303" r="13391" b="34348"/>
        <a:stretch>
          <a:fillRect/>
        </a:stretch>
      </xdr:blipFill>
      <xdr:spPr bwMode="auto">
        <a:xfrm>
          <a:off x="9525" y="9848850"/>
          <a:ext cx="1190625" cy="4963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9525</xdr:colOff>
      <xdr:row>95</xdr:row>
      <xdr:rowOff>114300</xdr:rowOff>
    </xdr:from>
    <xdr:ext cx="1190625" cy="496302"/>
    <xdr:pic>
      <xdr:nvPicPr>
        <xdr:cNvPr id="19" name="1 Imagen" descr="Resultado de imagen para servicio geologico colombiano">
          <a:extLst>
            <a:ext uri="{FF2B5EF4-FFF2-40B4-BE49-F238E27FC236}">
              <a16:creationId xmlns:a16="http://schemas.microsoft.com/office/drawing/2014/main" xmlns="" id="{00000000-0008-0000-0300-00001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38" t="31303" r="13391" b="34348"/>
        <a:stretch>
          <a:fillRect/>
        </a:stretch>
      </xdr:blipFill>
      <xdr:spPr bwMode="auto">
        <a:xfrm>
          <a:off x="9525" y="114300"/>
          <a:ext cx="1190625" cy="4963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9525</xdr:colOff>
      <xdr:row>142</xdr:row>
      <xdr:rowOff>114300</xdr:rowOff>
    </xdr:from>
    <xdr:ext cx="1190625" cy="496302"/>
    <xdr:pic>
      <xdr:nvPicPr>
        <xdr:cNvPr id="20" name="1 Imagen" descr="Resultado de imagen para servicio geologico colombiano">
          <a:extLst>
            <a:ext uri="{FF2B5EF4-FFF2-40B4-BE49-F238E27FC236}">
              <a16:creationId xmlns:a16="http://schemas.microsoft.com/office/drawing/2014/main" xmlns="" id="{00000000-0008-0000-0300-00002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38" t="31303" r="13391" b="34348"/>
        <a:stretch>
          <a:fillRect/>
        </a:stretch>
      </xdr:blipFill>
      <xdr:spPr bwMode="auto">
        <a:xfrm>
          <a:off x="9525" y="9982200"/>
          <a:ext cx="1190625" cy="4963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9525</xdr:colOff>
      <xdr:row>190</xdr:row>
      <xdr:rowOff>114300</xdr:rowOff>
    </xdr:from>
    <xdr:ext cx="1190625" cy="496302"/>
    <xdr:pic>
      <xdr:nvPicPr>
        <xdr:cNvPr id="21" name="1 Imagen" descr="Resultado de imagen para servicio geologico colombiano">
          <a:extLst>
            <a:ext uri="{FF2B5EF4-FFF2-40B4-BE49-F238E27FC236}">
              <a16:creationId xmlns:a16="http://schemas.microsoft.com/office/drawing/2014/main" xmlns="" id="{00000000-0008-0000-0300-00001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38" t="31303" r="13391" b="34348"/>
        <a:stretch>
          <a:fillRect/>
        </a:stretch>
      </xdr:blipFill>
      <xdr:spPr bwMode="auto">
        <a:xfrm>
          <a:off x="9525" y="114300"/>
          <a:ext cx="1190625" cy="4963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9525</xdr:colOff>
      <xdr:row>237</xdr:row>
      <xdr:rowOff>114300</xdr:rowOff>
    </xdr:from>
    <xdr:ext cx="1190625" cy="496302"/>
    <xdr:pic>
      <xdr:nvPicPr>
        <xdr:cNvPr id="22" name="1 Imagen" descr="Resultado de imagen para servicio geologico colombiano">
          <a:extLst>
            <a:ext uri="{FF2B5EF4-FFF2-40B4-BE49-F238E27FC236}">
              <a16:creationId xmlns:a16="http://schemas.microsoft.com/office/drawing/2014/main" xmlns="" id="{00000000-0008-0000-0300-00002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38" t="31303" r="13391" b="34348"/>
        <a:stretch>
          <a:fillRect/>
        </a:stretch>
      </xdr:blipFill>
      <xdr:spPr bwMode="auto">
        <a:xfrm>
          <a:off x="9525" y="9982200"/>
          <a:ext cx="1190625" cy="4963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9525</xdr:colOff>
      <xdr:row>285</xdr:row>
      <xdr:rowOff>114300</xdr:rowOff>
    </xdr:from>
    <xdr:ext cx="1190625" cy="496302"/>
    <xdr:pic>
      <xdr:nvPicPr>
        <xdr:cNvPr id="23" name="1 Imagen" descr="Resultado de imagen para servicio geologico colombiano">
          <a:extLst>
            <a:ext uri="{FF2B5EF4-FFF2-40B4-BE49-F238E27FC236}">
              <a16:creationId xmlns:a16="http://schemas.microsoft.com/office/drawing/2014/main" xmlns="" id="{00000000-0008-0000-0300-00001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38" t="31303" r="13391" b="34348"/>
        <a:stretch>
          <a:fillRect/>
        </a:stretch>
      </xdr:blipFill>
      <xdr:spPr bwMode="auto">
        <a:xfrm>
          <a:off x="9525" y="19831050"/>
          <a:ext cx="1190625" cy="4963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9525</xdr:colOff>
      <xdr:row>332</xdr:row>
      <xdr:rowOff>114300</xdr:rowOff>
    </xdr:from>
    <xdr:ext cx="1190625" cy="496302"/>
    <xdr:pic>
      <xdr:nvPicPr>
        <xdr:cNvPr id="24" name="1 Imagen" descr="Resultado de imagen para servicio geologico colombiano">
          <a:extLst>
            <a:ext uri="{FF2B5EF4-FFF2-40B4-BE49-F238E27FC236}">
              <a16:creationId xmlns:a16="http://schemas.microsoft.com/office/drawing/2014/main" xmlns="" id="{00000000-0008-0000-0300-00002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38" t="31303" r="13391" b="34348"/>
        <a:stretch>
          <a:fillRect/>
        </a:stretch>
      </xdr:blipFill>
      <xdr:spPr bwMode="auto">
        <a:xfrm>
          <a:off x="9525" y="29698950"/>
          <a:ext cx="1190625" cy="4963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9525</xdr:colOff>
      <xdr:row>380</xdr:row>
      <xdr:rowOff>114300</xdr:rowOff>
    </xdr:from>
    <xdr:ext cx="1190625" cy="496302"/>
    <xdr:pic>
      <xdr:nvPicPr>
        <xdr:cNvPr id="25" name="1 Imagen" descr="Resultado de imagen para servicio geologico colombiano">
          <a:extLst>
            <a:ext uri="{FF2B5EF4-FFF2-40B4-BE49-F238E27FC236}">
              <a16:creationId xmlns:a16="http://schemas.microsoft.com/office/drawing/2014/main" xmlns="" id="{00000000-0008-0000-0300-00001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38" t="31303" r="13391" b="34348"/>
        <a:stretch>
          <a:fillRect/>
        </a:stretch>
      </xdr:blipFill>
      <xdr:spPr bwMode="auto">
        <a:xfrm>
          <a:off x="9525" y="114300"/>
          <a:ext cx="1190625" cy="4963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9525</xdr:colOff>
      <xdr:row>427</xdr:row>
      <xdr:rowOff>114300</xdr:rowOff>
    </xdr:from>
    <xdr:ext cx="1190625" cy="496302"/>
    <xdr:pic>
      <xdr:nvPicPr>
        <xdr:cNvPr id="26" name="1 Imagen" descr="Resultado de imagen para servicio geologico colombiano">
          <a:extLst>
            <a:ext uri="{FF2B5EF4-FFF2-40B4-BE49-F238E27FC236}">
              <a16:creationId xmlns:a16="http://schemas.microsoft.com/office/drawing/2014/main" xmlns="" id="{00000000-0008-0000-0300-00002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38" t="31303" r="13391" b="34348"/>
        <a:stretch>
          <a:fillRect/>
        </a:stretch>
      </xdr:blipFill>
      <xdr:spPr bwMode="auto">
        <a:xfrm>
          <a:off x="9525" y="9982200"/>
          <a:ext cx="1190625" cy="4963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9525</xdr:colOff>
      <xdr:row>475</xdr:row>
      <xdr:rowOff>114300</xdr:rowOff>
    </xdr:from>
    <xdr:ext cx="1190625" cy="496302"/>
    <xdr:pic>
      <xdr:nvPicPr>
        <xdr:cNvPr id="27" name="1 Imagen" descr="Resultado de imagen para servicio geologico colombiano">
          <a:extLst>
            <a:ext uri="{FF2B5EF4-FFF2-40B4-BE49-F238E27FC236}">
              <a16:creationId xmlns:a16="http://schemas.microsoft.com/office/drawing/2014/main" xmlns="" id="{00000000-0008-0000-0300-00001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38" t="31303" r="13391" b="34348"/>
        <a:stretch>
          <a:fillRect/>
        </a:stretch>
      </xdr:blipFill>
      <xdr:spPr bwMode="auto">
        <a:xfrm>
          <a:off x="9525" y="19831050"/>
          <a:ext cx="1190625" cy="4963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9525</xdr:colOff>
      <xdr:row>522</xdr:row>
      <xdr:rowOff>114300</xdr:rowOff>
    </xdr:from>
    <xdr:ext cx="1190625" cy="496302"/>
    <xdr:pic>
      <xdr:nvPicPr>
        <xdr:cNvPr id="28" name="1 Imagen" descr="Resultado de imagen para servicio geologico colombiano">
          <a:extLst>
            <a:ext uri="{FF2B5EF4-FFF2-40B4-BE49-F238E27FC236}">
              <a16:creationId xmlns:a16="http://schemas.microsoft.com/office/drawing/2014/main" xmlns="" id="{00000000-0008-0000-0300-00002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38" t="31303" r="13391" b="34348"/>
        <a:stretch>
          <a:fillRect/>
        </a:stretch>
      </xdr:blipFill>
      <xdr:spPr bwMode="auto">
        <a:xfrm>
          <a:off x="9525" y="29698950"/>
          <a:ext cx="1190625" cy="4963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9525</xdr:colOff>
      <xdr:row>570</xdr:row>
      <xdr:rowOff>114300</xdr:rowOff>
    </xdr:from>
    <xdr:ext cx="1190625" cy="496302"/>
    <xdr:pic>
      <xdr:nvPicPr>
        <xdr:cNvPr id="29" name="1 Imagen" descr="Resultado de imagen para servicio geologico colombiano">
          <a:extLst>
            <a:ext uri="{FF2B5EF4-FFF2-40B4-BE49-F238E27FC236}">
              <a16:creationId xmlns:a16="http://schemas.microsoft.com/office/drawing/2014/main" xmlns="" id="{00000000-0008-0000-0300-00001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38" t="31303" r="13391" b="34348"/>
        <a:stretch>
          <a:fillRect/>
        </a:stretch>
      </xdr:blipFill>
      <xdr:spPr bwMode="auto">
        <a:xfrm>
          <a:off x="9525" y="39547800"/>
          <a:ext cx="1190625" cy="4963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9525</xdr:colOff>
      <xdr:row>617</xdr:row>
      <xdr:rowOff>114300</xdr:rowOff>
    </xdr:from>
    <xdr:ext cx="1190625" cy="496302"/>
    <xdr:pic>
      <xdr:nvPicPr>
        <xdr:cNvPr id="30" name="1 Imagen" descr="Resultado de imagen para servicio geologico colombiano">
          <a:extLst>
            <a:ext uri="{FF2B5EF4-FFF2-40B4-BE49-F238E27FC236}">
              <a16:creationId xmlns:a16="http://schemas.microsoft.com/office/drawing/2014/main" xmlns="" id="{00000000-0008-0000-0300-00002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38" t="31303" r="13391" b="34348"/>
        <a:stretch>
          <a:fillRect/>
        </a:stretch>
      </xdr:blipFill>
      <xdr:spPr bwMode="auto">
        <a:xfrm>
          <a:off x="9525" y="49415700"/>
          <a:ext cx="1190625" cy="4963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9525</xdr:colOff>
      <xdr:row>665</xdr:row>
      <xdr:rowOff>114300</xdr:rowOff>
    </xdr:from>
    <xdr:ext cx="1190625" cy="496302"/>
    <xdr:pic>
      <xdr:nvPicPr>
        <xdr:cNvPr id="31" name="1 Imagen" descr="Resultado de imagen para servicio geologico colombiano">
          <a:extLst>
            <a:ext uri="{FF2B5EF4-FFF2-40B4-BE49-F238E27FC236}">
              <a16:creationId xmlns:a16="http://schemas.microsoft.com/office/drawing/2014/main" xmlns="" id="{00000000-0008-0000-0300-00001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38" t="31303" r="13391" b="34348"/>
        <a:stretch>
          <a:fillRect/>
        </a:stretch>
      </xdr:blipFill>
      <xdr:spPr bwMode="auto">
        <a:xfrm>
          <a:off x="9525" y="59264550"/>
          <a:ext cx="1190625" cy="4963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9525</xdr:colOff>
      <xdr:row>712</xdr:row>
      <xdr:rowOff>114300</xdr:rowOff>
    </xdr:from>
    <xdr:ext cx="1190625" cy="496302"/>
    <xdr:pic>
      <xdr:nvPicPr>
        <xdr:cNvPr id="32" name="1 Imagen" descr="Resultado de imagen para servicio geologico colombiano">
          <a:extLst>
            <a:ext uri="{FF2B5EF4-FFF2-40B4-BE49-F238E27FC236}">
              <a16:creationId xmlns:a16="http://schemas.microsoft.com/office/drawing/2014/main" xmlns="" id="{00000000-0008-0000-0300-00002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7738" t="31303" r="13391" b="34348"/>
        <a:stretch>
          <a:fillRect/>
        </a:stretch>
      </xdr:blipFill>
      <xdr:spPr bwMode="auto">
        <a:xfrm>
          <a:off x="9525" y="69132450"/>
          <a:ext cx="1190625" cy="4963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K229"/>
  <sheetViews>
    <sheetView showGridLines="0" tabSelected="1" topLeftCell="A178" zoomScale="120" zoomScaleNormal="120" zoomScaleSheetLayoutView="120" workbookViewId="0">
      <selection activeCell="L184" sqref="L184"/>
    </sheetView>
  </sheetViews>
  <sheetFormatPr baseColWidth="10" defaultColWidth="11.42578125" defaultRowHeight="15" x14ac:dyDescent="0.25"/>
  <cols>
    <col min="2" max="2" width="6.85546875" customWidth="1"/>
    <col min="3" max="3" width="22.140625" customWidth="1"/>
    <col min="4" max="5" width="10" customWidth="1"/>
    <col min="6" max="6" width="7.7109375" customWidth="1"/>
    <col min="7" max="7" width="8.42578125" customWidth="1"/>
    <col min="8" max="8" width="8.5703125" customWidth="1"/>
    <col min="9" max="9" width="14" customWidth="1"/>
    <col min="11" max="11" width="12.5703125" bestFit="1" customWidth="1"/>
  </cols>
  <sheetData>
    <row r="1" spans="1:9" ht="24" customHeight="1" x14ac:dyDescent="0.25">
      <c r="A1" s="100"/>
      <c r="B1" s="100"/>
      <c r="C1" s="101" t="s">
        <v>48</v>
      </c>
      <c r="D1" s="102"/>
      <c r="E1" s="102"/>
      <c r="F1" s="103"/>
      <c r="G1" s="100" t="s">
        <v>152</v>
      </c>
      <c r="H1" s="100"/>
      <c r="I1" s="100"/>
    </row>
    <row r="2" spans="1:9" ht="24" customHeight="1" x14ac:dyDescent="0.25">
      <c r="A2" s="100"/>
      <c r="B2" s="100"/>
      <c r="C2" s="104"/>
      <c r="D2" s="105"/>
      <c r="E2" s="105"/>
      <c r="F2" s="106"/>
      <c r="G2" s="100" t="s">
        <v>124</v>
      </c>
      <c r="H2" s="100"/>
      <c r="I2" s="100"/>
    </row>
    <row r="3" spans="1:9" ht="24" customHeight="1" x14ac:dyDescent="0.25">
      <c r="A3" s="100"/>
      <c r="B3" s="100"/>
      <c r="C3" s="107"/>
      <c r="D3" s="108"/>
      <c r="E3" s="108"/>
      <c r="F3" s="109"/>
      <c r="G3" s="100" t="s">
        <v>29</v>
      </c>
      <c r="H3" s="100"/>
      <c r="I3" s="100"/>
    </row>
    <row r="4" spans="1:9" x14ac:dyDescent="0.25">
      <c r="A4" s="1"/>
      <c r="B4" s="1"/>
      <c r="C4" s="1"/>
      <c r="D4" s="1"/>
      <c r="E4" s="1"/>
      <c r="F4" s="1"/>
      <c r="G4" s="1"/>
      <c r="H4" s="1"/>
      <c r="I4" s="1"/>
    </row>
    <row r="5" spans="1:9" ht="78.75" customHeight="1" x14ac:dyDescent="0.25">
      <c r="A5" s="110" t="s">
        <v>54</v>
      </c>
      <c r="B5" s="111"/>
      <c r="C5" s="111"/>
      <c r="D5" s="111"/>
      <c r="E5" s="111"/>
      <c r="F5" s="111"/>
      <c r="G5" s="111"/>
      <c r="H5" s="111"/>
      <c r="I5" s="112"/>
    </row>
    <row r="6" spans="1:9" x14ac:dyDescent="0.25">
      <c r="A6" s="2"/>
      <c r="B6" s="2"/>
      <c r="C6" s="2"/>
      <c r="D6" s="2"/>
      <c r="E6" s="2"/>
      <c r="F6" s="2"/>
      <c r="G6" s="2"/>
      <c r="H6" s="2"/>
      <c r="I6" s="2"/>
    </row>
    <row r="7" spans="1:9" ht="22.5" customHeight="1" x14ac:dyDescent="0.25">
      <c r="A7" s="113" t="s">
        <v>52</v>
      </c>
      <c r="B7" s="113"/>
      <c r="C7" s="76"/>
      <c r="D7" s="3"/>
      <c r="E7" s="113" t="s">
        <v>137</v>
      </c>
      <c r="F7" s="113"/>
      <c r="G7" s="113"/>
      <c r="H7" s="114"/>
      <c r="I7" s="115"/>
    </row>
    <row r="8" spans="1:9" x14ac:dyDescent="0.25">
      <c r="A8" s="3"/>
      <c r="B8" s="3"/>
      <c r="C8" s="3"/>
      <c r="D8" s="3"/>
      <c r="E8" s="3"/>
      <c r="F8" s="3"/>
      <c r="G8" s="3"/>
      <c r="H8" s="3"/>
      <c r="I8" s="3"/>
    </row>
    <row r="9" spans="1:9" x14ac:dyDescent="0.25">
      <c r="A9" s="116" t="s">
        <v>9</v>
      </c>
      <c r="B9" s="116"/>
      <c r="C9" s="116"/>
      <c r="D9" s="116"/>
      <c r="E9" s="116"/>
      <c r="F9" s="116"/>
      <c r="G9" s="116"/>
      <c r="H9" s="116"/>
      <c r="I9" s="116"/>
    </row>
    <row r="10" spans="1:9" ht="3.75" customHeight="1" x14ac:dyDescent="0.25">
      <c r="A10" s="4"/>
      <c r="B10" s="4"/>
      <c r="C10" s="4"/>
      <c r="D10" s="4"/>
      <c r="E10" s="4"/>
      <c r="F10" s="4"/>
      <c r="G10" s="4"/>
      <c r="H10" s="4"/>
      <c r="I10" s="4"/>
    </row>
    <row r="11" spans="1:9" x14ac:dyDescent="0.25">
      <c r="A11" s="117" t="s">
        <v>0</v>
      </c>
      <c r="B11" s="117"/>
      <c r="C11" s="118"/>
      <c r="D11" s="118"/>
      <c r="E11" s="118"/>
      <c r="F11" s="118"/>
      <c r="G11" s="118"/>
      <c r="H11" s="118"/>
      <c r="I11" s="118"/>
    </row>
    <row r="12" spans="1:9" ht="3.75" customHeight="1" x14ac:dyDescent="0.25">
      <c r="A12" s="5"/>
      <c r="B12" s="5"/>
      <c r="C12" s="6"/>
      <c r="D12" s="6"/>
      <c r="E12" s="4"/>
      <c r="F12" s="4"/>
      <c r="G12" s="4"/>
      <c r="H12" s="4"/>
      <c r="I12" s="4"/>
    </row>
    <row r="13" spans="1:9" x14ac:dyDescent="0.25">
      <c r="A13" s="117" t="s">
        <v>1</v>
      </c>
      <c r="B13" s="117"/>
      <c r="C13" s="118"/>
      <c r="D13" s="118"/>
      <c r="E13" s="4" t="s">
        <v>3</v>
      </c>
      <c r="F13" s="119"/>
      <c r="G13" s="119"/>
      <c r="H13" s="4" t="s">
        <v>4</v>
      </c>
      <c r="I13" s="61"/>
    </row>
    <row r="14" spans="1:9" ht="3.75" customHeight="1" x14ac:dyDescent="0.25">
      <c r="A14" s="5"/>
      <c r="B14" s="5"/>
      <c r="C14" s="6"/>
      <c r="D14" s="6"/>
      <c r="E14" s="4"/>
      <c r="F14" s="4"/>
      <c r="G14" s="4"/>
      <c r="H14" s="4"/>
      <c r="I14" s="4"/>
    </row>
    <row r="15" spans="1:9" x14ac:dyDescent="0.25">
      <c r="A15" s="117" t="s">
        <v>2</v>
      </c>
      <c r="B15" s="117"/>
      <c r="C15" s="118"/>
      <c r="D15" s="118"/>
      <c r="E15" s="4" t="s">
        <v>5</v>
      </c>
      <c r="F15" s="119"/>
      <c r="G15" s="119"/>
      <c r="H15" s="119"/>
      <c r="I15" s="119"/>
    </row>
    <row r="16" spans="1:9" ht="3.75" customHeight="1" x14ac:dyDescent="0.25">
      <c r="A16" s="5"/>
      <c r="B16" s="5"/>
      <c r="C16" s="6"/>
      <c r="D16" s="6"/>
      <c r="E16" s="4"/>
      <c r="F16" s="7"/>
      <c r="G16" s="7"/>
      <c r="H16" s="7"/>
      <c r="I16" s="7"/>
    </row>
    <row r="17" spans="1:9" x14ac:dyDescent="0.25">
      <c r="A17" s="117" t="s">
        <v>6</v>
      </c>
      <c r="B17" s="117"/>
      <c r="C17" s="118"/>
      <c r="D17" s="118"/>
      <c r="E17" s="4" t="s">
        <v>7</v>
      </c>
      <c r="F17" s="119"/>
      <c r="G17" s="119"/>
      <c r="H17" s="119"/>
      <c r="I17" s="119"/>
    </row>
    <row r="18" spans="1:9" ht="3.75" customHeight="1" x14ac:dyDescent="0.25">
      <c r="A18" s="5"/>
      <c r="B18" s="5"/>
      <c r="C18" s="6"/>
      <c r="D18" s="6"/>
      <c r="E18" s="4"/>
      <c r="F18" s="7"/>
      <c r="G18" s="7"/>
      <c r="H18" s="7"/>
      <c r="I18" s="7"/>
    </row>
    <row r="19" spans="1:9" x14ac:dyDescent="0.25">
      <c r="A19" s="117" t="s">
        <v>8</v>
      </c>
      <c r="B19" s="117"/>
      <c r="C19" s="118"/>
      <c r="D19" s="118"/>
      <c r="E19" s="118"/>
      <c r="F19" s="118"/>
      <c r="G19" s="5"/>
      <c r="H19" s="120"/>
      <c r="I19" s="120"/>
    </row>
    <row r="20" spans="1:9" ht="3.75" customHeight="1" x14ac:dyDescent="0.25">
      <c r="A20" s="4"/>
      <c r="B20" s="4"/>
      <c r="C20" s="4"/>
      <c r="D20" s="4"/>
      <c r="E20" s="4"/>
      <c r="F20" s="4"/>
      <c r="G20" s="4"/>
      <c r="H20" s="4"/>
      <c r="I20" s="4"/>
    </row>
    <row r="21" spans="1:9" x14ac:dyDescent="0.25">
      <c r="A21" s="4"/>
      <c r="B21" s="4"/>
      <c r="C21" s="4"/>
      <c r="D21" s="4"/>
      <c r="E21" s="4"/>
      <c r="F21" s="4"/>
      <c r="G21" s="4"/>
      <c r="H21" s="4"/>
      <c r="I21" s="4"/>
    </row>
    <row r="22" spans="1:9" x14ac:dyDescent="0.25">
      <c r="A22" s="116" t="s">
        <v>10</v>
      </c>
      <c r="B22" s="116"/>
      <c r="C22" s="116"/>
      <c r="D22" s="116"/>
      <c r="E22" s="116"/>
      <c r="F22" s="116"/>
      <c r="G22" s="116"/>
      <c r="H22" s="116"/>
      <c r="I22" s="116"/>
    </row>
    <row r="23" spans="1:9" ht="7.5" customHeight="1" x14ac:dyDescent="0.25">
      <c r="A23" s="4"/>
      <c r="B23" s="4"/>
      <c r="C23" s="4"/>
      <c r="D23" s="4"/>
      <c r="E23" s="4"/>
      <c r="F23" s="4"/>
      <c r="G23" s="4"/>
      <c r="H23" s="4"/>
      <c r="I23" s="4"/>
    </row>
    <row r="24" spans="1:9" ht="30" customHeight="1" x14ac:dyDescent="0.25">
      <c r="A24" s="121" t="s">
        <v>50</v>
      </c>
      <c r="B24" s="121"/>
      <c r="C24" s="121"/>
      <c r="D24" s="121"/>
      <c r="E24" s="121"/>
      <c r="F24" s="121"/>
      <c r="G24" s="121"/>
      <c r="H24" s="121"/>
      <c r="I24" s="121"/>
    </row>
    <row r="25" spans="1:9" ht="7.5" customHeight="1" x14ac:dyDescent="0.25">
      <c r="A25" s="4"/>
      <c r="B25" s="4"/>
      <c r="C25" s="4"/>
      <c r="D25" s="4"/>
      <c r="E25" s="4"/>
      <c r="F25" s="4"/>
      <c r="G25" s="4"/>
      <c r="H25" s="4"/>
      <c r="I25" s="4"/>
    </row>
    <row r="26" spans="1:9" ht="15" customHeight="1" x14ac:dyDescent="0.25">
      <c r="A26" s="4" t="s">
        <v>55</v>
      </c>
      <c r="B26" s="4"/>
      <c r="C26" s="62" t="s">
        <v>47</v>
      </c>
      <c r="D26" s="8"/>
      <c r="E26" s="9"/>
      <c r="F26" s="9"/>
      <c r="G26" s="9"/>
      <c r="H26" s="9"/>
      <c r="I26" s="9"/>
    </row>
    <row r="27" spans="1:9" ht="7.5" customHeight="1" x14ac:dyDescent="0.25">
      <c r="A27" s="9" t="s">
        <v>47</v>
      </c>
      <c r="B27" s="9">
        <v>1</v>
      </c>
      <c r="C27" s="9">
        <v>2</v>
      </c>
      <c r="D27" s="9">
        <v>3</v>
      </c>
      <c r="E27" s="9">
        <v>4</v>
      </c>
      <c r="F27" s="9">
        <v>5</v>
      </c>
      <c r="G27" s="9">
        <v>6</v>
      </c>
      <c r="H27" s="9">
        <v>7</v>
      </c>
      <c r="I27" s="9">
        <v>8</v>
      </c>
    </row>
    <row r="28" spans="1:9" ht="45" customHeight="1" x14ac:dyDescent="0.25">
      <c r="A28" s="122" t="s">
        <v>49</v>
      </c>
      <c r="B28" s="122"/>
      <c r="C28" s="122"/>
      <c r="D28" s="122"/>
      <c r="E28" s="122"/>
      <c r="F28" s="122"/>
      <c r="G28" s="122"/>
      <c r="H28" s="122"/>
      <c r="I28" s="122"/>
    </row>
    <row r="29" spans="1:9" ht="15.75" thickBot="1" x14ac:dyDescent="0.3">
      <c r="A29" s="4"/>
      <c r="B29" s="4"/>
      <c r="C29" s="4"/>
      <c r="D29" s="4"/>
      <c r="E29" s="4"/>
      <c r="F29" s="4"/>
      <c r="G29" s="4"/>
      <c r="H29" s="4"/>
      <c r="I29" s="4"/>
    </row>
    <row r="30" spans="1:9" ht="45" customHeight="1" thickBot="1" x14ac:dyDescent="0.3">
      <c r="A30" s="123" t="s">
        <v>140</v>
      </c>
      <c r="B30" s="124"/>
      <c r="C30" s="124"/>
      <c r="D30" s="125" t="str">
        <f>IF($C$26&lt;&gt;"Seleccione",IF($C$7&lt;&gt;" ",$C$7&amp;" - A"," ")," ")</f>
        <v xml:space="preserve"> </v>
      </c>
      <c r="E30" s="126"/>
      <c r="F30" s="127"/>
      <c r="G30" s="128" t="s">
        <v>18</v>
      </c>
      <c r="H30" s="129"/>
      <c r="I30" s="130"/>
    </row>
    <row r="31" spans="1:9" ht="3.75" customHeight="1" x14ac:dyDescent="0.25">
      <c r="A31" s="12"/>
      <c r="B31" s="10"/>
      <c r="C31" s="10"/>
      <c r="D31" s="4"/>
      <c r="E31" s="10"/>
      <c r="F31" s="10"/>
      <c r="G31" s="10"/>
      <c r="H31" s="10"/>
      <c r="I31" s="13"/>
    </row>
    <row r="32" spans="1:9" x14ac:dyDescent="0.25">
      <c r="A32" s="14" t="s">
        <v>11</v>
      </c>
      <c r="B32" s="119"/>
      <c r="C32" s="119"/>
      <c r="D32" s="4"/>
      <c r="E32" s="117" t="s">
        <v>15</v>
      </c>
      <c r="F32" s="117"/>
      <c r="G32" s="119"/>
      <c r="H32" s="119"/>
      <c r="I32" s="131"/>
    </row>
    <row r="33" spans="1:9" ht="3.75" customHeight="1" x14ac:dyDescent="0.25">
      <c r="A33" s="14"/>
      <c r="B33" s="7"/>
      <c r="C33" s="7"/>
      <c r="D33" s="4"/>
      <c r="E33" s="5"/>
      <c r="F33" s="5"/>
      <c r="G33" s="7"/>
      <c r="H33" s="7"/>
      <c r="I33" s="15"/>
    </row>
    <row r="34" spans="1:9" x14ac:dyDescent="0.25">
      <c r="A34" s="14" t="s">
        <v>12</v>
      </c>
      <c r="B34" s="119"/>
      <c r="C34" s="119"/>
      <c r="D34" s="4"/>
      <c r="E34" s="117" t="s">
        <v>16</v>
      </c>
      <c r="F34" s="117"/>
      <c r="G34" s="119"/>
      <c r="H34" s="119"/>
      <c r="I34" s="131"/>
    </row>
    <row r="35" spans="1:9" ht="3.75" customHeight="1" x14ac:dyDescent="0.25">
      <c r="A35" s="14"/>
      <c r="B35" s="7"/>
      <c r="C35" s="7"/>
      <c r="D35" s="4"/>
      <c r="E35" s="5"/>
      <c r="F35" s="5"/>
      <c r="G35" s="7"/>
      <c r="H35" s="7"/>
      <c r="I35" s="15"/>
    </row>
    <row r="36" spans="1:9" x14ac:dyDescent="0.25">
      <c r="A36" s="14" t="s">
        <v>13</v>
      </c>
      <c r="B36" s="119"/>
      <c r="C36" s="119"/>
      <c r="D36" s="4"/>
      <c r="E36" s="117" t="s">
        <v>14</v>
      </c>
      <c r="F36" s="117"/>
      <c r="G36" s="119"/>
      <c r="H36" s="119"/>
      <c r="I36" s="131"/>
    </row>
    <row r="37" spans="1:9" ht="3.75" customHeight="1" x14ac:dyDescent="0.25">
      <c r="A37" s="14"/>
      <c r="B37" s="7"/>
      <c r="C37" s="7"/>
      <c r="D37" s="4"/>
      <c r="E37" s="5"/>
      <c r="F37" s="5"/>
      <c r="G37" s="7"/>
      <c r="H37" s="7"/>
      <c r="I37" s="15"/>
    </row>
    <row r="38" spans="1:9" x14ac:dyDescent="0.25">
      <c r="A38" s="16" t="s">
        <v>14</v>
      </c>
      <c r="B38" s="132"/>
      <c r="C38" s="132"/>
      <c r="D38" s="17"/>
      <c r="E38" s="133" t="s">
        <v>17</v>
      </c>
      <c r="F38" s="133"/>
      <c r="G38" s="134"/>
      <c r="H38" s="134"/>
      <c r="I38" s="135"/>
    </row>
    <row r="39" spans="1:9" ht="3.75" customHeight="1" thickBot="1" x14ac:dyDescent="0.3">
      <c r="A39" s="4"/>
      <c r="B39" s="4"/>
      <c r="C39" s="4"/>
      <c r="D39" s="4"/>
      <c r="E39" s="4"/>
      <c r="F39" s="4"/>
      <c r="G39" s="11"/>
      <c r="H39" s="11"/>
      <c r="I39" s="11"/>
    </row>
    <row r="40" spans="1:9" ht="45" customHeight="1" thickBot="1" x14ac:dyDescent="0.3">
      <c r="A40" s="123" t="s">
        <v>141</v>
      </c>
      <c r="B40" s="124"/>
      <c r="C40" s="124"/>
      <c r="D40" s="125" t="str">
        <f>IF($C$26&lt;&gt;"Seleccione",IF($C$26&gt;=2,$C$7&amp;" - B"," ")," ")</f>
        <v xml:space="preserve"> </v>
      </c>
      <c r="E40" s="126"/>
      <c r="F40" s="127"/>
      <c r="G40" s="128" t="s">
        <v>19</v>
      </c>
      <c r="H40" s="129"/>
      <c r="I40" s="130"/>
    </row>
    <row r="41" spans="1:9" ht="3.75" customHeight="1" x14ac:dyDescent="0.25">
      <c r="A41" s="12"/>
      <c r="B41" s="10"/>
      <c r="C41" s="10"/>
      <c r="D41" s="4"/>
      <c r="E41" s="10"/>
      <c r="F41" s="10"/>
      <c r="G41" s="10"/>
      <c r="H41" s="10"/>
      <c r="I41" s="13"/>
    </row>
    <row r="42" spans="1:9" x14ac:dyDescent="0.25">
      <c r="A42" s="14" t="s">
        <v>11</v>
      </c>
      <c r="B42" s="119"/>
      <c r="C42" s="119"/>
      <c r="D42" s="4"/>
      <c r="E42" s="117" t="s">
        <v>15</v>
      </c>
      <c r="F42" s="117"/>
      <c r="G42" s="119"/>
      <c r="H42" s="119"/>
      <c r="I42" s="131"/>
    </row>
    <row r="43" spans="1:9" ht="3.75" customHeight="1" x14ac:dyDescent="0.25">
      <c r="A43" s="14"/>
      <c r="B43" s="7"/>
      <c r="C43" s="7"/>
      <c r="D43" s="4"/>
      <c r="E43" s="5"/>
      <c r="F43" s="5"/>
      <c r="G43" s="7"/>
      <c r="H43" s="7"/>
      <c r="I43" s="15"/>
    </row>
    <row r="44" spans="1:9" x14ac:dyDescent="0.25">
      <c r="A44" s="14" t="s">
        <v>12</v>
      </c>
      <c r="B44" s="119"/>
      <c r="C44" s="119"/>
      <c r="D44" s="4"/>
      <c r="E44" s="117" t="s">
        <v>16</v>
      </c>
      <c r="F44" s="117"/>
      <c r="G44" s="119"/>
      <c r="H44" s="119"/>
      <c r="I44" s="131"/>
    </row>
    <row r="45" spans="1:9" ht="3.75" customHeight="1" x14ac:dyDescent="0.25">
      <c r="A45" s="14"/>
      <c r="B45" s="7"/>
      <c r="C45" s="7"/>
      <c r="D45" s="4"/>
      <c r="E45" s="5"/>
      <c r="F45" s="5"/>
      <c r="G45" s="7"/>
      <c r="H45" s="7"/>
      <c r="I45" s="15"/>
    </row>
    <row r="46" spans="1:9" x14ac:dyDescent="0.25">
      <c r="A46" s="14" t="s">
        <v>13</v>
      </c>
      <c r="B46" s="119"/>
      <c r="C46" s="119"/>
      <c r="D46" s="4"/>
      <c r="E46" s="117" t="s">
        <v>14</v>
      </c>
      <c r="F46" s="117"/>
      <c r="G46" s="119"/>
      <c r="H46" s="119"/>
      <c r="I46" s="131"/>
    </row>
    <row r="47" spans="1:9" ht="3.75" customHeight="1" x14ac:dyDescent="0.25">
      <c r="A47" s="14"/>
      <c r="B47" s="7"/>
      <c r="C47" s="7"/>
      <c r="D47" s="4"/>
      <c r="E47" s="5"/>
      <c r="F47" s="5"/>
      <c r="G47" s="7"/>
      <c r="H47" s="7"/>
      <c r="I47" s="15"/>
    </row>
    <row r="48" spans="1:9" x14ac:dyDescent="0.25">
      <c r="A48" s="16" t="s">
        <v>14</v>
      </c>
      <c r="B48" s="132"/>
      <c r="C48" s="132"/>
      <c r="D48" s="17"/>
      <c r="E48" s="133" t="s">
        <v>17</v>
      </c>
      <c r="F48" s="133"/>
      <c r="G48" s="134"/>
      <c r="H48" s="134"/>
      <c r="I48" s="135"/>
    </row>
    <row r="49" spans="1:9" ht="3.75" customHeight="1" thickBot="1" x14ac:dyDescent="0.3">
      <c r="A49" s="4"/>
      <c r="B49" s="11"/>
      <c r="C49" s="11"/>
      <c r="D49" s="4"/>
      <c r="E49" s="4"/>
      <c r="F49" s="4"/>
      <c r="G49" s="11"/>
      <c r="H49" s="11"/>
      <c r="I49" s="11"/>
    </row>
    <row r="50" spans="1:9" ht="45" customHeight="1" thickBot="1" x14ac:dyDescent="0.3">
      <c r="A50" s="123" t="s">
        <v>142</v>
      </c>
      <c r="B50" s="124"/>
      <c r="C50" s="124"/>
      <c r="D50" s="125" t="str">
        <f>IF($C$26&lt;&gt;"Seleccione",IF($C$26&gt;=3,$C$7&amp;" - C"," ")," ")</f>
        <v xml:space="preserve"> </v>
      </c>
      <c r="E50" s="126"/>
      <c r="F50" s="127"/>
      <c r="G50" s="128" t="s">
        <v>20</v>
      </c>
      <c r="H50" s="129"/>
      <c r="I50" s="130"/>
    </row>
    <row r="51" spans="1:9" ht="3.75" customHeight="1" x14ac:dyDescent="0.25">
      <c r="A51" s="12"/>
      <c r="B51" s="10"/>
      <c r="C51" s="10"/>
      <c r="D51" s="4"/>
      <c r="E51" s="10"/>
      <c r="F51" s="10"/>
      <c r="G51" s="10"/>
      <c r="H51" s="10"/>
      <c r="I51" s="13"/>
    </row>
    <row r="52" spans="1:9" x14ac:dyDescent="0.25">
      <c r="A52" s="14" t="s">
        <v>11</v>
      </c>
      <c r="B52" s="119"/>
      <c r="C52" s="119"/>
      <c r="D52" s="4"/>
      <c r="E52" s="117" t="s">
        <v>15</v>
      </c>
      <c r="F52" s="117"/>
      <c r="G52" s="119"/>
      <c r="H52" s="119"/>
      <c r="I52" s="131"/>
    </row>
    <row r="53" spans="1:9" ht="3.75" customHeight="1" x14ac:dyDescent="0.25">
      <c r="A53" s="14"/>
      <c r="B53" s="7"/>
      <c r="C53" s="7" t="s">
        <v>44</v>
      </c>
      <c r="D53" s="4"/>
      <c r="E53" s="5"/>
      <c r="F53" s="5"/>
      <c r="G53" s="7"/>
      <c r="H53" s="7"/>
      <c r="I53" s="15"/>
    </row>
    <row r="54" spans="1:9" x14ac:dyDescent="0.25">
      <c r="A54" s="14" t="s">
        <v>12</v>
      </c>
      <c r="B54" s="119"/>
      <c r="C54" s="119"/>
      <c r="D54" s="4"/>
      <c r="E54" s="117" t="s">
        <v>16</v>
      </c>
      <c r="F54" s="117"/>
      <c r="G54" s="119"/>
      <c r="H54" s="119"/>
      <c r="I54" s="131"/>
    </row>
    <row r="55" spans="1:9" ht="3.75" customHeight="1" x14ac:dyDescent="0.25">
      <c r="A55" s="14"/>
      <c r="B55" s="7"/>
      <c r="C55" s="7"/>
      <c r="D55" s="4"/>
      <c r="E55" s="5"/>
      <c r="F55" s="5"/>
      <c r="G55" s="7"/>
      <c r="H55" s="7"/>
      <c r="I55" s="15"/>
    </row>
    <row r="56" spans="1:9" x14ac:dyDescent="0.25">
      <c r="A56" s="14" t="s">
        <v>13</v>
      </c>
      <c r="B56" s="119"/>
      <c r="C56" s="119"/>
      <c r="D56" s="4"/>
      <c r="E56" s="117" t="s">
        <v>14</v>
      </c>
      <c r="F56" s="117"/>
      <c r="G56" s="119"/>
      <c r="H56" s="119"/>
      <c r="I56" s="131"/>
    </row>
    <row r="57" spans="1:9" ht="3.75" customHeight="1" x14ac:dyDescent="0.25">
      <c r="A57" s="14"/>
      <c r="B57" s="7"/>
      <c r="C57" s="7"/>
      <c r="D57" s="4"/>
      <c r="E57" s="5"/>
      <c r="F57" s="5"/>
      <c r="G57" s="7"/>
      <c r="H57" s="7"/>
      <c r="I57" s="15"/>
    </row>
    <row r="58" spans="1:9" x14ac:dyDescent="0.25">
      <c r="A58" s="16" t="s">
        <v>14</v>
      </c>
      <c r="B58" s="132"/>
      <c r="C58" s="132"/>
      <c r="D58" s="17"/>
      <c r="E58" s="133" t="s">
        <v>17</v>
      </c>
      <c r="F58" s="133"/>
      <c r="G58" s="134"/>
      <c r="H58" s="134"/>
      <c r="I58" s="135"/>
    </row>
    <row r="59" spans="1:9" ht="3.75" customHeight="1" thickBot="1" x14ac:dyDescent="0.3">
      <c r="A59" s="4"/>
      <c r="B59" s="11"/>
      <c r="C59" s="11"/>
      <c r="D59" s="4"/>
      <c r="E59" s="4"/>
      <c r="F59" s="4"/>
      <c r="G59" s="11"/>
      <c r="H59" s="11"/>
      <c r="I59" s="11"/>
    </row>
    <row r="60" spans="1:9" ht="45" customHeight="1" thickBot="1" x14ac:dyDescent="0.3">
      <c r="A60" s="123" t="s">
        <v>143</v>
      </c>
      <c r="B60" s="124"/>
      <c r="C60" s="124"/>
      <c r="D60" s="125" t="str">
        <f>IF($C$26&lt;&gt;"Seleccione",IF($C$26&gt;=4,$C$7&amp;" - D"," ")," ")</f>
        <v xml:space="preserve"> </v>
      </c>
      <c r="E60" s="126"/>
      <c r="F60" s="127"/>
      <c r="G60" s="128" t="s">
        <v>21</v>
      </c>
      <c r="H60" s="129"/>
      <c r="I60" s="130"/>
    </row>
    <row r="61" spans="1:9" ht="3.75" customHeight="1" x14ac:dyDescent="0.25">
      <c r="A61" s="12"/>
      <c r="B61" s="10"/>
      <c r="C61" s="10"/>
      <c r="D61" s="4"/>
      <c r="E61" s="10"/>
      <c r="F61" s="10"/>
      <c r="G61" s="10"/>
      <c r="H61" s="10"/>
      <c r="I61" s="13"/>
    </row>
    <row r="62" spans="1:9" x14ac:dyDescent="0.25">
      <c r="A62" s="14" t="s">
        <v>11</v>
      </c>
      <c r="B62" s="119"/>
      <c r="C62" s="119"/>
      <c r="D62" s="4"/>
      <c r="E62" s="117" t="s">
        <v>15</v>
      </c>
      <c r="F62" s="117"/>
      <c r="G62" s="119"/>
      <c r="H62" s="119"/>
      <c r="I62" s="131"/>
    </row>
    <row r="63" spans="1:9" ht="3.75" customHeight="1" x14ac:dyDescent="0.25">
      <c r="A63" s="14"/>
      <c r="B63" s="7"/>
      <c r="C63" s="7"/>
      <c r="D63" s="4"/>
      <c r="E63" s="5"/>
      <c r="F63" s="5"/>
      <c r="G63" s="7"/>
      <c r="H63" s="7"/>
      <c r="I63" s="15"/>
    </row>
    <row r="64" spans="1:9" x14ac:dyDescent="0.25">
      <c r="A64" s="14" t="s">
        <v>12</v>
      </c>
      <c r="B64" s="119"/>
      <c r="C64" s="119"/>
      <c r="D64" s="4"/>
      <c r="E64" s="117" t="s">
        <v>16</v>
      </c>
      <c r="F64" s="117"/>
      <c r="G64" s="119"/>
      <c r="H64" s="119"/>
      <c r="I64" s="131"/>
    </row>
    <row r="65" spans="1:9" ht="3.75" customHeight="1" x14ac:dyDescent="0.25">
      <c r="A65" s="14"/>
      <c r="B65" s="7"/>
      <c r="C65" s="7"/>
      <c r="D65" s="4"/>
      <c r="E65" s="5"/>
      <c r="F65" s="5"/>
      <c r="G65" s="7"/>
      <c r="H65" s="7"/>
      <c r="I65" s="15"/>
    </row>
    <row r="66" spans="1:9" x14ac:dyDescent="0.25">
      <c r="A66" s="14" t="s">
        <v>13</v>
      </c>
      <c r="B66" s="119"/>
      <c r="C66" s="119"/>
      <c r="D66" s="4"/>
      <c r="E66" s="117" t="s">
        <v>14</v>
      </c>
      <c r="F66" s="117"/>
      <c r="G66" s="119"/>
      <c r="H66" s="119"/>
      <c r="I66" s="131"/>
    </row>
    <row r="67" spans="1:9" ht="3.75" customHeight="1" x14ac:dyDescent="0.25">
      <c r="A67" s="14"/>
      <c r="B67" s="7"/>
      <c r="C67" s="7"/>
      <c r="D67" s="4"/>
      <c r="E67" s="5"/>
      <c r="F67" s="5"/>
      <c r="G67" s="7"/>
      <c r="H67" s="7"/>
      <c r="I67" s="15"/>
    </row>
    <row r="68" spans="1:9" x14ac:dyDescent="0.25">
      <c r="A68" s="16" t="s">
        <v>14</v>
      </c>
      <c r="B68" s="132"/>
      <c r="C68" s="132"/>
      <c r="D68" s="17"/>
      <c r="E68" s="133" t="s">
        <v>17</v>
      </c>
      <c r="F68" s="133"/>
      <c r="G68" s="134"/>
      <c r="H68" s="134"/>
      <c r="I68" s="135"/>
    </row>
    <row r="69" spans="1:9" ht="3.75" customHeight="1" thickBot="1" x14ac:dyDescent="0.3">
      <c r="A69" s="4"/>
      <c r="B69" s="4"/>
      <c r="C69" s="4"/>
      <c r="D69" s="4"/>
      <c r="E69" s="4"/>
      <c r="F69" s="4"/>
      <c r="G69" s="4"/>
      <c r="H69" s="4"/>
      <c r="I69" s="4"/>
    </row>
    <row r="70" spans="1:9" ht="45" customHeight="1" thickBot="1" x14ac:dyDescent="0.3">
      <c r="A70" s="123" t="s">
        <v>144</v>
      </c>
      <c r="B70" s="124"/>
      <c r="C70" s="124"/>
      <c r="D70" s="125" t="str">
        <f>IF($C$26&lt;&gt;"Seleccione",IF($C$26&gt;=5,$C$7&amp;" - E"," ")," ")</f>
        <v xml:space="preserve"> </v>
      </c>
      <c r="E70" s="126"/>
      <c r="F70" s="127"/>
      <c r="G70" s="128" t="s">
        <v>22</v>
      </c>
      <c r="H70" s="129"/>
      <c r="I70" s="130"/>
    </row>
    <row r="71" spans="1:9" ht="3.75" customHeight="1" x14ac:dyDescent="0.25">
      <c r="A71" s="12"/>
      <c r="B71" s="10"/>
      <c r="C71" s="10"/>
      <c r="D71" s="4"/>
      <c r="E71" s="10"/>
      <c r="F71" s="10"/>
      <c r="G71" s="10"/>
      <c r="H71" s="10"/>
      <c r="I71" s="13"/>
    </row>
    <row r="72" spans="1:9" x14ac:dyDescent="0.25">
      <c r="A72" s="14" t="s">
        <v>11</v>
      </c>
      <c r="B72" s="119"/>
      <c r="C72" s="119"/>
      <c r="D72" s="4"/>
      <c r="E72" s="117" t="s">
        <v>15</v>
      </c>
      <c r="F72" s="117"/>
      <c r="G72" s="119"/>
      <c r="H72" s="119"/>
      <c r="I72" s="131"/>
    </row>
    <row r="73" spans="1:9" ht="3.75" customHeight="1" x14ac:dyDescent="0.25">
      <c r="A73" s="14"/>
      <c r="B73" s="7"/>
      <c r="C73" s="7"/>
      <c r="D73" s="4"/>
      <c r="E73" s="5"/>
      <c r="F73" s="5"/>
      <c r="G73" s="7"/>
      <c r="H73" s="7"/>
      <c r="I73" s="15"/>
    </row>
    <row r="74" spans="1:9" x14ac:dyDescent="0.25">
      <c r="A74" s="14" t="s">
        <v>12</v>
      </c>
      <c r="B74" s="119"/>
      <c r="C74" s="119"/>
      <c r="D74" s="4"/>
      <c r="E74" s="117" t="s">
        <v>16</v>
      </c>
      <c r="F74" s="117"/>
      <c r="G74" s="119"/>
      <c r="H74" s="119"/>
      <c r="I74" s="131"/>
    </row>
    <row r="75" spans="1:9" ht="3.75" customHeight="1" x14ac:dyDescent="0.25">
      <c r="A75" s="14"/>
      <c r="B75" s="7"/>
      <c r="C75" s="7"/>
      <c r="D75" s="4"/>
      <c r="E75" s="5"/>
      <c r="F75" s="5"/>
      <c r="G75" s="7"/>
      <c r="H75" s="7"/>
      <c r="I75" s="15"/>
    </row>
    <row r="76" spans="1:9" x14ac:dyDescent="0.25">
      <c r="A76" s="14" t="s">
        <v>13</v>
      </c>
      <c r="B76" s="119"/>
      <c r="C76" s="119"/>
      <c r="D76" s="4"/>
      <c r="E76" s="117" t="s">
        <v>14</v>
      </c>
      <c r="F76" s="117"/>
      <c r="G76" s="119"/>
      <c r="H76" s="119"/>
      <c r="I76" s="131"/>
    </row>
    <row r="77" spans="1:9" ht="3.75" customHeight="1" x14ac:dyDescent="0.25">
      <c r="A77" s="14"/>
      <c r="B77" s="7"/>
      <c r="C77" s="7"/>
      <c r="D77" s="4"/>
      <c r="E77" s="5"/>
      <c r="F77" s="5"/>
      <c r="G77" s="7"/>
      <c r="H77" s="7"/>
      <c r="I77" s="15"/>
    </row>
    <row r="78" spans="1:9" x14ac:dyDescent="0.25">
      <c r="A78" s="16" t="s">
        <v>14</v>
      </c>
      <c r="B78" s="132"/>
      <c r="C78" s="132"/>
      <c r="D78" s="17"/>
      <c r="E78" s="133" t="s">
        <v>17</v>
      </c>
      <c r="F78" s="133"/>
      <c r="G78" s="134"/>
      <c r="H78" s="134"/>
      <c r="I78" s="135"/>
    </row>
    <row r="79" spans="1:9" ht="3.75" customHeight="1" thickBot="1" x14ac:dyDescent="0.3">
      <c r="A79" s="4"/>
      <c r="B79" s="4"/>
      <c r="C79" s="4"/>
      <c r="D79" s="4"/>
      <c r="E79" s="4"/>
      <c r="F79" s="4"/>
      <c r="G79" s="4"/>
      <c r="H79" s="4"/>
      <c r="I79" s="4"/>
    </row>
    <row r="80" spans="1:9" ht="45" customHeight="1" thickBot="1" x14ac:dyDescent="0.3">
      <c r="A80" s="123" t="s">
        <v>145</v>
      </c>
      <c r="B80" s="124"/>
      <c r="C80" s="124"/>
      <c r="D80" s="125" t="str">
        <f>IF($C$26&lt;&gt;"Seleccione",IF($C$26&gt;=6,$C$7&amp;" - F"," ")," ")</f>
        <v xml:space="preserve"> </v>
      </c>
      <c r="E80" s="126"/>
      <c r="F80" s="127"/>
      <c r="G80" s="128" t="s">
        <v>57</v>
      </c>
      <c r="H80" s="129"/>
      <c r="I80" s="130"/>
    </row>
    <row r="81" spans="1:9" ht="3.75" customHeight="1" x14ac:dyDescent="0.25">
      <c r="A81" s="12"/>
      <c r="B81" s="10"/>
      <c r="C81" s="10"/>
      <c r="D81" s="4"/>
      <c r="E81" s="10"/>
      <c r="F81" s="10"/>
      <c r="G81" s="10"/>
      <c r="H81" s="10"/>
      <c r="I81" s="13"/>
    </row>
    <row r="82" spans="1:9" x14ac:dyDescent="0.25">
      <c r="A82" s="14" t="s">
        <v>11</v>
      </c>
      <c r="B82" s="119"/>
      <c r="C82" s="119"/>
      <c r="D82" s="4"/>
      <c r="E82" s="117" t="s">
        <v>15</v>
      </c>
      <c r="F82" s="117"/>
      <c r="G82" s="119"/>
      <c r="H82" s="119"/>
      <c r="I82" s="131"/>
    </row>
    <row r="83" spans="1:9" ht="3.75" customHeight="1" x14ac:dyDescent="0.25">
      <c r="A83" s="14"/>
      <c r="B83" s="7"/>
      <c r="C83" s="7" t="s">
        <v>44</v>
      </c>
      <c r="D83" s="4"/>
      <c r="E83" s="5"/>
      <c r="F83" s="5"/>
      <c r="G83" s="7"/>
      <c r="H83" s="7"/>
      <c r="I83" s="15"/>
    </row>
    <row r="84" spans="1:9" x14ac:dyDescent="0.25">
      <c r="A84" s="14" t="s">
        <v>12</v>
      </c>
      <c r="B84" s="119"/>
      <c r="C84" s="119"/>
      <c r="D84" s="4"/>
      <c r="E84" s="117" t="s">
        <v>16</v>
      </c>
      <c r="F84" s="117"/>
      <c r="G84" s="119"/>
      <c r="H84" s="119"/>
      <c r="I84" s="131"/>
    </row>
    <row r="85" spans="1:9" ht="3.75" customHeight="1" x14ac:dyDescent="0.25">
      <c r="A85" s="14"/>
      <c r="B85" s="7"/>
      <c r="C85" s="7"/>
      <c r="D85" s="4"/>
      <c r="E85" s="5"/>
      <c r="F85" s="5"/>
      <c r="G85" s="7"/>
      <c r="H85" s="7"/>
      <c r="I85" s="15"/>
    </row>
    <row r="86" spans="1:9" x14ac:dyDescent="0.25">
      <c r="A86" s="14" t="s">
        <v>13</v>
      </c>
      <c r="B86" s="119"/>
      <c r="C86" s="119"/>
      <c r="D86" s="4"/>
      <c r="E86" s="117" t="s">
        <v>14</v>
      </c>
      <c r="F86" s="117"/>
      <c r="G86" s="119"/>
      <c r="H86" s="119"/>
      <c r="I86" s="131"/>
    </row>
    <row r="87" spans="1:9" ht="3.75" customHeight="1" x14ac:dyDescent="0.25">
      <c r="A87" s="14"/>
      <c r="B87" s="7"/>
      <c r="C87" s="7"/>
      <c r="D87" s="4"/>
      <c r="E87" s="5"/>
      <c r="F87" s="5"/>
      <c r="G87" s="7"/>
      <c r="H87" s="7"/>
      <c r="I87" s="15"/>
    </row>
    <row r="88" spans="1:9" x14ac:dyDescent="0.25">
      <c r="A88" s="16" t="s">
        <v>14</v>
      </c>
      <c r="B88" s="132"/>
      <c r="C88" s="132"/>
      <c r="D88" s="17"/>
      <c r="E88" s="133" t="s">
        <v>17</v>
      </c>
      <c r="F88" s="133"/>
      <c r="G88" s="134"/>
      <c r="H88" s="134"/>
      <c r="I88" s="135"/>
    </row>
    <row r="89" spans="1:9" ht="3.75" customHeight="1" thickBot="1" x14ac:dyDescent="0.3">
      <c r="A89" s="4"/>
      <c r="B89" s="11"/>
      <c r="C89" s="11"/>
      <c r="D89" s="4"/>
      <c r="E89" s="4"/>
      <c r="F89" s="4"/>
      <c r="G89" s="11"/>
      <c r="H89" s="11"/>
      <c r="I89" s="11"/>
    </row>
    <row r="90" spans="1:9" ht="45" customHeight="1" thickBot="1" x14ac:dyDescent="0.3">
      <c r="A90" s="123" t="s">
        <v>146</v>
      </c>
      <c r="B90" s="124"/>
      <c r="C90" s="124"/>
      <c r="D90" s="125" t="str">
        <f>IF($C$26&lt;&gt;"Seleccione",IF($C$26&gt;=7,$C$7&amp;" - G"," ")," ")</f>
        <v xml:space="preserve"> </v>
      </c>
      <c r="E90" s="126"/>
      <c r="F90" s="127"/>
      <c r="G90" s="128" t="s">
        <v>58</v>
      </c>
      <c r="H90" s="129"/>
      <c r="I90" s="130"/>
    </row>
    <row r="91" spans="1:9" ht="3.75" customHeight="1" x14ac:dyDescent="0.25">
      <c r="A91" s="12"/>
      <c r="B91" s="10"/>
      <c r="C91" s="10"/>
      <c r="D91" s="4"/>
      <c r="E91" s="10"/>
      <c r="F91" s="10"/>
      <c r="G91" s="10"/>
      <c r="H91" s="10"/>
      <c r="I91" s="13"/>
    </row>
    <row r="92" spans="1:9" x14ac:dyDescent="0.25">
      <c r="A92" s="14" t="s">
        <v>11</v>
      </c>
      <c r="B92" s="119"/>
      <c r="C92" s="119"/>
      <c r="D92" s="4"/>
      <c r="E92" s="117" t="s">
        <v>15</v>
      </c>
      <c r="F92" s="117"/>
      <c r="G92" s="119"/>
      <c r="H92" s="119"/>
      <c r="I92" s="131"/>
    </row>
    <row r="93" spans="1:9" ht="3.75" customHeight="1" x14ac:dyDescent="0.25">
      <c r="A93" s="14"/>
      <c r="B93" s="7"/>
      <c r="C93" s="7"/>
      <c r="D93" s="4"/>
      <c r="E93" s="5"/>
      <c r="F93" s="5"/>
      <c r="G93" s="7"/>
      <c r="H93" s="7"/>
      <c r="I93" s="15"/>
    </row>
    <row r="94" spans="1:9" x14ac:dyDescent="0.25">
      <c r="A94" s="14" t="s">
        <v>12</v>
      </c>
      <c r="B94" s="119"/>
      <c r="C94" s="119"/>
      <c r="D94" s="4"/>
      <c r="E94" s="117" t="s">
        <v>16</v>
      </c>
      <c r="F94" s="117"/>
      <c r="G94" s="119"/>
      <c r="H94" s="119"/>
      <c r="I94" s="131"/>
    </row>
    <row r="95" spans="1:9" ht="3.75" customHeight="1" x14ac:dyDescent="0.25">
      <c r="A95" s="14"/>
      <c r="B95" s="7"/>
      <c r="C95" s="7"/>
      <c r="D95" s="4"/>
      <c r="E95" s="5"/>
      <c r="F95" s="5"/>
      <c r="G95" s="7"/>
      <c r="H95" s="7"/>
      <c r="I95" s="15"/>
    </row>
    <row r="96" spans="1:9" x14ac:dyDescent="0.25">
      <c r="A96" s="14" t="s">
        <v>13</v>
      </c>
      <c r="B96" s="119"/>
      <c r="C96" s="119"/>
      <c r="D96" s="4"/>
      <c r="E96" s="117" t="s">
        <v>14</v>
      </c>
      <c r="F96" s="117"/>
      <c r="G96" s="119"/>
      <c r="H96" s="119"/>
      <c r="I96" s="131"/>
    </row>
    <row r="97" spans="1:9" ht="3.75" customHeight="1" x14ac:dyDescent="0.25">
      <c r="A97" s="14"/>
      <c r="B97" s="7"/>
      <c r="C97" s="7"/>
      <c r="D97" s="4"/>
      <c r="E97" s="5"/>
      <c r="F97" s="5"/>
      <c r="G97" s="7"/>
      <c r="H97" s="7"/>
      <c r="I97" s="15"/>
    </row>
    <row r="98" spans="1:9" x14ac:dyDescent="0.25">
      <c r="A98" s="16" t="s">
        <v>14</v>
      </c>
      <c r="B98" s="132"/>
      <c r="C98" s="132"/>
      <c r="D98" s="17"/>
      <c r="E98" s="133" t="s">
        <v>17</v>
      </c>
      <c r="F98" s="133"/>
      <c r="G98" s="134"/>
      <c r="H98" s="134"/>
      <c r="I98" s="135"/>
    </row>
    <row r="99" spans="1:9" ht="3.75" customHeight="1" thickBot="1" x14ac:dyDescent="0.3">
      <c r="A99" s="4"/>
      <c r="B99" s="4"/>
      <c r="C99" s="4"/>
      <c r="D99" s="4"/>
      <c r="E99" s="4"/>
      <c r="F99" s="4"/>
      <c r="G99" s="4"/>
      <c r="H99" s="4"/>
      <c r="I99" s="4"/>
    </row>
    <row r="100" spans="1:9" ht="45" customHeight="1" thickBot="1" x14ac:dyDescent="0.3">
      <c r="A100" s="123" t="s">
        <v>147</v>
      </c>
      <c r="B100" s="124"/>
      <c r="C100" s="124"/>
      <c r="D100" s="125" t="str">
        <f>IF($C$26&lt;&gt;"Seleccione",IF($C$26&gt;=8,$C$7&amp;" - H"," ")," ")</f>
        <v xml:space="preserve"> </v>
      </c>
      <c r="E100" s="126"/>
      <c r="F100" s="127"/>
      <c r="G100" s="128" t="s">
        <v>59</v>
      </c>
      <c r="H100" s="129"/>
      <c r="I100" s="130"/>
    </row>
    <row r="101" spans="1:9" ht="3.75" customHeight="1" x14ac:dyDescent="0.25">
      <c r="A101" s="12"/>
      <c r="B101" s="10"/>
      <c r="C101" s="10"/>
      <c r="D101" s="4"/>
      <c r="E101" s="10"/>
      <c r="F101" s="10"/>
      <c r="G101" s="10"/>
      <c r="H101" s="10"/>
      <c r="I101" s="13"/>
    </row>
    <row r="102" spans="1:9" x14ac:dyDescent="0.25">
      <c r="A102" s="14" t="s">
        <v>11</v>
      </c>
      <c r="B102" s="119"/>
      <c r="C102" s="119"/>
      <c r="D102" s="4"/>
      <c r="E102" s="117" t="s">
        <v>15</v>
      </c>
      <c r="F102" s="117"/>
      <c r="G102" s="119"/>
      <c r="H102" s="119"/>
      <c r="I102" s="131"/>
    </row>
    <row r="103" spans="1:9" ht="3.75" customHeight="1" x14ac:dyDescent="0.25">
      <c r="A103" s="14"/>
      <c r="B103" s="7"/>
      <c r="C103" s="7"/>
      <c r="D103" s="4"/>
      <c r="E103" s="5"/>
      <c r="F103" s="5"/>
      <c r="G103" s="7"/>
      <c r="H103" s="7"/>
      <c r="I103" s="15"/>
    </row>
    <row r="104" spans="1:9" x14ac:dyDescent="0.25">
      <c r="A104" s="14" t="s">
        <v>12</v>
      </c>
      <c r="B104" s="119"/>
      <c r="C104" s="119"/>
      <c r="D104" s="4"/>
      <c r="E104" s="117" t="s">
        <v>16</v>
      </c>
      <c r="F104" s="117"/>
      <c r="G104" s="119"/>
      <c r="H104" s="119"/>
      <c r="I104" s="131"/>
    </row>
    <row r="105" spans="1:9" ht="3.75" customHeight="1" x14ac:dyDescent="0.25">
      <c r="A105" s="14"/>
      <c r="B105" s="7"/>
      <c r="C105" s="7"/>
      <c r="D105" s="4"/>
      <c r="E105" s="5"/>
      <c r="F105" s="5"/>
      <c r="G105" s="7"/>
      <c r="H105" s="7"/>
      <c r="I105" s="15"/>
    </row>
    <row r="106" spans="1:9" x14ac:dyDescent="0.25">
      <c r="A106" s="14" t="s">
        <v>13</v>
      </c>
      <c r="B106" s="119"/>
      <c r="C106" s="119"/>
      <c r="D106" s="4"/>
      <c r="E106" s="117" t="s">
        <v>14</v>
      </c>
      <c r="F106" s="117"/>
      <c r="G106" s="119"/>
      <c r="H106" s="119"/>
      <c r="I106" s="131"/>
    </row>
    <row r="107" spans="1:9" ht="3.75" customHeight="1" x14ac:dyDescent="0.25">
      <c r="A107" s="14"/>
      <c r="B107" s="7"/>
      <c r="C107" s="7"/>
      <c r="D107" s="4"/>
      <c r="E107" s="5"/>
      <c r="F107" s="5"/>
      <c r="G107" s="7"/>
      <c r="H107" s="7"/>
      <c r="I107" s="15"/>
    </row>
    <row r="108" spans="1:9" x14ac:dyDescent="0.25">
      <c r="A108" s="16" t="s">
        <v>14</v>
      </c>
      <c r="B108" s="132"/>
      <c r="C108" s="132"/>
      <c r="D108" s="17"/>
      <c r="E108" s="133" t="s">
        <v>17</v>
      </c>
      <c r="F108" s="133"/>
      <c r="G108" s="134"/>
      <c r="H108" s="134"/>
      <c r="I108" s="135"/>
    </row>
    <row r="109" spans="1:9" ht="15" customHeight="1" x14ac:dyDescent="0.25">
      <c r="A109" s="4"/>
      <c r="B109" s="4"/>
      <c r="C109" s="4"/>
      <c r="D109" s="4"/>
      <c r="E109" s="4"/>
      <c r="F109" s="4"/>
      <c r="G109" s="4"/>
      <c r="H109" s="4"/>
      <c r="I109" s="4"/>
    </row>
    <row r="110" spans="1:9" ht="30" customHeight="1" x14ac:dyDescent="0.25">
      <c r="A110" s="121" t="s">
        <v>53</v>
      </c>
      <c r="B110" s="121"/>
      <c r="C110" s="121"/>
      <c r="D110" s="121"/>
      <c r="E110" s="121"/>
      <c r="F110" s="121"/>
      <c r="G110" s="121"/>
      <c r="H110" s="121"/>
      <c r="I110" s="121"/>
    </row>
    <row r="111" spans="1:9" ht="7.5" customHeight="1" x14ac:dyDescent="0.25">
      <c r="A111" s="20" t="s">
        <v>37</v>
      </c>
      <c r="B111" s="20" t="s">
        <v>40</v>
      </c>
      <c r="C111" s="20" t="s">
        <v>42</v>
      </c>
      <c r="D111" s="20" t="s">
        <v>46</v>
      </c>
      <c r="E111" s="20" t="s">
        <v>45</v>
      </c>
      <c r="F111" s="20" t="s">
        <v>41</v>
      </c>
      <c r="G111" s="20" t="s">
        <v>56</v>
      </c>
      <c r="H111" s="20" t="s">
        <v>47</v>
      </c>
      <c r="I111" s="3"/>
    </row>
    <row r="112" spans="1:9" ht="15" customHeight="1" x14ac:dyDescent="0.25">
      <c r="A112" s="136" t="s">
        <v>55</v>
      </c>
      <c r="B112" s="136"/>
      <c r="C112" s="63" t="s">
        <v>47</v>
      </c>
      <c r="D112" s="3"/>
      <c r="E112" s="137"/>
      <c r="F112" s="137"/>
      <c r="G112" s="138"/>
      <c r="H112" s="138"/>
      <c r="I112" s="138"/>
    </row>
    <row r="113" spans="1:9" ht="7.5" customHeight="1" x14ac:dyDescent="0.25">
      <c r="A113" s="20" t="s">
        <v>47</v>
      </c>
      <c r="B113" s="20">
        <v>1</v>
      </c>
      <c r="C113" s="20">
        <v>2</v>
      </c>
      <c r="D113" s="20">
        <v>3</v>
      </c>
      <c r="E113" s="20">
        <v>4</v>
      </c>
      <c r="F113" s="20">
        <v>5</v>
      </c>
      <c r="G113" s="20">
        <v>6</v>
      </c>
      <c r="H113" s="20">
        <v>7</v>
      </c>
      <c r="I113" s="20">
        <v>8</v>
      </c>
    </row>
    <row r="114" spans="1:9" ht="30.75" customHeight="1" x14ac:dyDescent="0.25">
      <c r="A114" s="121" t="s">
        <v>166</v>
      </c>
      <c r="B114" s="121"/>
      <c r="C114" s="121"/>
      <c r="D114" s="121"/>
      <c r="E114" s="121"/>
      <c r="F114" s="121"/>
      <c r="G114" s="121"/>
      <c r="H114" s="121"/>
      <c r="I114" s="121"/>
    </row>
    <row r="115" spans="1:9" ht="15.75" thickBot="1" x14ac:dyDescent="0.3">
      <c r="A115" s="3"/>
      <c r="B115" s="3"/>
      <c r="C115" s="3"/>
      <c r="D115" s="3"/>
      <c r="E115" s="3"/>
      <c r="F115" s="3"/>
      <c r="G115" s="3"/>
      <c r="H115" s="3"/>
      <c r="I115" s="3"/>
    </row>
    <row r="116" spans="1:9" ht="45" customHeight="1" thickBot="1" x14ac:dyDescent="0.3">
      <c r="A116" s="141" t="s">
        <v>60</v>
      </c>
      <c r="B116" s="129"/>
      <c r="C116" s="129"/>
      <c r="D116" s="129"/>
      <c r="E116" s="142"/>
      <c r="F116" s="125" t="str">
        <f>IF($C$112&lt;&gt;"Seleccione",IF($C$112&lt;&gt;" ",$C$7&amp;" - I"," ")," ")</f>
        <v xml:space="preserve"> </v>
      </c>
      <c r="G116" s="126"/>
      <c r="H116" s="127"/>
      <c r="I116" s="26"/>
    </row>
    <row r="117" spans="1:9" ht="3.75" customHeight="1" x14ac:dyDescent="0.25">
      <c r="A117" s="23"/>
      <c r="B117" s="24"/>
      <c r="C117" s="24"/>
      <c r="D117" s="24"/>
      <c r="E117" s="24"/>
      <c r="F117" s="24"/>
      <c r="G117" s="24"/>
      <c r="H117" s="24"/>
      <c r="I117" s="25"/>
    </row>
    <row r="118" spans="1:9" x14ac:dyDescent="0.25">
      <c r="A118" s="143" t="s">
        <v>75</v>
      </c>
      <c r="B118" s="144"/>
      <c r="C118" s="64" t="s">
        <v>47</v>
      </c>
      <c r="D118" s="145" t="s">
        <v>121</v>
      </c>
      <c r="E118" s="145"/>
      <c r="F118" s="146"/>
      <c r="G118" s="146"/>
      <c r="H118" s="146"/>
      <c r="I118" s="147"/>
    </row>
    <row r="119" spans="1:9" ht="27.75" customHeight="1" x14ac:dyDescent="0.25">
      <c r="A119" s="139" t="s">
        <v>167</v>
      </c>
      <c r="B119" s="136"/>
      <c r="C119" s="136"/>
      <c r="D119" s="136"/>
      <c r="E119" s="136"/>
      <c r="F119" s="136"/>
      <c r="G119" s="136"/>
      <c r="H119" s="136"/>
      <c r="I119" s="140"/>
    </row>
    <row r="120" spans="1:9" ht="45" customHeight="1" x14ac:dyDescent="0.25">
      <c r="A120" s="148"/>
      <c r="B120" s="149"/>
      <c r="C120" s="149"/>
      <c r="D120" s="149"/>
      <c r="E120" s="149"/>
      <c r="F120" s="149"/>
      <c r="G120" s="149"/>
      <c r="H120" s="149"/>
      <c r="I120" s="150"/>
    </row>
    <row r="121" spans="1:9" x14ac:dyDescent="0.25">
      <c r="A121" s="148"/>
      <c r="B121" s="149"/>
      <c r="C121" s="149"/>
      <c r="D121" s="149"/>
      <c r="E121" s="149"/>
      <c r="F121" s="149"/>
      <c r="G121" s="149"/>
      <c r="H121" s="149"/>
      <c r="I121" s="150"/>
    </row>
    <row r="122" spans="1:9" ht="30" customHeight="1" x14ac:dyDescent="0.25">
      <c r="A122" s="151"/>
      <c r="B122" s="152"/>
      <c r="C122" s="152"/>
      <c r="D122" s="152"/>
      <c r="E122" s="152"/>
      <c r="F122" s="152"/>
      <c r="G122" s="152"/>
      <c r="H122" s="152"/>
      <c r="I122" s="153"/>
    </row>
    <row r="123" spans="1:9" ht="3.75" customHeight="1" thickBot="1" x14ac:dyDescent="0.3">
      <c r="A123" s="4"/>
      <c r="B123" s="4"/>
      <c r="C123" s="4"/>
      <c r="D123" s="4"/>
      <c r="E123" s="18"/>
      <c r="F123" s="4"/>
      <c r="G123" s="4"/>
      <c r="H123" s="4"/>
      <c r="I123" s="4"/>
    </row>
    <row r="124" spans="1:9" ht="45" customHeight="1" thickBot="1" x14ac:dyDescent="0.3">
      <c r="A124" s="141" t="s">
        <v>61</v>
      </c>
      <c r="B124" s="129"/>
      <c r="C124" s="129"/>
      <c r="D124" s="129"/>
      <c r="E124" s="142"/>
      <c r="F124" s="125" t="str">
        <f>IF($C$112&lt;&gt;"Seleccione",IF($C$112&gt;=2,$C$7&amp;" - J"," ")," ")</f>
        <v xml:space="preserve"> </v>
      </c>
      <c r="G124" s="126"/>
      <c r="H124" s="127"/>
      <c r="I124" s="26"/>
    </row>
    <row r="125" spans="1:9" ht="3.75" customHeight="1" x14ac:dyDescent="0.25">
      <c r="A125" s="23"/>
      <c r="B125" s="24"/>
      <c r="C125" s="24"/>
      <c r="D125" s="24"/>
      <c r="E125" s="24"/>
      <c r="F125" s="24"/>
      <c r="G125" s="24"/>
      <c r="H125" s="24"/>
      <c r="I125" s="25"/>
    </row>
    <row r="126" spans="1:9" x14ac:dyDescent="0.25">
      <c r="A126" s="143" t="s">
        <v>75</v>
      </c>
      <c r="B126" s="144"/>
      <c r="C126" s="64" t="s">
        <v>47</v>
      </c>
      <c r="D126" s="145" t="s">
        <v>121</v>
      </c>
      <c r="E126" s="145"/>
      <c r="F126" s="146"/>
      <c r="G126" s="146"/>
      <c r="H126" s="146"/>
      <c r="I126" s="147"/>
    </row>
    <row r="127" spans="1:9" ht="27.75" customHeight="1" x14ac:dyDescent="0.25">
      <c r="A127" s="139" t="s">
        <v>167</v>
      </c>
      <c r="B127" s="136"/>
      <c r="C127" s="136"/>
      <c r="D127" s="136"/>
      <c r="E127" s="136"/>
      <c r="F127" s="136"/>
      <c r="G127" s="136"/>
      <c r="H127" s="136"/>
      <c r="I127" s="140"/>
    </row>
    <row r="128" spans="1:9" ht="45" customHeight="1" x14ac:dyDescent="0.25">
      <c r="A128" s="148"/>
      <c r="B128" s="149"/>
      <c r="C128" s="149"/>
      <c r="D128" s="149"/>
      <c r="E128" s="149"/>
      <c r="F128" s="149"/>
      <c r="G128" s="149"/>
      <c r="H128" s="149"/>
      <c r="I128" s="150"/>
    </row>
    <row r="129" spans="1:9" x14ac:dyDescent="0.25">
      <c r="A129" s="148"/>
      <c r="B129" s="149"/>
      <c r="C129" s="149"/>
      <c r="D129" s="149"/>
      <c r="E129" s="149"/>
      <c r="F129" s="149"/>
      <c r="G129" s="149"/>
      <c r="H129" s="149"/>
      <c r="I129" s="150"/>
    </row>
    <row r="130" spans="1:9" ht="30" customHeight="1" x14ac:dyDescent="0.25">
      <c r="A130" s="151"/>
      <c r="B130" s="152"/>
      <c r="C130" s="152"/>
      <c r="D130" s="152"/>
      <c r="E130" s="152"/>
      <c r="F130" s="152"/>
      <c r="G130" s="152"/>
      <c r="H130" s="152"/>
      <c r="I130" s="153"/>
    </row>
    <row r="131" spans="1:9" ht="3.75" customHeight="1" thickBot="1" x14ac:dyDescent="0.3">
      <c r="A131" s="4"/>
      <c r="B131" s="4"/>
      <c r="C131" s="4"/>
      <c r="D131" s="4"/>
      <c r="E131" s="18"/>
      <c r="F131" s="4"/>
      <c r="G131" s="4"/>
      <c r="H131" s="4"/>
      <c r="I131" s="4"/>
    </row>
    <row r="132" spans="1:9" ht="45" customHeight="1" thickBot="1" x14ac:dyDescent="0.3">
      <c r="A132" s="141" t="s">
        <v>62</v>
      </c>
      <c r="B132" s="129"/>
      <c r="C132" s="129"/>
      <c r="D132" s="129"/>
      <c r="E132" s="142"/>
      <c r="F132" s="125" t="str">
        <f>IF($C$112&lt;&gt;"Seleccione",IF($C$112&gt;=3,$C$7&amp;" - K"," ")," ")</f>
        <v xml:space="preserve"> </v>
      </c>
      <c r="G132" s="126"/>
      <c r="H132" s="127"/>
      <c r="I132" s="26"/>
    </row>
    <row r="133" spans="1:9" ht="3.75" customHeight="1" x14ac:dyDescent="0.25">
      <c r="A133" s="23"/>
      <c r="B133" s="24"/>
      <c r="C133" s="24"/>
      <c r="D133" s="24"/>
      <c r="E133" s="24"/>
      <c r="F133" s="27"/>
      <c r="G133" s="27"/>
      <c r="H133" s="27"/>
      <c r="I133" s="25"/>
    </row>
    <row r="134" spans="1:9" x14ac:dyDescent="0.25">
      <c r="A134" s="143" t="s">
        <v>75</v>
      </c>
      <c r="B134" s="144"/>
      <c r="C134" s="64" t="s">
        <v>47</v>
      </c>
      <c r="D134" s="145" t="s">
        <v>121</v>
      </c>
      <c r="E134" s="145"/>
      <c r="F134" s="146"/>
      <c r="G134" s="146"/>
      <c r="H134" s="146"/>
      <c r="I134" s="147"/>
    </row>
    <row r="135" spans="1:9" ht="27.75" customHeight="1" x14ac:dyDescent="0.25">
      <c r="A135" s="139" t="s">
        <v>167</v>
      </c>
      <c r="B135" s="136"/>
      <c r="C135" s="136"/>
      <c r="D135" s="136"/>
      <c r="E135" s="136"/>
      <c r="F135" s="136"/>
      <c r="G135" s="136"/>
      <c r="H135" s="136"/>
      <c r="I135" s="140"/>
    </row>
    <row r="136" spans="1:9" ht="45" customHeight="1" x14ac:dyDescent="0.25">
      <c r="A136" s="148"/>
      <c r="B136" s="149"/>
      <c r="C136" s="149"/>
      <c r="D136" s="149"/>
      <c r="E136" s="149"/>
      <c r="F136" s="149"/>
      <c r="G136" s="149"/>
      <c r="H136" s="149"/>
      <c r="I136" s="150"/>
    </row>
    <row r="137" spans="1:9" x14ac:dyDescent="0.25">
      <c r="A137" s="148"/>
      <c r="B137" s="149"/>
      <c r="C137" s="149"/>
      <c r="D137" s="149"/>
      <c r="E137" s="149"/>
      <c r="F137" s="149"/>
      <c r="G137" s="149"/>
      <c r="H137" s="149"/>
      <c r="I137" s="150"/>
    </row>
    <row r="138" spans="1:9" ht="30" customHeight="1" x14ac:dyDescent="0.25">
      <c r="A138" s="151"/>
      <c r="B138" s="152"/>
      <c r="C138" s="152"/>
      <c r="D138" s="152"/>
      <c r="E138" s="152"/>
      <c r="F138" s="152"/>
      <c r="G138" s="152"/>
      <c r="H138" s="152"/>
      <c r="I138" s="153"/>
    </row>
    <row r="139" spans="1:9" ht="3.75" customHeight="1" thickBot="1" x14ac:dyDescent="0.3">
      <c r="A139" s="4"/>
      <c r="B139" s="4"/>
      <c r="C139" s="4"/>
      <c r="D139" s="4"/>
      <c r="E139" s="4"/>
      <c r="F139" s="4"/>
      <c r="G139" s="4"/>
      <c r="H139" s="4"/>
      <c r="I139" s="4"/>
    </row>
    <row r="140" spans="1:9" ht="41.25" customHeight="1" thickBot="1" x14ac:dyDescent="0.3">
      <c r="A140" s="141" t="s">
        <v>63</v>
      </c>
      <c r="B140" s="129"/>
      <c r="C140" s="129"/>
      <c r="D140" s="129"/>
      <c r="E140" s="142"/>
      <c r="F140" s="125" t="str">
        <f>IF($C$112&lt;&gt;"Seleccione",IF($C$112&gt;=4,$C$7&amp;" - L"," ")," ")</f>
        <v xml:space="preserve"> </v>
      </c>
      <c r="G140" s="126"/>
      <c r="H140" s="127"/>
      <c r="I140" s="26"/>
    </row>
    <row r="141" spans="1:9" ht="3.75" customHeight="1" x14ac:dyDescent="0.25">
      <c r="A141" s="23"/>
      <c r="B141" s="24"/>
      <c r="C141" s="24"/>
      <c r="D141" s="24"/>
      <c r="E141" s="24"/>
      <c r="F141" s="24"/>
      <c r="G141" s="24"/>
      <c r="H141" s="24"/>
      <c r="I141" s="25"/>
    </row>
    <row r="142" spans="1:9" x14ac:dyDescent="0.25">
      <c r="A142" s="143" t="s">
        <v>75</v>
      </c>
      <c r="B142" s="144"/>
      <c r="C142" s="64" t="s">
        <v>47</v>
      </c>
      <c r="D142" s="145" t="s">
        <v>121</v>
      </c>
      <c r="E142" s="145"/>
      <c r="F142" s="146"/>
      <c r="G142" s="146"/>
      <c r="H142" s="146"/>
      <c r="I142" s="147"/>
    </row>
    <row r="143" spans="1:9" ht="27.75" customHeight="1" x14ac:dyDescent="0.25">
      <c r="A143" s="139" t="s">
        <v>167</v>
      </c>
      <c r="B143" s="136"/>
      <c r="C143" s="136"/>
      <c r="D143" s="136"/>
      <c r="E143" s="136"/>
      <c r="F143" s="136"/>
      <c r="G143" s="136"/>
      <c r="H143" s="136"/>
      <c r="I143" s="140"/>
    </row>
    <row r="144" spans="1:9" ht="45" customHeight="1" x14ac:dyDescent="0.25">
      <c r="A144" s="148"/>
      <c r="B144" s="149"/>
      <c r="C144" s="149"/>
      <c r="D144" s="149"/>
      <c r="E144" s="149"/>
      <c r="F144" s="149"/>
      <c r="G144" s="149"/>
      <c r="H144" s="149"/>
      <c r="I144" s="150"/>
    </row>
    <row r="145" spans="1:9" x14ac:dyDescent="0.25">
      <c r="A145" s="148"/>
      <c r="B145" s="149"/>
      <c r="C145" s="149"/>
      <c r="D145" s="149"/>
      <c r="E145" s="149"/>
      <c r="F145" s="149"/>
      <c r="G145" s="149"/>
      <c r="H145" s="149"/>
      <c r="I145" s="150"/>
    </row>
    <row r="146" spans="1:9" ht="30" customHeight="1" x14ac:dyDescent="0.25">
      <c r="A146" s="151"/>
      <c r="B146" s="152"/>
      <c r="C146" s="152"/>
      <c r="D146" s="152"/>
      <c r="E146" s="152"/>
      <c r="F146" s="152"/>
      <c r="G146" s="152"/>
      <c r="H146" s="152"/>
      <c r="I146" s="153"/>
    </row>
    <row r="147" spans="1:9" ht="3.75" customHeight="1" thickBot="1" x14ac:dyDescent="0.3">
      <c r="A147" s="4"/>
      <c r="B147" s="4"/>
      <c r="C147" s="4"/>
      <c r="D147" s="4"/>
      <c r="E147" s="18"/>
      <c r="F147" s="4"/>
      <c r="G147" s="4"/>
      <c r="H147" s="4"/>
      <c r="I147" s="4"/>
    </row>
    <row r="148" spans="1:9" ht="41.25" customHeight="1" thickBot="1" x14ac:dyDescent="0.3">
      <c r="A148" s="141" t="s">
        <v>64</v>
      </c>
      <c r="B148" s="129"/>
      <c r="C148" s="129"/>
      <c r="D148" s="129"/>
      <c r="E148" s="142"/>
      <c r="F148" s="125" t="str">
        <f>IF($C$112&lt;&gt;"Seleccione",IF($C$112&gt;=5,$C$7&amp;" - M"," ")," ")</f>
        <v xml:space="preserve"> </v>
      </c>
      <c r="G148" s="126"/>
      <c r="H148" s="127"/>
      <c r="I148" s="26"/>
    </row>
    <row r="149" spans="1:9" ht="3.75" customHeight="1" x14ac:dyDescent="0.25">
      <c r="A149" s="23"/>
      <c r="B149" s="24"/>
      <c r="C149" s="24"/>
      <c r="D149" s="24"/>
      <c r="E149" s="24"/>
      <c r="F149" s="24"/>
      <c r="G149" s="24"/>
      <c r="H149" s="24"/>
      <c r="I149" s="25"/>
    </row>
    <row r="150" spans="1:9" x14ac:dyDescent="0.25">
      <c r="A150" s="143" t="s">
        <v>75</v>
      </c>
      <c r="B150" s="144"/>
      <c r="C150" s="64" t="s">
        <v>47</v>
      </c>
      <c r="D150" s="145" t="s">
        <v>121</v>
      </c>
      <c r="E150" s="145"/>
      <c r="F150" s="146"/>
      <c r="G150" s="146"/>
      <c r="H150" s="146"/>
      <c r="I150" s="147"/>
    </row>
    <row r="151" spans="1:9" ht="27.75" customHeight="1" x14ac:dyDescent="0.25">
      <c r="A151" s="139" t="s">
        <v>167</v>
      </c>
      <c r="B151" s="136"/>
      <c r="C151" s="136"/>
      <c r="D151" s="136"/>
      <c r="E151" s="136"/>
      <c r="F151" s="136"/>
      <c r="G151" s="136"/>
      <c r="H151" s="136"/>
      <c r="I151" s="140"/>
    </row>
    <row r="152" spans="1:9" ht="45" customHeight="1" x14ac:dyDescent="0.25">
      <c r="A152" s="148"/>
      <c r="B152" s="149"/>
      <c r="C152" s="149"/>
      <c r="D152" s="149"/>
      <c r="E152" s="149"/>
      <c r="F152" s="149"/>
      <c r="G152" s="149"/>
      <c r="H152" s="149"/>
      <c r="I152" s="150"/>
    </row>
    <row r="153" spans="1:9" x14ac:dyDescent="0.25">
      <c r="A153" s="148"/>
      <c r="B153" s="149"/>
      <c r="C153" s="149"/>
      <c r="D153" s="149"/>
      <c r="E153" s="149"/>
      <c r="F153" s="149"/>
      <c r="G153" s="149"/>
      <c r="H153" s="149"/>
      <c r="I153" s="150"/>
    </row>
    <row r="154" spans="1:9" ht="30" customHeight="1" x14ac:dyDescent="0.25">
      <c r="A154" s="151"/>
      <c r="B154" s="152"/>
      <c r="C154" s="152"/>
      <c r="D154" s="152"/>
      <c r="E154" s="152"/>
      <c r="F154" s="152"/>
      <c r="G154" s="152"/>
      <c r="H154" s="152"/>
      <c r="I154" s="153"/>
    </row>
    <row r="155" spans="1:9" ht="3.75" customHeight="1" thickBot="1" x14ac:dyDescent="0.3">
      <c r="A155" s="4"/>
      <c r="B155" s="4"/>
      <c r="C155" s="4"/>
      <c r="D155" s="4"/>
      <c r="E155" s="18"/>
      <c r="F155" s="4"/>
      <c r="G155" s="4"/>
      <c r="H155" s="4"/>
      <c r="I155" s="4"/>
    </row>
    <row r="156" spans="1:9" ht="41.25" customHeight="1" thickBot="1" x14ac:dyDescent="0.3">
      <c r="A156" s="141" t="s">
        <v>65</v>
      </c>
      <c r="B156" s="129"/>
      <c r="C156" s="129"/>
      <c r="D156" s="129"/>
      <c r="E156" s="142"/>
      <c r="F156" s="125" t="str">
        <f>IF($C$112&lt;&gt;"Seleccione",IF($C$112&gt;=6,$C$7&amp;" - N"," ")," ")</f>
        <v xml:space="preserve"> </v>
      </c>
      <c r="G156" s="126"/>
      <c r="H156" s="127"/>
      <c r="I156" s="26"/>
    </row>
    <row r="157" spans="1:9" ht="3.75" customHeight="1" x14ac:dyDescent="0.25">
      <c r="A157" s="23"/>
      <c r="B157" s="24"/>
      <c r="C157" s="24"/>
      <c r="D157" s="24"/>
      <c r="E157" s="24"/>
      <c r="F157" s="24"/>
      <c r="G157" s="24"/>
      <c r="H157" s="24"/>
      <c r="I157" s="25"/>
    </row>
    <row r="158" spans="1:9" x14ac:dyDescent="0.25">
      <c r="A158" s="143" t="s">
        <v>75</v>
      </c>
      <c r="B158" s="144"/>
      <c r="C158" s="64" t="s">
        <v>47</v>
      </c>
      <c r="D158" s="145" t="s">
        <v>121</v>
      </c>
      <c r="E158" s="145"/>
      <c r="F158" s="146"/>
      <c r="G158" s="146"/>
      <c r="H158" s="146"/>
      <c r="I158" s="147"/>
    </row>
    <row r="159" spans="1:9" ht="27.75" customHeight="1" x14ac:dyDescent="0.25">
      <c r="A159" s="139" t="s">
        <v>167</v>
      </c>
      <c r="B159" s="136"/>
      <c r="C159" s="136"/>
      <c r="D159" s="136"/>
      <c r="E159" s="136"/>
      <c r="F159" s="136"/>
      <c r="G159" s="136"/>
      <c r="H159" s="136"/>
      <c r="I159" s="140"/>
    </row>
    <row r="160" spans="1:9" ht="45" customHeight="1" x14ac:dyDescent="0.25">
      <c r="A160" s="148"/>
      <c r="B160" s="149"/>
      <c r="C160" s="149"/>
      <c r="D160" s="149"/>
      <c r="E160" s="149"/>
      <c r="F160" s="149"/>
      <c r="G160" s="149"/>
      <c r="H160" s="149"/>
      <c r="I160" s="150"/>
    </row>
    <row r="161" spans="1:9" x14ac:dyDescent="0.25">
      <c r="A161" s="148"/>
      <c r="B161" s="149"/>
      <c r="C161" s="149"/>
      <c r="D161" s="149"/>
      <c r="E161" s="149"/>
      <c r="F161" s="149"/>
      <c r="G161" s="149"/>
      <c r="H161" s="149"/>
      <c r="I161" s="150"/>
    </row>
    <row r="162" spans="1:9" ht="30" customHeight="1" x14ac:dyDescent="0.25">
      <c r="A162" s="151"/>
      <c r="B162" s="152"/>
      <c r="C162" s="152"/>
      <c r="D162" s="152"/>
      <c r="E162" s="152"/>
      <c r="F162" s="152"/>
      <c r="G162" s="152"/>
      <c r="H162" s="152"/>
      <c r="I162" s="153"/>
    </row>
    <row r="163" spans="1:9" ht="3.75" customHeight="1" thickBot="1" x14ac:dyDescent="0.3">
      <c r="A163" s="4"/>
      <c r="B163" s="4"/>
      <c r="C163" s="4"/>
      <c r="D163" s="4"/>
      <c r="E163" s="18"/>
      <c r="F163" s="4"/>
      <c r="G163" s="4"/>
      <c r="H163" s="4"/>
      <c r="I163" s="4"/>
    </row>
    <row r="164" spans="1:9" ht="41.25" customHeight="1" thickBot="1" x14ac:dyDescent="0.3">
      <c r="A164" s="141" t="s">
        <v>66</v>
      </c>
      <c r="B164" s="129"/>
      <c r="C164" s="129"/>
      <c r="D164" s="129"/>
      <c r="E164" s="142"/>
      <c r="F164" s="125" t="str">
        <f>IF($C$112&lt;&gt;"Seleccione",IF($C$112&gt;=7,$C$7&amp;" - O"," ")," ")</f>
        <v xml:space="preserve"> </v>
      </c>
      <c r="G164" s="126"/>
      <c r="H164" s="127"/>
      <c r="I164" s="26"/>
    </row>
    <row r="165" spans="1:9" ht="3.75" customHeight="1" x14ac:dyDescent="0.25">
      <c r="A165" s="23"/>
      <c r="B165" s="24"/>
      <c r="C165" s="24"/>
      <c r="D165" s="24"/>
      <c r="E165" s="24"/>
      <c r="F165" s="24"/>
      <c r="G165" s="24"/>
      <c r="H165" s="24"/>
      <c r="I165" s="25"/>
    </row>
    <row r="166" spans="1:9" x14ac:dyDescent="0.25">
      <c r="A166" s="143" t="s">
        <v>75</v>
      </c>
      <c r="B166" s="144"/>
      <c r="C166" s="64" t="s">
        <v>47</v>
      </c>
      <c r="D166" s="145" t="s">
        <v>121</v>
      </c>
      <c r="E166" s="145"/>
      <c r="F166" s="146"/>
      <c r="G166" s="146"/>
      <c r="H166" s="146"/>
      <c r="I166" s="147"/>
    </row>
    <row r="167" spans="1:9" ht="27.75" customHeight="1" x14ac:dyDescent="0.25">
      <c r="A167" s="139" t="s">
        <v>167</v>
      </c>
      <c r="B167" s="136"/>
      <c r="C167" s="136"/>
      <c r="D167" s="136"/>
      <c r="E167" s="136"/>
      <c r="F167" s="136"/>
      <c r="G167" s="136"/>
      <c r="H167" s="136"/>
      <c r="I167" s="140"/>
    </row>
    <row r="168" spans="1:9" ht="45" customHeight="1" x14ac:dyDescent="0.25">
      <c r="A168" s="148"/>
      <c r="B168" s="149"/>
      <c r="C168" s="149"/>
      <c r="D168" s="149"/>
      <c r="E168" s="149"/>
      <c r="F168" s="149"/>
      <c r="G168" s="149"/>
      <c r="H168" s="149"/>
      <c r="I168" s="150"/>
    </row>
    <row r="169" spans="1:9" x14ac:dyDescent="0.25">
      <c r="A169" s="148"/>
      <c r="B169" s="149"/>
      <c r="C169" s="149"/>
      <c r="D169" s="149"/>
      <c r="E169" s="149"/>
      <c r="F169" s="149"/>
      <c r="G169" s="149"/>
      <c r="H169" s="149"/>
      <c r="I169" s="150"/>
    </row>
    <row r="170" spans="1:9" ht="30" customHeight="1" x14ac:dyDescent="0.25">
      <c r="A170" s="151"/>
      <c r="B170" s="152"/>
      <c r="C170" s="152"/>
      <c r="D170" s="152"/>
      <c r="E170" s="152"/>
      <c r="F170" s="152"/>
      <c r="G170" s="152"/>
      <c r="H170" s="152"/>
      <c r="I170" s="153"/>
    </row>
    <row r="171" spans="1:9" ht="3.75" customHeight="1" thickBot="1" x14ac:dyDescent="0.3">
      <c r="A171" s="4"/>
      <c r="B171" s="4"/>
      <c r="C171" s="4"/>
      <c r="D171" s="4"/>
      <c r="E171" s="18"/>
      <c r="F171" s="4"/>
      <c r="G171" s="4"/>
      <c r="H171" s="4"/>
      <c r="I171" s="4"/>
    </row>
    <row r="172" spans="1:9" ht="41.25" customHeight="1" thickBot="1" x14ac:dyDescent="0.3">
      <c r="A172" s="141" t="s">
        <v>67</v>
      </c>
      <c r="B172" s="129"/>
      <c r="C172" s="129"/>
      <c r="D172" s="129"/>
      <c r="E172" s="142"/>
      <c r="F172" s="125" t="str">
        <f>IF($C$112&lt;&gt;"Seleccione",IF($C$112&gt;=8,$C$7&amp;" - P"," ")," ")</f>
        <v xml:space="preserve"> </v>
      </c>
      <c r="G172" s="126"/>
      <c r="H172" s="127"/>
      <c r="I172" s="26"/>
    </row>
    <row r="173" spans="1:9" ht="3.75" customHeight="1" x14ac:dyDescent="0.25">
      <c r="A173" s="23"/>
      <c r="B173" s="24"/>
      <c r="C173" s="24"/>
      <c r="D173" s="24"/>
      <c r="E173" s="24"/>
      <c r="F173" s="24"/>
      <c r="G173" s="24"/>
      <c r="H173" s="24"/>
      <c r="I173" s="25"/>
    </row>
    <row r="174" spans="1:9" x14ac:dyDescent="0.25">
      <c r="A174" s="143" t="s">
        <v>75</v>
      </c>
      <c r="B174" s="144"/>
      <c r="C174" s="64" t="s">
        <v>47</v>
      </c>
      <c r="D174" s="145" t="s">
        <v>121</v>
      </c>
      <c r="E174" s="145"/>
      <c r="F174" s="146"/>
      <c r="G174" s="146"/>
      <c r="H174" s="146"/>
      <c r="I174" s="147"/>
    </row>
    <row r="175" spans="1:9" ht="27.75" customHeight="1" x14ac:dyDescent="0.25">
      <c r="A175" s="139" t="s">
        <v>167</v>
      </c>
      <c r="B175" s="136"/>
      <c r="C175" s="136"/>
      <c r="D175" s="136"/>
      <c r="E175" s="136"/>
      <c r="F175" s="136"/>
      <c r="G175" s="136"/>
      <c r="H175" s="136"/>
      <c r="I175" s="140"/>
    </row>
    <row r="176" spans="1:9" ht="45" customHeight="1" x14ac:dyDescent="0.25">
      <c r="A176" s="148"/>
      <c r="B176" s="149"/>
      <c r="C176" s="149"/>
      <c r="D176" s="149"/>
      <c r="E176" s="149"/>
      <c r="F176" s="149"/>
      <c r="G176" s="149"/>
      <c r="H176" s="149"/>
      <c r="I176" s="150"/>
    </row>
    <row r="177" spans="1:11" x14ac:dyDescent="0.25">
      <c r="A177" s="148"/>
      <c r="B177" s="149"/>
      <c r="C177" s="149"/>
      <c r="D177" s="149"/>
      <c r="E177" s="149"/>
      <c r="F177" s="149"/>
      <c r="G177" s="149"/>
      <c r="H177" s="149"/>
      <c r="I177" s="150"/>
    </row>
    <row r="178" spans="1:11" ht="30" customHeight="1" x14ac:dyDescent="0.25">
      <c r="A178" s="151"/>
      <c r="B178" s="152"/>
      <c r="C178" s="152"/>
      <c r="D178" s="152"/>
      <c r="E178" s="152"/>
      <c r="F178" s="152"/>
      <c r="G178" s="152"/>
      <c r="H178" s="152"/>
      <c r="I178" s="153"/>
    </row>
    <row r="179" spans="1:11" ht="15" customHeight="1" x14ac:dyDescent="0.25">
      <c r="A179" s="116"/>
      <c r="B179" s="116"/>
      <c r="C179" s="116"/>
      <c r="D179" s="116"/>
      <c r="E179" s="116"/>
      <c r="F179" s="116"/>
      <c r="G179" s="116"/>
      <c r="H179" s="116"/>
      <c r="I179" s="116"/>
    </row>
    <row r="180" spans="1:11" ht="15" customHeight="1" x14ac:dyDescent="0.25">
      <c r="A180" s="116" t="s">
        <v>23</v>
      </c>
      <c r="B180" s="116"/>
      <c r="C180" s="116"/>
      <c r="D180" s="116"/>
      <c r="E180" s="116"/>
      <c r="F180" s="116"/>
      <c r="G180" s="116"/>
      <c r="H180" s="116"/>
      <c r="I180" s="116"/>
    </row>
    <row r="181" spans="1:11" ht="3.75" customHeight="1" x14ac:dyDescent="0.25">
      <c r="A181" s="4"/>
      <c r="B181" s="4"/>
      <c r="C181" s="4"/>
      <c r="D181" s="4"/>
      <c r="E181" s="4"/>
      <c r="F181" s="4"/>
      <c r="G181" s="4"/>
      <c r="H181" s="4"/>
      <c r="I181" s="4"/>
    </row>
    <row r="182" spans="1:11" ht="30" customHeight="1" x14ac:dyDescent="0.25">
      <c r="A182" s="67" t="s">
        <v>132</v>
      </c>
      <c r="B182" s="181" t="s">
        <v>30</v>
      </c>
      <c r="C182" s="181"/>
      <c r="D182" s="181" t="s">
        <v>31</v>
      </c>
      <c r="E182" s="181"/>
      <c r="F182" s="181"/>
      <c r="G182" s="67" t="s">
        <v>133</v>
      </c>
      <c r="H182" s="67" t="s">
        <v>134</v>
      </c>
      <c r="I182" s="67" t="s">
        <v>32</v>
      </c>
    </row>
    <row r="183" spans="1:11" ht="37.5" customHeight="1" x14ac:dyDescent="0.25">
      <c r="A183" s="68" t="s">
        <v>38</v>
      </c>
      <c r="B183" s="182" t="s">
        <v>39</v>
      </c>
      <c r="C183" s="182"/>
      <c r="D183" s="184" t="s">
        <v>175</v>
      </c>
      <c r="E183" s="185"/>
      <c r="F183" s="186"/>
      <c r="G183" s="99">
        <v>209562</v>
      </c>
      <c r="H183" s="69" t="str">
        <f>C26</f>
        <v>Seleccione</v>
      </c>
      <c r="I183" s="70">
        <f>IF(H183="Seleccione",0,G183*H183)</f>
        <v>0</v>
      </c>
    </row>
    <row r="184" spans="1:11" ht="37.5" customHeight="1" x14ac:dyDescent="0.25">
      <c r="A184" s="68" t="s">
        <v>36</v>
      </c>
      <c r="B184" s="182" t="s">
        <v>43</v>
      </c>
      <c r="C184" s="182"/>
      <c r="D184" s="187"/>
      <c r="E184" s="188"/>
      <c r="F184" s="189"/>
      <c r="G184" s="99">
        <v>628990</v>
      </c>
      <c r="H184" s="69" t="str">
        <f>C112</f>
        <v>Seleccione</v>
      </c>
      <c r="I184" s="70">
        <f>IF(H184="Seleccione",0,G184*H184)</f>
        <v>0</v>
      </c>
    </row>
    <row r="185" spans="1:11" ht="15" customHeight="1" x14ac:dyDescent="0.25">
      <c r="A185" s="71"/>
      <c r="B185" s="71"/>
      <c r="C185" s="71"/>
      <c r="D185" s="71"/>
      <c r="E185" s="71"/>
      <c r="F185" s="71"/>
      <c r="G185" s="183" t="s">
        <v>33</v>
      </c>
      <c r="H185" s="183"/>
      <c r="I185" s="70">
        <f>SUM(I183:I184)</f>
        <v>0</v>
      </c>
      <c r="K185" s="73"/>
    </row>
    <row r="186" spans="1:11" ht="15" customHeight="1" x14ac:dyDescent="0.25">
      <c r="A186" s="71"/>
      <c r="B186" s="71"/>
      <c r="C186" s="71"/>
      <c r="D186" s="71"/>
      <c r="E186" s="71"/>
      <c r="F186" s="71"/>
      <c r="G186" s="183" t="s">
        <v>34</v>
      </c>
      <c r="H186" s="183"/>
      <c r="I186" s="70">
        <f>I185*19%</f>
        <v>0</v>
      </c>
    </row>
    <row r="187" spans="1:11" ht="15" customHeight="1" x14ac:dyDescent="0.25">
      <c r="A187" s="71"/>
      <c r="B187" s="71"/>
      <c r="C187" s="71"/>
      <c r="D187" s="71"/>
      <c r="E187" s="71"/>
      <c r="F187" s="71"/>
      <c r="G187" s="183" t="s">
        <v>35</v>
      </c>
      <c r="H187" s="183"/>
      <c r="I187" s="70">
        <f>I185+I186</f>
        <v>0</v>
      </c>
    </row>
    <row r="188" spans="1:11" ht="3.75" customHeight="1" x14ac:dyDescent="0.25">
      <c r="A188" s="4"/>
      <c r="B188" s="4"/>
      <c r="C188" s="4"/>
      <c r="D188" s="4"/>
      <c r="E188" s="4"/>
      <c r="F188" s="4"/>
      <c r="G188" s="4"/>
      <c r="H188" s="4"/>
      <c r="I188" s="4"/>
    </row>
    <row r="189" spans="1:11" ht="15" customHeight="1" x14ac:dyDescent="0.25">
      <c r="A189" s="179" t="s">
        <v>135</v>
      </c>
      <c r="B189" s="179"/>
      <c r="C189" s="179"/>
      <c r="D189" s="179"/>
      <c r="E189" s="179"/>
      <c r="F189" s="179"/>
      <c r="G189" s="179"/>
      <c r="H189" s="179"/>
      <c r="I189" s="179"/>
    </row>
    <row r="190" spans="1:11" ht="3.75" customHeight="1" x14ac:dyDescent="0.25">
      <c r="A190" s="22"/>
      <c r="B190" s="22"/>
      <c r="C190" s="22"/>
      <c r="D190" s="22"/>
      <c r="E190" s="22"/>
      <c r="F190" s="22"/>
      <c r="G190" s="22"/>
      <c r="H190" s="22"/>
      <c r="I190" s="22"/>
    </row>
    <row r="191" spans="1:11" ht="3.75" customHeight="1" x14ac:dyDescent="0.25">
      <c r="A191" s="4"/>
      <c r="B191" s="4"/>
      <c r="C191" s="4"/>
      <c r="D191" s="4"/>
      <c r="E191" s="4"/>
      <c r="F191" s="4"/>
      <c r="G191" s="4"/>
      <c r="H191" s="4"/>
      <c r="I191" s="4"/>
    </row>
    <row r="192" spans="1:11" ht="60" customHeight="1" x14ac:dyDescent="0.25">
      <c r="A192" s="180" t="s">
        <v>136</v>
      </c>
      <c r="B192" s="180"/>
      <c r="C192" s="180"/>
      <c r="D192" s="180"/>
      <c r="E192" s="180"/>
      <c r="F192" s="180"/>
      <c r="G192" s="180"/>
      <c r="H192" s="180"/>
      <c r="I192" s="180"/>
    </row>
    <row r="193" spans="1:9" ht="3.75" customHeight="1" x14ac:dyDescent="0.25">
      <c r="A193" s="4"/>
      <c r="B193" s="4"/>
      <c r="C193" s="4"/>
      <c r="D193" s="4"/>
      <c r="E193" s="4"/>
      <c r="F193" s="4"/>
      <c r="G193" s="4"/>
      <c r="H193" s="4"/>
      <c r="I193" s="4"/>
    </row>
    <row r="194" spans="1:9" ht="30" customHeight="1" x14ac:dyDescent="0.25">
      <c r="A194" s="154" t="s">
        <v>25</v>
      </c>
      <c r="B194" s="154"/>
      <c r="C194" s="154"/>
      <c r="D194" s="154"/>
      <c r="E194" s="154"/>
      <c r="F194" s="154"/>
      <c r="G194" s="154"/>
      <c r="H194" s="154"/>
      <c r="I194" s="154"/>
    </row>
    <row r="195" spans="1:9" ht="3.75" customHeight="1" x14ac:dyDescent="0.25">
      <c r="A195" s="22"/>
      <c r="B195" s="22"/>
      <c r="C195" s="22"/>
      <c r="D195" s="22"/>
      <c r="E195" s="22"/>
      <c r="F195" s="22"/>
      <c r="G195" s="22"/>
      <c r="H195" s="22"/>
      <c r="I195" s="22"/>
    </row>
    <row r="196" spans="1:9" ht="15" customHeight="1" x14ac:dyDescent="0.25">
      <c r="A196" s="178" t="s">
        <v>24</v>
      </c>
      <c r="B196" s="178"/>
      <c r="C196" s="54">
        <f>I187</f>
        <v>0</v>
      </c>
      <c r="D196" s="19"/>
      <c r="E196" s="19"/>
      <c r="F196" s="19"/>
      <c r="G196" s="19"/>
      <c r="H196" s="19"/>
      <c r="I196" s="19"/>
    </row>
    <row r="197" spans="1:9" ht="7.5" customHeight="1" x14ac:dyDescent="0.25">
      <c r="A197" s="22"/>
      <c r="B197" s="22"/>
      <c r="C197" s="19"/>
      <c r="D197" s="19"/>
      <c r="E197" s="19"/>
      <c r="F197" s="19"/>
      <c r="G197" s="19"/>
      <c r="H197" s="19"/>
      <c r="I197" s="19"/>
    </row>
    <row r="198" spans="1:9" x14ac:dyDescent="0.25">
      <c r="A198" s="117" t="s">
        <v>26</v>
      </c>
      <c r="B198" s="117"/>
      <c r="C198" s="64"/>
      <c r="D198" s="4"/>
      <c r="E198" s="4"/>
      <c r="F198" s="4"/>
      <c r="G198" s="4"/>
      <c r="H198" s="4"/>
      <c r="I198" s="4"/>
    </row>
    <row r="199" spans="1:9" ht="3.75" customHeight="1" x14ac:dyDescent="0.25">
      <c r="A199" s="5"/>
      <c r="B199" s="5"/>
      <c r="C199" s="4"/>
      <c r="D199" s="4"/>
      <c r="E199" s="4"/>
      <c r="F199" s="4"/>
      <c r="G199" s="4"/>
      <c r="H199" s="4"/>
      <c r="I199" s="4"/>
    </row>
    <row r="200" spans="1:9" x14ac:dyDescent="0.25">
      <c r="A200" s="117" t="s">
        <v>27</v>
      </c>
      <c r="B200" s="117"/>
      <c r="C200" s="64"/>
      <c r="D200" s="4"/>
      <c r="E200" s="4"/>
      <c r="F200" s="4"/>
      <c r="G200" s="4"/>
      <c r="H200" s="4"/>
      <c r="I200" s="4"/>
    </row>
    <row r="201" spans="1:9" ht="3.75" customHeight="1" x14ac:dyDescent="0.25">
      <c r="A201" s="5"/>
      <c r="B201" s="5"/>
      <c r="C201" s="4"/>
      <c r="D201" s="4"/>
      <c r="E201" s="4"/>
      <c r="F201" s="4"/>
      <c r="G201" s="4"/>
      <c r="H201" s="4"/>
      <c r="I201" s="4"/>
    </row>
    <row r="202" spans="1:9" x14ac:dyDescent="0.25">
      <c r="A202" s="117" t="s">
        <v>51</v>
      </c>
      <c r="B202" s="117"/>
      <c r="C202" s="65"/>
      <c r="D202" s="4"/>
      <c r="E202" s="4"/>
      <c r="F202" s="4"/>
      <c r="G202" s="4"/>
      <c r="H202" s="4"/>
      <c r="I202" s="4"/>
    </row>
    <row r="203" spans="1:9" x14ac:dyDescent="0.25">
      <c r="A203" s="4"/>
      <c r="B203" s="4"/>
      <c r="C203" s="4"/>
      <c r="D203" s="4"/>
      <c r="E203" s="4"/>
      <c r="F203" s="4"/>
      <c r="G203" s="4"/>
      <c r="H203" s="4"/>
      <c r="I203" s="4"/>
    </row>
    <row r="204" spans="1:9" ht="22.5" customHeight="1" x14ac:dyDescent="0.25">
      <c r="A204" s="168" t="s">
        <v>150</v>
      </c>
      <c r="B204" s="169"/>
      <c r="C204" s="169"/>
      <c r="D204" s="170" t="str">
        <f>IF(SUM(C26,C112)&lt;6,"10 DÍAS HÁBILES",IF(SUM(C26,C112)&lt;11,"15 DÍAS HÁBILES",IF(SUM(C26,C112)&lt;16,"20 DÍAS HÁBILES","25 DÍAS HÁBILES")))</f>
        <v>10 DÍAS HÁBILES</v>
      </c>
      <c r="E204" s="170"/>
      <c r="F204" s="170"/>
      <c r="G204" s="170"/>
      <c r="H204" s="170"/>
      <c r="I204" s="171"/>
    </row>
    <row r="205" spans="1:9" ht="15" customHeight="1" x14ac:dyDescent="0.25">
      <c r="A205" s="3"/>
      <c r="B205" s="3"/>
      <c r="C205" s="3"/>
      <c r="D205" s="3"/>
      <c r="E205" s="3"/>
      <c r="F205" s="3"/>
      <c r="G205" s="3"/>
      <c r="H205" s="3"/>
      <c r="I205" s="3"/>
    </row>
    <row r="206" spans="1:9" ht="45" customHeight="1" x14ac:dyDescent="0.25">
      <c r="A206" s="136" t="s">
        <v>71</v>
      </c>
      <c r="B206" s="136"/>
      <c r="C206" s="136"/>
      <c r="D206" s="136"/>
      <c r="E206" s="136"/>
      <c r="F206" s="136"/>
      <c r="G206" s="136"/>
      <c r="H206" s="136"/>
      <c r="I206" s="136"/>
    </row>
    <row r="207" spans="1:9" ht="3.75" customHeight="1" x14ac:dyDescent="0.25">
      <c r="A207" s="21"/>
      <c r="B207" s="21"/>
      <c r="C207" s="21"/>
      <c r="D207" s="21"/>
      <c r="E207" s="21"/>
      <c r="F207" s="21"/>
      <c r="G207" s="21"/>
      <c r="H207" s="21"/>
      <c r="I207" s="21"/>
    </row>
    <row r="208" spans="1:9" ht="15" customHeight="1" x14ac:dyDescent="0.25">
      <c r="A208" s="30" t="s">
        <v>69</v>
      </c>
      <c r="B208" s="66"/>
      <c r="C208" s="3"/>
      <c r="D208" s="172" t="s">
        <v>148</v>
      </c>
      <c r="E208" s="173"/>
      <c r="F208" s="173"/>
      <c r="G208" s="173"/>
      <c r="H208" s="173"/>
      <c r="I208" s="174"/>
    </row>
    <row r="209" spans="1:9" ht="3.75" customHeight="1" x14ac:dyDescent="0.25">
      <c r="A209" s="29"/>
      <c r="B209" s="3"/>
      <c r="C209" s="3"/>
      <c r="D209" s="139"/>
      <c r="E209" s="136"/>
      <c r="F209" s="136"/>
      <c r="G209" s="136"/>
      <c r="H209" s="136"/>
      <c r="I209" s="140"/>
    </row>
    <row r="210" spans="1:9" ht="15" customHeight="1" x14ac:dyDescent="0.25">
      <c r="A210" s="30" t="s">
        <v>70</v>
      </c>
      <c r="B210" s="66"/>
      <c r="C210" s="3"/>
      <c r="D210" s="139"/>
      <c r="E210" s="136"/>
      <c r="F210" s="136"/>
      <c r="G210" s="136"/>
      <c r="H210" s="136"/>
      <c r="I210" s="140"/>
    </row>
    <row r="211" spans="1:9" ht="15" customHeight="1" x14ac:dyDescent="0.25">
      <c r="A211" s="3"/>
      <c r="B211" s="3"/>
      <c r="C211" s="3"/>
      <c r="D211" s="175"/>
      <c r="E211" s="176"/>
      <c r="F211" s="176"/>
      <c r="G211" s="176"/>
      <c r="H211" s="176"/>
      <c r="I211" s="177"/>
    </row>
    <row r="212" spans="1:9" ht="15" customHeight="1" x14ac:dyDescent="0.25">
      <c r="A212" s="3"/>
      <c r="B212" s="3"/>
      <c r="C212" s="3"/>
      <c r="D212" s="3"/>
      <c r="E212" s="3"/>
      <c r="F212" s="3"/>
      <c r="G212" s="3"/>
      <c r="H212" s="3"/>
      <c r="I212" s="3"/>
    </row>
    <row r="213" spans="1:9" ht="36.75" customHeight="1" x14ac:dyDescent="0.25">
      <c r="A213" s="159" t="s">
        <v>114</v>
      </c>
      <c r="B213" s="160"/>
      <c r="C213" s="160"/>
      <c r="D213" s="160"/>
      <c r="E213" s="160"/>
      <c r="F213" s="160"/>
      <c r="G213" s="160"/>
      <c r="H213" s="160"/>
      <c r="I213" s="167"/>
    </row>
    <row r="214" spans="1:9" ht="15" customHeight="1" x14ac:dyDescent="0.25">
      <c r="A214" s="3"/>
      <c r="B214" s="3"/>
      <c r="C214" s="3"/>
      <c r="D214" s="3"/>
      <c r="E214" s="3"/>
      <c r="F214" s="3"/>
      <c r="G214" s="3"/>
      <c r="H214" s="3"/>
      <c r="I214" s="3"/>
    </row>
    <row r="215" spans="1:9" ht="30" customHeight="1" x14ac:dyDescent="0.25">
      <c r="A215" s="154" t="s">
        <v>68</v>
      </c>
      <c r="B215" s="154"/>
      <c r="C215" s="154"/>
      <c r="D215" s="154"/>
      <c r="E215" s="154"/>
      <c r="F215" s="154"/>
      <c r="G215" s="154"/>
      <c r="H215" s="154"/>
      <c r="I215" s="154"/>
    </row>
    <row r="216" spans="1:9" ht="15" customHeight="1" x14ac:dyDescent="0.25">
      <c r="A216" s="28"/>
      <c r="B216" s="28"/>
      <c r="C216" s="28"/>
      <c r="D216" s="28"/>
      <c r="E216" s="28"/>
      <c r="F216" s="28"/>
      <c r="G216" s="28"/>
      <c r="H216" s="28"/>
      <c r="I216" s="28"/>
    </row>
    <row r="217" spans="1:9" x14ac:dyDescent="0.25">
      <c r="A217" s="4" t="s">
        <v>11</v>
      </c>
      <c r="B217" s="155"/>
      <c r="C217" s="155"/>
      <c r="D217" s="155"/>
      <c r="E217" s="155"/>
      <c r="F217" s="4" t="s">
        <v>28</v>
      </c>
      <c r="G217" s="155"/>
      <c r="H217" s="155"/>
      <c r="I217" s="155"/>
    </row>
    <row r="218" spans="1:9" x14ac:dyDescent="0.25">
      <c r="A218" s="4"/>
      <c r="B218" s="4"/>
      <c r="C218" s="4"/>
      <c r="D218" s="4"/>
      <c r="E218" s="4"/>
      <c r="F218" s="4"/>
      <c r="G218" s="4"/>
      <c r="H218" s="4"/>
      <c r="I218" s="4"/>
    </row>
    <row r="219" spans="1:9" ht="15" customHeight="1" x14ac:dyDescent="0.25">
      <c r="A219" s="116" t="s">
        <v>153</v>
      </c>
      <c r="B219" s="116"/>
      <c r="C219" s="116"/>
      <c r="D219" s="116"/>
      <c r="E219" s="116"/>
      <c r="F219" s="116"/>
      <c r="G219" s="116"/>
      <c r="H219" s="116"/>
      <c r="I219" s="116"/>
    </row>
    <row r="220" spans="1:9" ht="3.75" customHeight="1" x14ac:dyDescent="0.25">
      <c r="A220" s="4"/>
      <c r="B220" s="4"/>
      <c r="C220" s="4"/>
      <c r="D220" s="4"/>
      <c r="E220" s="4"/>
      <c r="F220" s="4"/>
      <c r="G220" s="4"/>
      <c r="H220" s="4"/>
      <c r="I220" s="4"/>
    </row>
    <row r="221" spans="1:9" ht="60" customHeight="1" x14ac:dyDescent="0.25">
      <c r="A221" s="156"/>
      <c r="B221" s="157"/>
      <c r="C221" s="157"/>
      <c r="D221" s="157"/>
      <c r="E221" s="157"/>
      <c r="F221" s="157"/>
      <c r="G221" s="157"/>
      <c r="H221" s="157"/>
      <c r="I221" s="158"/>
    </row>
    <row r="222" spans="1:9" ht="3.75" customHeight="1" x14ac:dyDescent="0.25">
      <c r="A222" s="4"/>
      <c r="B222" s="4"/>
      <c r="C222" s="4"/>
      <c r="D222" s="4"/>
      <c r="E222" s="4"/>
      <c r="F222" s="4"/>
      <c r="G222" s="4"/>
      <c r="H222" s="4"/>
      <c r="I222" s="4"/>
    </row>
    <row r="223" spans="1:9" ht="30" customHeight="1" x14ac:dyDescent="0.25">
      <c r="A223" s="159" t="s">
        <v>128</v>
      </c>
      <c r="B223" s="160"/>
      <c r="C223" s="161" t="s">
        <v>149</v>
      </c>
      <c r="D223" s="162"/>
      <c r="E223" s="162"/>
      <c r="F223" s="162"/>
      <c r="G223" s="162"/>
      <c r="H223" s="162"/>
      <c r="I223" s="163"/>
    </row>
    <row r="224" spans="1:9" ht="15" customHeight="1" x14ac:dyDescent="0.25">
      <c r="A224" s="4"/>
      <c r="B224" s="4"/>
      <c r="C224" s="4"/>
      <c r="D224" s="4"/>
      <c r="E224" s="4"/>
      <c r="F224" s="4"/>
      <c r="G224" s="4"/>
      <c r="H224" s="4"/>
      <c r="I224" s="4"/>
    </row>
    <row r="225" spans="1:9" x14ac:dyDescent="0.25">
      <c r="A225" s="117" t="s">
        <v>72</v>
      </c>
      <c r="B225" s="117"/>
      <c r="C225" s="79"/>
      <c r="D225" s="165" t="s">
        <v>73</v>
      </c>
      <c r="E225" s="165"/>
      <c r="F225" s="166"/>
      <c r="G225" s="118"/>
      <c r="H225" s="118"/>
      <c r="I225" s="118"/>
    </row>
    <row r="226" spans="1:9" ht="3.75" customHeight="1" x14ac:dyDescent="0.25">
      <c r="A226" s="5"/>
      <c r="B226" s="5"/>
      <c r="C226" s="6"/>
      <c r="D226" s="32"/>
      <c r="E226" s="24"/>
      <c r="F226" s="4"/>
      <c r="G226" s="4"/>
      <c r="H226" s="4"/>
      <c r="I226" s="4"/>
    </row>
    <row r="227" spans="1:9" x14ac:dyDescent="0.25">
      <c r="A227" s="164" t="s">
        <v>74</v>
      </c>
      <c r="B227" s="164"/>
      <c r="C227" s="79"/>
      <c r="D227" s="165"/>
      <c r="E227" s="165"/>
      <c r="F227" s="120"/>
      <c r="G227" s="120"/>
      <c r="H227" s="120"/>
      <c r="I227" s="120"/>
    </row>
    <row r="228" spans="1:9" ht="3.75" customHeight="1" x14ac:dyDescent="0.25">
      <c r="A228" s="5"/>
      <c r="B228" s="5"/>
      <c r="C228" s="6"/>
      <c r="D228" s="6"/>
      <c r="E228" s="4"/>
      <c r="F228" s="4"/>
      <c r="G228" s="4"/>
      <c r="H228" s="4"/>
      <c r="I228" s="4"/>
    </row>
    <row r="229" spans="1:9" x14ac:dyDescent="0.25">
      <c r="A229" s="164"/>
      <c r="B229" s="164"/>
      <c r="C229" s="31"/>
      <c r="D229" s="31"/>
      <c r="E229" s="4"/>
      <c r="F229" s="11"/>
      <c r="G229" s="11"/>
      <c r="H229" s="11"/>
      <c r="I229" s="11"/>
    </row>
  </sheetData>
  <sheetProtection algorithmName="SHA-512" hashValue="VdmAkIdgokGmvbDNM61Ono3qgnnYPGCME1j9qrssMG18ivNwcmYqn1q0nrQzF3O5I9An3USTmF1VX41dNMvAnQ==" saltValue="xnj1oiORtOluRNq5d0ECNg==" spinCount="100000" sheet="1" objects="1" scenarios="1" formatCells="0" formatColumns="0" formatRows="0" sort="0" autoFilter="0" pivotTables="0"/>
  <protectedRanges>
    <protectedRange sqref="C26 C198 C200 C202 B208 B210 B217 G217 C225 F225 C227" name="Rango4"/>
    <protectedRange sqref="C112 C118 F118 A120 A122 C126 F126 C134 F134 C142 F142 C150 F150 C158 F158 C166 F166 C174 F174 A128 A130 A136 A138 A144 A146 A152 A154 A160 A162 A168 A170 A176 A178" name="Rango3"/>
    <protectedRange sqref="B62 G62 B64 G64 B66 G66 B68 G68 B72 G72 B74 G74 B76 G76 B78 G78 B82 G82 B84 G84 B86 G86 B88 G88 B92 G92 B94 G94 B96 G96 B98 G98 B102 G102 B104 G104 B106 G106 B108 G108" name="Rango2"/>
    <protectedRange sqref="C11 C13 F13 I13 C15 F15 C17 F17 C19 H19 C26 B32 G32 B34 G34 B36 G36 B38 G38 B42 G42 B44 G44 B46 G46 B48 G48 B52 G52 B54 G54 B56 G56 B58 G58 H7" name="Rango1"/>
    <protectedRange sqref="C7 A221" name="Rango5"/>
  </protectedRanges>
  <dataConsolidate/>
  <mergeCells count="244">
    <mergeCell ref="A189:I189"/>
    <mergeCell ref="A192:I192"/>
    <mergeCell ref="B182:C182"/>
    <mergeCell ref="D182:F182"/>
    <mergeCell ref="B183:C183"/>
    <mergeCell ref="B184:C184"/>
    <mergeCell ref="G185:H185"/>
    <mergeCell ref="G186:H186"/>
    <mergeCell ref="G187:H187"/>
    <mergeCell ref="D183:F184"/>
    <mergeCell ref="A213:I213"/>
    <mergeCell ref="A134:B134"/>
    <mergeCell ref="D134:E134"/>
    <mergeCell ref="F134:I134"/>
    <mergeCell ref="A132:E132"/>
    <mergeCell ref="F132:H132"/>
    <mergeCell ref="A200:B200"/>
    <mergeCell ref="A202:B202"/>
    <mergeCell ref="A204:C204"/>
    <mergeCell ref="D204:I204"/>
    <mergeCell ref="A206:I206"/>
    <mergeCell ref="D208:I211"/>
    <mergeCell ref="A179:I179"/>
    <mergeCell ref="A180:I180"/>
    <mergeCell ref="A194:I194"/>
    <mergeCell ref="A196:B196"/>
    <mergeCell ref="A198:B198"/>
    <mergeCell ref="A166:B166"/>
    <mergeCell ref="D166:E166"/>
    <mergeCell ref="F166:I166"/>
    <mergeCell ref="A172:E172"/>
    <mergeCell ref="F172:H172"/>
    <mergeCell ref="A175:I175"/>
    <mergeCell ref="A174:B174"/>
    <mergeCell ref="A215:I215"/>
    <mergeCell ref="B217:E217"/>
    <mergeCell ref="G217:I217"/>
    <mergeCell ref="A219:I219"/>
    <mergeCell ref="A221:I221"/>
    <mergeCell ref="A223:B223"/>
    <mergeCell ref="C223:I223"/>
    <mergeCell ref="A229:B229"/>
    <mergeCell ref="A225:B225"/>
    <mergeCell ref="D225:E225"/>
    <mergeCell ref="F225:I225"/>
    <mergeCell ref="A227:B227"/>
    <mergeCell ref="D227:E227"/>
    <mergeCell ref="F227:I227"/>
    <mergeCell ref="D174:E174"/>
    <mergeCell ref="F174:I174"/>
    <mergeCell ref="A159:I159"/>
    <mergeCell ref="A160:I162"/>
    <mergeCell ref="A168:I170"/>
    <mergeCell ref="A176:I178"/>
    <mergeCell ref="A158:B158"/>
    <mergeCell ref="D158:E158"/>
    <mergeCell ref="F158:I158"/>
    <mergeCell ref="A164:E164"/>
    <mergeCell ref="F164:H164"/>
    <mergeCell ref="A167:I167"/>
    <mergeCell ref="A148:E148"/>
    <mergeCell ref="F148:H148"/>
    <mergeCell ref="A151:I151"/>
    <mergeCell ref="A150:B150"/>
    <mergeCell ref="D150:E150"/>
    <mergeCell ref="F150:I150"/>
    <mergeCell ref="A156:E156"/>
    <mergeCell ref="F156:H156"/>
    <mergeCell ref="A152:I154"/>
    <mergeCell ref="A140:E140"/>
    <mergeCell ref="F140:H140"/>
    <mergeCell ref="A143:I143"/>
    <mergeCell ref="A142:B142"/>
    <mergeCell ref="D142:E142"/>
    <mergeCell ref="F142:I142"/>
    <mergeCell ref="A136:I138"/>
    <mergeCell ref="A144:I146"/>
    <mergeCell ref="A116:E116"/>
    <mergeCell ref="F116:H116"/>
    <mergeCell ref="A118:B118"/>
    <mergeCell ref="D118:E118"/>
    <mergeCell ref="F118:I118"/>
    <mergeCell ref="A135:I135"/>
    <mergeCell ref="A124:E124"/>
    <mergeCell ref="F124:H124"/>
    <mergeCell ref="A127:I127"/>
    <mergeCell ref="A126:B126"/>
    <mergeCell ref="D126:E126"/>
    <mergeCell ref="F126:I126"/>
    <mergeCell ref="A120:I122"/>
    <mergeCell ref="A128:I130"/>
    <mergeCell ref="B108:C108"/>
    <mergeCell ref="E108:F108"/>
    <mergeCell ref="G108:I108"/>
    <mergeCell ref="A110:I110"/>
    <mergeCell ref="A112:B112"/>
    <mergeCell ref="E112:F112"/>
    <mergeCell ref="G112:I112"/>
    <mergeCell ref="A114:I114"/>
    <mergeCell ref="A119:I119"/>
    <mergeCell ref="B102:C102"/>
    <mergeCell ref="E102:F102"/>
    <mergeCell ref="G102:I102"/>
    <mergeCell ref="B104:C104"/>
    <mergeCell ref="E104:F104"/>
    <mergeCell ref="G104:I104"/>
    <mergeCell ref="B106:C106"/>
    <mergeCell ref="E106:F106"/>
    <mergeCell ref="G106:I106"/>
    <mergeCell ref="B96:C96"/>
    <mergeCell ref="E96:F96"/>
    <mergeCell ref="G96:I96"/>
    <mergeCell ref="B98:C98"/>
    <mergeCell ref="E98:F98"/>
    <mergeCell ref="G98:I98"/>
    <mergeCell ref="A100:C100"/>
    <mergeCell ref="D100:F100"/>
    <mergeCell ref="G100:I100"/>
    <mergeCell ref="A90:C90"/>
    <mergeCell ref="D90:F90"/>
    <mergeCell ref="G90:I90"/>
    <mergeCell ref="B92:C92"/>
    <mergeCell ref="E92:F92"/>
    <mergeCell ref="G92:I92"/>
    <mergeCell ref="B94:C94"/>
    <mergeCell ref="E94:F94"/>
    <mergeCell ref="G94:I94"/>
    <mergeCell ref="B84:C84"/>
    <mergeCell ref="E84:F84"/>
    <mergeCell ref="G84:I84"/>
    <mergeCell ref="B86:C86"/>
    <mergeCell ref="E86:F86"/>
    <mergeCell ref="G86:I86"/>
    <mergeCell ref="B88:C88"/>
    <mergeCell ref="E88:F88"/>
    <mergeCell ref="G88:I88"/>
    <mergeCell ref="B78:C78"/>
    <mergeCell ref="E78:F78"/>
    <mergeCell ref="G78:I78"/>
    <mergeCell ref="A80:C80"/>
    <mergeCell ref="D80:F80"/>
    <mergeCell ref="G80:I80"/>
    <mergeCell ref="B82:C82"/>
    <mergeCell ref="E82:F82"/>
    <mergeCell ref="G82:I82"/>
    <mergeCell ref="B72:C72"/>
    <mergeCell ref="E72:F72"/>
    <mergeCell ref="G72:I72"/>
    <mergeCell ref="B74:C74"/>
    <mergeCell ref="E74:F74"/>
    <mergeCell ref="G74:I74"/>
    <mergeCell ref="B76:C76"/>
    <mergeCell ref="E76:F76"/>
    <mergeCell ref="G76:I76"/>
    <mergeCell ref="B66:C66"/>
    <mergeCell ref="E66:F66"/>
    <mergeCell ref="G66:I66"/>
    <mergeCell ref="B68:C68"/>
    <mergeCell ref="E68:F68"/>
    <mergeCell ref="G68:I68"/>
    <mergeCell ref="A70:C70"/>
    <mergeCell ref="D70:F70"/>
    <mergeCell ref="G70:I70"/>
    <mergeCell ref="A60:C60"/>
    <mergeCell ref="D60:F60"/>
    <mergeCell ref="G60:I60"/>
    <mergeCell ref="B62:C62"/>
    <mergeCell ref="E62:F62"/>
    <mergeCell ref="G62:I62"/>
    <mergeCell ref="B64:C64"/>
    <mergeCell ref="E64:F64"/>
    <mergeCell ref="G64:I64"/>
    <mergeCell ref="B54:C54"/>
    <mergeCell ref="E54:F54"/>
    <mergeCell ref="G54:I54"/>
    <mergeCell ref="B56:C56"/>
    <mergeCell ref="E56:F56"/>
    <mergeCell ref="G56:I56"/>
    <mergeCell ref="B58:C58"/>
    <mergeCell ref="E58:F58"/>
    <mergeCell ref="G58:I58"/>
    <mergeCell ref="B48:C48"/>
    <mergeCell ref="E48:F48"/>
    <mergeCell ref="G48:I48"/>
    <mergeCell ref="A50:C50"/>
    <mergeCell ref="D50:F50"/>
    <mergeCell ref="G50:I50"/>
    <mergeCell ref="B52:C52"/>
    <mergeCell ref="E52:F52"/>
    <mergeCell ref="G52:I52"/>
    <mergeCell ref="B42:C42"/>
    <mergeCell ref="E42:F42"/>
    <mergeCell ref="G42:I42"/>
    <mergeCell ref="B44:C44"/>
    <mergeCell ref="E44:F44"/>
    <mergeCell ref="G44:I44"/>
    <mergeCell ref="B46:C46"/>
    <mergeCell ref="E46:F46"/>
    <mergeCell ref="G46:I46"/>
    <mergeCell ref="B36:C36"/>
    <mergeCell ref="E36:F36"/>
    <mergeCell ref="G36:I36"/>
    <mergeCell ref="B38:C38"/>
    <mergeCell ref="E38:F38"/>
    <mergeCell ref="G38:I38"/>
    <mergeCell ref="A40:C40"/>
    <mergeCell ref="D40:F40"/>
    <mergeCell ref="G40:I40"/>
    <mergeCell ref="A30:C30"/>
    <mergeCell ref="D30:F30"/>
    <mergeCell ref="G30:I30"/>
    <mergeCell ref="B32:C32"/>
    <mergeCell ref="E32:F32"/>
    <mergeCell ref="G32:I32"/>
    <mergeCell ref="B34:C34"/>
    <mergeCell ref="E34:F34"/>
    <mergeCell ref="G34:I34"/>
    <mergeCell ref="A17:B17"/>
    <mergeCell ref="C17:D17"/>
    <mergeCell ref="F17:I17"/>
    <mergeCell ref="A19:B19"/>
    <mergeCell ref="H19:I19"/>
    <mergeCell ref="C19:F19"/>
    <mergeCell ref="A22:I22"/>
    <mergeCell ref="A24:I24"/>
    <mergeCell ref="A28:I28"/>
    <mergeCell ref="A9:I9"/>
    <mergeCell ref="A11:B11"/>
    <mergeCell ref="C11:I11"/>
    <mergeCell ref="A13:B13"/>
    <mergeCell ref="C13:D13"/>
    <mergeCell ref="F13:G13"/>
    <mergeCell ref="A15:B15"/>
    <mergeCell ref="C15:D15"/>
    <mergeCell ref="F15:I15"/>
    <mergeCell ref="A1:B3"/>
    <mergeCell ref="C1:F3"/>
    <mergeCell ref="G1:I1"/>
    <mergeCell ref="G2:I2"/>
    <mergeCell ref="G3:I3"/>
    <mergeCell ref="A5:I5"/>
    <mergeCell ref="A7:B7"/>
    <mergeCell ref="E7:G7"/>
    <mergeCell ref="H7:I7"/>
  </mergeCells>
  <dataValidations disablePrompts="1" count="3">
    <dataValidation type="list" allowBlank="1" showInputMessage="1" showErrorMessage="1" sqref="C174 C166 C158 C150 C142 C126 C134 C118">
      <formula1>$A$111:$H$111</formula1>
    </dataValidation>
    <dataValidation type="list" allowBlank="1" showInputMessage="1" showErrorMessage="1" sqref="C112">
      <formula1>$A$113:$I$113</formula1>
    </dataValidation>
    <dataValidation type="list" allowBlank="1" showInputMessage="1" showErrorMessage="1" sqref="C26">
      <formula1>$A$27:$I$27</formula1>
    </dataValidation>
  </dataValidations>
  <pageMargins left="0.59055118110236227" right="0.39370078740157483" top="0.39370078740157483" bottom="0.39370078740157483" header="0.31496062992125984" footer="0.31496062992125984"/>
  <pageSetup paperSize="9" scale="90" fitToWidth="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5"/>
  <sheetViews>
    <sheetView showGridLines="0" view="pageBreakPreview" zoomScale="120" zoomScaleNormal="120" zoomScaleSheetLayoutView="120" workbookViewId="0">
      <selection activeCell="H5" sqref="H5:I5"/>
    </sheetView>
  </sheetViews>
  <sheetFormatPr baseColWidth="10" defaultColWidth="11.42578125" defaultRowHeight="15" x14ac:dyDescent="0.25"/>
  <cols>
    <col min="2" max="2" width="6.85546875" customWidth="1"/>
    <col min="3" max="3" width="25.140625" customWidth="1"/>
    <col min="4" max="4" width="5.140625" customWidth="1"/>
    <col min="5" max="5" width="8.7109375" customWidth="1"/>
    <col min="6" max="6" width="5.5703125" customWidth="1"/>
    <col min="7" max="7" width="7.85546875" customWidth="1"/>
    <col min="8" max="8" width="5.7109375" customWidth="1"/>
    <col min="9" max="9" width="14" customWidth="1"/>
  </cols>
  <sheetData>
    <row r="1" spans="1:9" ht="24" customHeight="1" x14ac:dyDescent="0.25">
      <c r="A1" s="100"/>
      <c r="B1" s="100"/>
      <c r="C1" s="194" t="s">
        <v>106</v>
      </c>
      <c r="D1" s="194"/>
      <c r="E1" s="194"/>
      <c r="F1" s="194"/>
      <c r="G1" s="100" t="s">
        <v>131</v>
      </c>
      <c r="H1" s="100"/>
      <c r="I1" s="100"/>
    </row>
    <row r="2" spans="1:9" ht="24" customHeight="1" x14ac:dyDescent="0.25">
      <c r="A2" s="100"/>
      <c r="B2" s="100"/>
      <c r="C2" s="194"/>
      <c r="D2" s="194"/>
      <c r="E2" s="194"/>
      <c r="F2" s="194"/>
      <c r="G2" s="100" t="s">
        <v>127</v>
      </c>
      <c r="H2" s="100"/>
      <c r="I2" s="100"/>
    </row>
    <row r="3" spans="1:9" ht="24" customHeight="1" x14ac:dyDescent="0.25">
      <c r="A3" s="100"/>
      <c r="B3" s="100"/>
      <c r="C3" s="194"/>
      <c r="D3" s="194"/>
      <c r="E3" s="194"/>
      <c r="F3" s="194"/>
      <c r="G3" s="100" t="s">
        <v>92</v>
      </c>
      <c r="H3" s="100"/>
      <c r="I3" s="100"/>
    </row>
    <row r="4" spans="1:9" x14ac:dyDescent="0.25">
      <c r="A4" s="1"/>
      <c r="B4" s="1"/>
      <c r="C4" s="1"/>
      <c r="D4" s="1"/>
      <c r="E4" s="1"/>
      <c r="F4" s="1"/>
      <c r="G4" s="1"/>
      <c r="H4" s="1"/>
      <c r="I4" s="1"/>
    </row>
    <row r="5" spans="1:9" ht="22.5" customHeight="1" x14ac:dyDescent="0.25">
      <c r="A5" s="113" t="s">
        <v>52</v>
      </c>
      <c r="B5" s="113"/>
      <c r="C5" s="80">
        <f>'F-TNU-RA-014 SOLICITUD'!C7</f>
        <v>0</v>
      </c>
      <c r="D5" s="3"/>
      <c r="E5" s="113" t="s">
        <v>120</v>
      </c>
      <c r="F5" s="113"/>
      <c r="G5" s="113"/>
      <c r="H5" s="195">
        <f>'F-TNU-RA-014 SOLICITUD'!H7:I7</f>
        <v>0</v>
      </c>
      <c r="I5" s="196"/>
    </row>
    <row r="6" spans="1:9" x14ac:dyDescent="0.25">
      <c r="A6" s="3"/>
      <c r="B6" s="3"/>
      <c r="C6" s="3"/>
      <c r="D6" s="3"/>
      <c r="E6" s="3"/>
      <c r="F6" s="3"/>
      <c r="G6" s="3"/>
      <c r="H6" s="3"/>
      <c r="I6" s="3"/>
    </row>
    <row r="7" spans="1:9" x14ac:dyDescent="0.25">
      <c r="A7" s="116" t="s">
        <v>9</v>
      </c>
      <c r="B7" s="116"/>
      <c r="C7" s="116"/>
      <c r="D7" s="116"/>
      <c r="E7" s="116"/>
      <c r="F7" s="116"/>
      <c r="G7" s="116"/>
      <c r="H7" s="116"/>
      <c r="I7" s="116"/>
    </row>
    <row r="8" spans="1:9" ht="3.75" customHeight="1" x14ac:dyDescent="0.25">
      <c r="A8" s="4"/>
      <c r="B8" s="4"/>
      <c r="C8" s="4"/>
      <c r="D8" s="4"/>
      <c r="E8" s="4"/>
      <c r="F8" s="4"/>
      <c r="G8" s="4"/>
      <c r="H8" s="4"/>
      <c r="I8" s="4"/>
    </row>
    <row r="9" spans="1:9" x14ac:dyDescent="0.25">
      <c r="A9" s="117" t="s">
        <v>0</v>
      </c>
      <c r="B9" s="117"/>
      <c r="C9" s="190">
        <f>'F-TNU-RA-014 SOLICITUD'!C11</f>
        <v>0</v>
      </c>
      <c r="D9" s="190"/>
      <c r="E9" s="190"/>
      <c r="F9" s="190"/>
      <c r="G9" s="190"/>
      <c r="H9" s="190"/>
      <c r="I9" s="190"/>
    </row>
    <row r="10" spans="1:9" ht="3.75" customHeight="1" x14ac:dyDescent="0.25">
      <c r="A10" s="5"/>
      <c r="B10" s="5"/>
      <c r="C10" s="6"/>
      <c r="D10" s="6"/>
      <c r="E10" s="4"/>
      <c r="F10" s="4"/>
      <c r="G10" s="4"/>
      <c r="H10" s="4"/>
      <c r="I10" s="4"/>
    </row>
    <row r="11" spans="1:9" x14ac:dyDescent="0.25">
      <c r="A11" s="117" t="s">
        <v>1</v>
      </c>
      <c r="B11" s="117"/>
      <c r="C11" s="190">
        <f>'F-TNU-RA-014 SOLICITUD'!C13</f>
        <v>0</v>
      </c>
      <c r="D11" s="190"/>
      <c r="E11" s="4" t="s">
        <v>3</v>
      </c>
      <c r="F11" s="191">
        <f>'F-TNU-RA-014 SOLICITUD'!F13</f>
        <v>0</v>
      </c>
      <c r="G11" s="191"/>
      <c r="H11" s="4" t="s">
        <v>4</v>
      </c>
      <c r="I11" s="74">
        <f>'F-TNU-RA-014 SOLICITUD'!I13</f>
        <v>0</v>
      </c>
    </row>
    <row r="12" spans="1:9" ht="3.75" customHeight="1" x14ac:dyDescent="0.25">
      <c r="A12" s="5"/>
      <c r="B12" s="5"/>
      <c r="C12" s="6"/>
      <c r="D12" s="6"/>
      <c r="E12" s="4"/>
      <c r="F12" s="4"/>
      <c r="G12" s="4"/>
      <c r="H12" s="4"/>
      <c r="I12" s="4"/>
    </row>
    <row r="13" spans="1:9" x14ac:dyDescent="0.25">
      <c r="A13" s="117" t="s">
        <v>2</v>
      </c>
      <c r="B13" s="117"/>
      <c r="C13" s="190">
        <f>'F-TNU-RA-014 SOLICITUD'!C15</f>
        <v>0</v>
      </c>
      <c r="D13" s="190"/>
      <c r="E13" s="4" t="s">
        <v>5</v>
      </c>
      <c r="F13" s="191">
        <f>'F-TNU-RA-014 SOLICITUD'!F15</f>
        <v>0</v>
      </c>
      <c r="G13" s="191"/>
      <c r="H13" s="191"/>
      <c r="I13" s="191"/>
    </row>
    <row r="14" spans="1:9" ht="3.75" customHeight="1" x14ac:dyDescent="0.25">
      <c r="A14" s="5"/>
      <c r="B14" s="5"/>
      <c r="C14" s="6"/>
      <c r="D14" s="6"/>
      <c r="E14" s="4"/>
      <c r="F14" s="7"/>
      <c r="G14" s="7"/>
      <c r="H14" s="7"/>
      <c r="I14" s="7"/>
    </row>
    <row r="15" spans="1:9" x14ac:dyDescent="0.25">
      <c r="A15" s="117" t="s">
        <v>6</v>
      </c>
      <c r="B15" s="117"/>
      <c r="C15" s="190">
        <f>'F-TNU-RA-014 SOLICITUD'!C17</f>
        <v>0</v>
      </c>
      <c r="D15" s="190"/>
      <c r="E15" s="4" t="s">
        <v>7</v>
      </c>
      <c r="F15" s="191">
        <f>'F-TNU-RA-014 SOLICITUD'!F17</f>
        <v>0</v>
      </c>
      <c r="G15" s="191"/>
      <c r="H15" s="191"/>
      <c r="I15" s="191"/>
    </row>
    <row r="16" spans="1:9" ht="3.75" customHeight="1" x14ac:dyDescent="0.25">
      <c r="A16" s="5"/>
      <c r="B16" s="5"/>
      <c r="C16" s="6"/>
      <c r="D16" s="6"/>
      <c r="E16" s="4"/>
      <c r="F16" s="7"/>
      <c r="G16" s="7"/>
      <c r="H16" s="7"/>
      <c r="I16" s="7"/>
    </row>
    <row r="17" spans="1:9" x14ac:dyDescent="0.25">
      <c r="A17" s="117" t="s">
        <v>8</v>
      </c>
      <c r="B17" s="117"/>
      <c r="C17" s="190">
        <f>'F-TNU-RA-014 SOLICITUD'!C19</f>
        <v>0</v>
      </c>
      <c r="D17" s="190"/>
      <c r="E17" s="190"/>
      <c r="F17" s="190"/>
      <c r="G17" s="5"/>
      <c r="H17" s="120"/>
      <c r="I17" s="120"/>
    </row>
    <row r="18" spans="1:9" ht="3.75" customHeight="1" x14ac:dyDescent="0.25">
      <c r="A18" s="4"/>
      <c r="B18" s="4"/>
      <c r="C18" s="4"/>
      <c r="D18" s="4"/>
      <c r="E18" s="4"/>
      <c r="F18" s="4"/>
      <c r="G18" s="4"/>
      <c r="H18" s="4"/>
      <c r="I18" s="4"/>
    </row>
    <row r="19" spans="1:9" x14ac:dyDescent="0.25">
      <c r="A19" s="4"/>
      <c r="B19" s="4"/>
      <c r="C19" s="4"/>
      <c r="D19" s="4"/>
      <c r="E19" s="4"/>
      <c r="F19" s="4"/>
      <c r="G19" s="4"/>
      <c r="H19" s="4"/>
      <c r="I19" s="4"/>
    </row>
    <row r="20" spans="1:9" x14ac:dyDescent="0.25">
      <c r="A20" s="116" t="s">
        <v>10</v>
      </c>
      <c r="B20" s="116"/>
      <c r="C20" s="116"/>
      <c r="D20" s="116"/>
      <c r="E20" s="116"/>
      <c r="F20" s="116"/>
      <c r="G20" s="116"/>
      <c r="H20" s="116"/>
      <c r="I20" s="116"/>
    </row>
    <row r="21" spans="1:9" ht="7.5" customHeight="1" x14ac:dyDescent="0.25">
      <c r="A21" s="4"/>
      <c r="B21" s="4"/>
      <c r="C21" s="4"/>
      <c r="D21" s="4"/>
      <c r="E21" s="4"/>
      <c r="F21" s="4"/>
      <c r="G21" s="4"/>
      <c r="H21" s="4"/>
      <c r="I21" s="4"/>
    </row>
    <row r="22" spans="1:9" ht="30" customHeight="1" x14ac:dyDescent="0.25">
      <c r="A22" s="121" t="s">
        <v>108</v>
      </c>
      <c r="B22" s="121"/>
      <c r="C22" s="121"/>
      <c r="D22" s="121"/>
      <c r="E22" s="121"/>
      <c r="F22" s="121"/>
      <c r="G22" s="121"/>
      <c r="H22" s="121"/>
      <c r="I22" s="121"/>
    </row>
    <row r="23" spans="1:9" ht="7.5" customHeight="1" x14ac:dyDescent="0.25">
      <c r="A23" s="4"/>
      <c r="B23" s="4"/>
      <c r="C23" s="4"/>
      <c r="D23" s="4"/>
      <c r="E23" s="4"/>
      <c r="F23" s="4"/>
      <c r="G23" s="4"/>
      <c r="H23" s="4"/>
      <c r="I23" s="4"/>
    </row>
    <row r="24" spans="1:9" ht="15" customHeight="1" x14ac:dyDescent="0.25">
      <c r="A24" s="4" t="s">
        <v>55</v>
      </c>
      <c r="B24" s="4"/>
      <c r="C24" s="35" t="str">
        <f>'F-TNU-RA-014 SOLICITUD'!C26</f>
        <v>Seleccione</v>
      </c>
      <c r="D24" s="8"/>
      <c r="E24" s="9"/>
      <c r="F24" s="9"/>
      <c r="G24" s="9"/>
      <c r="H24" s="9"/>
      <c r="I24" s="9"/>
    </row>
    <row r="25" spans="1:9" ht="7.5" customHeight="1" x14ac:dyDescent="0.25">
      <c r="A25" s="4"/>
      <c r="B25" s="4"/>
      <c r="C25" s="4"/>
      <c r="D25" s="4"/>
      <c r="E25" s="4"/>
      <c r="F25" s="4"/>
      <c r="G25" s="4"/>
      <c r="H25" s="4"/>
      <c r="I25" s="4"/>
    </row>
    <row r="26" spans="1:9" ht="15" customHeight="1" x14ac:dyDescent="0.25">
      <c r="A26" s="105" t="s">
        <v>76</v>
      </c>
      <c r="B26" s="105"/>
      <c r="C26" s="105"/>
      <c r="D26" s="192" t="str">
        <f>IF('F-TNU-RA-014 SOLICITUD'!D30&lt;&gt;" ",'F-TNU-RA-014 SOLICITUD'!D30,"-")</f>
        <v>-</v>
      </c>
      <c r="E26" s="193"/>
      <c r="F26" s="51"/>
      <c r="G26" s="50" t="s">
        <v>104</v>
      </c>
      <c r="H26" s="192">
        <f>IF('F-TNU-RA-014 SOLICITUD'!G32&lt;&gt;" ",'F-TNU-RA-014 SOLICITUD'!G32,"-")</f>
        <v>0</v>
      </c>
      <c r="I26" s="193"/>
    </row>
    <row r="27" spans="1:9" ht="3.75" customHeight="1" x14ac:dyDescent="0.25">
      <c r="A27" s="4"/>
      <c r="B27" s="4"/>
      <c r="C27" s="4"/>
      <c r="D27" s="6"/>
      <c r="E27" s="6"/>
      <c r="F27" s="6"/>
      <c r="G27" s="6"/>
      <c r="H27" s="4"/>
    </row>
    <row r="28" spans="1:9" ht="15" customHeight="1" x14ac:dyDescent="0.25">
      <c r="A28" s="105" t="s">
        <v>77</v>
      </c>
      <c r="B28" s="105"/>
      <c r="C28" s="105"/>
      <c r="D28" s="192" t="str">
        <f>IF('F-TNU-RA-014 SOLICITUD'!D40&lt;&gt;" ",'F-TNU-RA-014 SOLICITUD'!D40,"-")</f>
        <v>-</v>
      </c>
      <c r="E28" s="193"/>
      <c r="F28" s="49"/>
      <c r="G28" s="50" t="s">
        <v>104</v>
      </c>
      <c r="H28" s="192">
        <f>IF('F-TNU-RA-014 SOLICITUD'!G42&lt;&gt;" ",'F-TNU-RA-014 SOLICITUD'!G42,"-")</f>
        <v>0</v>
      </c>
      <c r="I28" s="193"/>
    </row>
    <row r="29" spans="1:9" ht="3.75" customHeight="1" x14ac:dyDescent="0.25">
      <c r="A29" s="4"/>
      <c r="B29" s="4"/>
      <c r="C29" s="4"/>
      <c r="D29" s="6"/>
      <c r="E29" s="6"/>
      <c r="F29" s="6"/>
      <c r="G29" s="6"/>
      <c r="H29" s="4"/>
    </row>
    <row r="30" spans="1:9" ht="15" customHeight="1" x14ac:dyDescent="0.25">
      <c r="A30" s="105" t="s">
        <v>79</v>
      </c>
      <c r="B30" s="105"/>
      <c r="C30" s="105"/>
      <c r="D30" s="192" t="str">
        <f>IF('F-TNU-RA-014 SOLICITUD'!D50&lt;&gt;" ",'F-TNU-RA-014 SOLICITUD'!D50,"-")</f>
        <v>-</v>
      </c>
      <c r="E30" s="193"/>
      <c r="F30" s="49"/>
      <c r="G30" s="50" t="s">
        <v>104</v>
      </c>
      <c r="H30" s="192">
        <f>IF('F-TNU-RA-014 SOLICITUD'!G52&lt;&gt;" ",'F-TNU-RA-014 SOLICITUD'!G52,"-")</f>
        <v>0</v>
      </c>
      <c r="I30" s="193"/>
    </row>
    <row r="31" spans="1:9" ht="3.75" customHeight="1" x14ac:dyDescent="0.25">
      <c r="A31" s="4"/>
      <c r="B31" s="4"/>
      <c r="C31" s="4"/>
      <c r="D31" s="6"/>
      <c r="E31" s="6"/>
      <c r="F31" s="6"/>
      <c r="G31" s="6"/>
      <c r="H31" s="4"/>
    </row>
    <row r="32" spans="1:9" ht="15" customHeight="1" x14ac:dyDescent="0.25">
      <c r="A32" s="105" t="s">
        <v>78</v>
      </c>
      <c r="B32" s="105"/>
      <c r="C32" s="105"/>
      <c r="D32" s="192" t="str">
        <f>IF('F-TNU-RA-014 SOLICITUD'!D60&lt;&gt;" ",'F-TNU-RA-014 SOLICITUD'!D60,"-")</f>
        <v>-</v>
      </c>
      <c r="E32" s="193"/>
      <c r="F32" s="49"/>
      <c r="G32" s="50" t="s">
        <v>104</v>
      </c>
      <c r="H32" s="192">
        <f>IF('F-TNU-RA-014 SOLICITUD'!G62&lt;&gt;" ",'F-TNU-RA-014 SOLICITUD'!G62,"-")</f>
        <v>0</v>
      </c>
      <c r="I32" s="193"/>
    </row>
    <row r="33" spans="1:9" ht="3.75" customHeight="1" x14ac:dyDescent="0.25">
      <c r="A33" s="4"/>
      <c r="B33" s="4"/>
      <c r="C33" s="4"/>
      <c r="D33" s="6"/>
      <c r="E33" s="6"/>
      <c r="F33" s="6"/>
      <c r="G33" s="6"/>
      <c r="H33" s="4"/>
    </row>
    <row r="34" spans="1:9" ht="15" customHeight="1" x14ac:dyDescent="0.25">
      <c r="A34" s="105" t="s">
        <v>80</v>
      </c>
      <c r="B34" s="105"/>
      <c r="C34" s="105"/>
      <c r="D34" s="192" t="str">
        <f>IF('F-TNU-RA-014 SOLICITUD'!D70&lt;&gt;" ",'F-TNU-RA-014 SOLICITUD'!D70,"-")</f>
        <v>-</v>
      </c>
      <c r="E34" s="193"/>
      <c r="F34" s="49"/>
      <c r="G34" s="50" t="s">
        <v>104</v>
      </c>
      <c r="H34" s="192">
        <f>IF('F-TNU-RA-014 SOLICITUD'!G72&lt;&gt;" ",'F-TNU-RA-014 SOLICITUD'!G72,"-")</f>
        <v>0</v>
      </c>
      <c r="I34" s="193"/>
    </row>
    <row r="35" spans="1:9" ht="3.75" customHeight="1" x14ac:dyDescent="0.25">
      <c r="A35" s="4"/>
      <c r="B35" s="4"/>
      <c r="C35" s="4"/>
      <c r="D35" s="6"/>
      <c r="E35" s="6"/>
      <c r="F35" s="6"/>
      <c r="G35" s="6"/>
      <c r="H35" s="4"/>
    </row>
    <row r="36" spans="1:9" ht="15" customHeight="1" x14ac:dyDescent="0.25">
      <c r="A36" s="105" t="s">
        <v>81</v>
      </c>
      <c r="B36" s="105"/>
      <c r="C36" s="105"/>
      <c r="D36" s="192" t="str">
        <f>IF('F-TNU-RA-014 SOLICITUD'!D80&lt;&gt;" ",'F-TNU-RA-014 SOLICITUD'!D80,"-")</f>
        <v>-</v>
      </c>
      <c r="E36" s="193"/>
      <c r="F36" s="49"/>
      <c r="G36" s="50" t="s">
        <v>104</v>
      </c>
      <c r="H36" s="192">
        <f>IF('F-TNU-RA-014 SOLICITUD'!G82&lt;&gt;" ",'F-TNU-RA-014 SOLICITUD'!G82,"-")</f>
        <v>0</v>
      </c>
      <c r="I36" s="193"/>
    </row>
    <row r="37" spans="1:9" ht="3.75" customHeight="1" x14ac:dyDescent="0.25">
      <c r="A37" s="4"/>
      <c r="B37" s="4"/>
      <c r="C37" s="4"/>
      <c r="D37" s="6"/>
      <c r="E37" s="6"/>
      <c r="F37" s="6"/>
      <c r="G37" s="6"/>
      <c r="H37" s="4"/>
    </row>
    <row r="38" spans="1:9" ht="15" customHeight="1" x14ac:dyDescent="0.25">
      <c r="A38" s="105" t="s">
        <v>82</v>
      </c>
      <c r="B38" s="105"/>
      <c r="C38" s="105"/>
      <c r="D38" s="192" t="str">
        <f>IF('F-TNU-RA-014 SOLICITUD'!D90&lt;&gt;" ",'F-TNU-RA-014 SOLICITUD'!D90,"-")</f>
        <v>-</v>
      </c>
      <c r="E38" s="193"/>
      <c r="F38" s="49"/>
      <c r="G38" s="50" t="s">
        <v>104</v>
      </c>
      <c r="H38" s="192">
        <f>IF('F-TNU-RA-014 SOLICITUD'!G92&lt;&gt;" ",'F-TNU-RA-014 SOLICITUD'!G92,"-")</f>
        <v>0</v>
      </c>
      <c r="I38" s="193"/>
    </row>
    <row r="39" spans="1:9" ht="3.75" customHeight="1" x14ac:dyDescent="0.25">
      <c r="A39" s="4"/>
      <c r="B39" s="4"/>
      <c r="C39" s="4"/>
      <c r="D39" s="6"/>
      <c r="E39" s="6"/>
      <c r="F39" s="6"/>
      <c r="G39" s="6"/>
      <c r="H39" s="4"/>
    </row>
    <row r="40" spans="1:9" ht="15" customHeight="1" x14ac:dyDescent="0.25">
      <c r="A40" s="105" t="s">
        <v>83</v>
      </c>
      <c r="B40" s="105"/>
      <c r="C40" s="105"/>
      <c r="D40" s="192" t="str">
        <f>IF('F-TNU-RA-014 SOLICITUD'!D100&lt;&gt;" ",'F-TNU-RA-014 SOLICITUD'!D100,"-")</f>
        <v>-</v>
      </c>
      <c r="E40" s="193"/>
      <c r="F40" s="49"/>
      <c r="G40" s="50" t="s">
        <v>104</v>
      </c>
      <c r="H40" s="192">
        <f>IF('F-TNU-RA-014 SOLICITUD'!G102&lt;&gt;" ",'F-TNU-RA-014 SOLICITUD'!G102,"-")</f>
        <v>0</v>
      </c>
      <c r="I40" s="193"/>
    </row>
    <row r="41" spans="1:9" ht="7.5" customHeight="1" x14ac:dyDescent="0.25">
      <c r="A41" s="9" t="s">
        <v>47</v>
      </c>
      <c r="B41" s="9">
        <v>1</v>
      </c>
      <c r="C41" s="9">
        <v>2</v>
      </c>
      <c r="D41" s="9">
        <v>3</v>
      </c>
      <c r="E41" s="9">
        <v>4</v>
      </c>
      <c r="F41" s="9">
        <v>5</v>
      </c>
      <c r="G41" s="9">
        <v>6</v>
      </c>
      <c r="H41" s="9">
        <v>7</v>
      </c>
      <c r="I41" s="9">
        <v>8</v>
      </c>
    </row>
    <row r="42" spans="1:9" ht="45" customHeight="1" x14ac:dyDescent="0.25">
      <c r="A42" s="121" t="s">
        <v>109</v>
      </c>
      <c r="B42" s="121"/>
      <c r="C42" s="121"/>
      <c r="D42" s="121"/>
      <c r="E42" s="121"/>
      <c r="F42" s="121"/>
      <c r="G42" s="121"/>
      <c r="H42" s="121"/>
      <c r="I42" s="121"/>
    </row>
    <row r="43" spans="1:9" ht="7.5" customHeight="1" x14ac:dyDescent="0.25">
      <c r="A43" s="20"/>
      <c r="B43" s="20"/>
      <c r="C43" s="20"/>
      <c r="D43" s="20"/>
      <c r="E43" s="20"/>
      <c r="F43" s="20"/>
      <c r="G43" s="20"/>
      <c r="H43" s="20"/>
      <c r="I43" s="3"/>
    </row>
    <row r="44" spans="1:9" ht="15" customHeight="1" x14ac:dyDescent="0.25">
      <c r="A44" s="136" t="s">
        <v>55</v>
      </c>
      <c r="B44" s="136"/>
      <c r="C44" s="36" t="str">
        <f>'F-TNU-RA-014 SOLICITUD'!C112</f>
        <v>Seleccione</v>
      </c>
      <c r="D44" s="3"/>
      <c r="E44" s="137"/>
      <c r="F44" s="137"/>
      <c r="G44" s="138"/>
      <c r="H44" s="138"/>
      <c r="I44" s="138"/>
    </row>
    <row r="45" spans="1:9" ht="7.5" customHeight="1" x14ac:dyDescent="0.25">
      <c r="A45" s="4"/>
      <c r="B45" s="4"/>
      <c r="C45" s="4"/>
      <c r="D45" s="4"/>
      <c r="E45" s="4"/>
      <c r="F45" s="4"/>
      <c r="G45" s="4"/>
      <c r="H45" s="4"/>
      <c r="I45" s="4"/>
    </row>
    <row r="46" spans="1:9" ht="15" customHeight="1" x14ac:dyDescent="0.25">
      <c r="A46" s="105" t="s">
        <v>84</v>
      </c>
      <c r="B46" s="105"/>
      <c r="C46" s="33" t="str">
        <f>'F-TNU-RA-014 SOLICITUD'!C118</f>
        <v>Seleccione</v>
      </c>
      <c r="D46" s="192" t="str">
        <f>IF('F-TNU-RA-014 SOLICITUD'!F116&lt;&gt;" ",'F-TNU-RA-014 SOLICITUD'!F116,"-")</f>
        <v>-</v>
      </c>
      <c r="E46" s="193"/>
      <c r="F46" s="51"/>
      <c r="G46" s="50" t="s">
        <v>105</v>
      </c>
      <c r="H46" s="192">
        <f>IF('F-TNU-RA-014 SOLICITUD'!F118&lt;&gt;" ",'F-TNU-RA-014 SOLICITUD'!F118,"-")</f>
        <v>0</v>
      </c>
      <c r="I46" s="193"/>
    </row>
    <row r="47" spans="1:9" ht="3.75" customHeight="1" x14ac:dyDescent="0.25">
      <c r="A47" s="4"/>
      <c r="B47" s="4"/>
      <c r="C47" s="4"/>
      <c r="D47" s="6"/>
      <c r="E47" s="6"/>
      <c r="F47" s="6"/>
      <c r="G47" s="6"/>
      <c r="H47" s="4"/>
    </row>
    <row r="48" spans="1:9" ht="15" customHeight="1" x14ac:dyDescent="0.25">
      <c r="A48" s="105" t="s">
        <v>85</v>
      </c>
      <c r="B48" s="105"/>
      <c r="C48" s="33" t="str">
        <f>'F-TNU-RA-014 SOLICITUD'!C126</f>
        <v>Seleccione</v>
      </c>
      <c r="D48" s="192" t="str">
        <f>IF('F-TNU-RA-014 SOLICITUD'!F124&lt;&gt;" ",'F-TNU-RA-014 SOLICITUD'!F124,"-")</f>
        <v>-</v>
      </c>
      <c r="E48" s="193"/>
      <c r="F48" s="49"/>
      <c r="G48" s="50" t="s">
        <v>105</v>
      </c>
      <c r="H48" s="192">
        <f>IF('F-TNU-RA-014 SOLICITUD'!F126&lt;&gt;" ",'F-TNU-RA-014 SOLICITUD'!F126,"-")</f>
        <v>0</v>
      </c>
      <c r="I48" s="193"/>
    </row>
    <row r="49" spans="1:9" ht="3.75" customHeight="1" x14ac:dyDescent="0.25">
      <c r="A49" s="4"/>
      <c r="B49" s="4"/>
      <c r="C49" s="4"/>
      <c r="D49" s="6"/>
      <c r="E49" s="6"/>
      <c r="F49" s="6"/>
      <c r="G49" s="6"/>
      <c r="H49" s="4"/>
    </row>
    <row r="50" spans="1:9" ht="15" customHeight="1" x14ac:dyDescent="0.25">
      <c r="A50" s="105" t="s">
        <v>86</v>
      </c>
      <c r="B50" s="105"/>
      <c r="C50" s="33" t="str">
        <f>'F-TNU-RA-014 SOLICITUD'!C134</f>
        <v>Seleccione</v>
      </c>
      <c r="D50" s="192" t="str">
        <f>IF('F-TNU-RA-014 SOLICITUD'!F132&lt;&gt;" ",'F-TNU-RA-014 SOLICITUD'!F132,"-")</f>
        <v>-</v>
      </c>
      <c r="E50" s="193"/>
      <c r="F50" s="49"/>
      <c r="G50" s="50" t="s">
        <v>105</v>
      </c>
      <c r="H50" s="192">
        <f>IF('F-TNU-RA-014 SOLICITUD'!F134&lt;&gt;" ",'F-TNU-RA-014 SOLICITUD'!F134,"-")</f>
        <v>0</v>
      </c>
      <c r="I50" s="193"/>
    </row>
    <row r="51" spans="1:9" ht="3.75" customHeight="1" x14ac:dyDescent="0.25">
      <c r="A51" s="4"/>
      <c r="B51" s="4"/>
      <c r="C51" s="4"/>
      <c r="D51" s="6"/>
      <c r="E51" s="6"/>
      <c r="F51" s="6"/>
      <c r="G51" s="6"/>
      <c r="H51" s="4"/>
    </row>
    <row r="52" spans="1:9" ht="15" customHeight="1" x14ac:dyDescent="0.25">
      <c r="A52" s="105" t="s">
        <v>87</v>
      </c>
      <c r="B52" s="105"/>
      <c r="C52" s="33" t="str">
        <f>'F-TNU-RA-014 SOLICITUD'!C142</f>
        <v>Seleccione</v>
      </c>
      <c r="D52" s="192" t="str">
        <f>IF('F-TNU-RA-014 SOLICITUD'!F140&lt;&gt;" ",'F-TNU-RA-014 SOLICITUD'!F140,"-")</f>
        <v>-</v>
      </c>
      <c r="E52" s="193"/>
      <c r="F52" s="49"/>
      <c r="G52" s="50" t="s">
        <v>105</v>
      </c>
      <c r="H52" s="192">
        <f>IF('F-TNU-RA-014 SOLICITUD'!F142&lt;&gt;" ",'F-TNU-RA-014 SOLICITUD'!F142,"-")</f>
        <v>0</v>
      </c>
      <c r="I52" s="193"/>
    </row>
    <row r="53" spans="1:9" ht="3.75" customHeight="1" x14ac:dyDescent="0.25">
      <c r="A53" s="4"/>
      <c r="B53" s="4"/>
      <c r="C53" s="4"/>
      <c r="D53" s="6"/>
      <c r="E53" s="6"/>
      <c r="F53" s="6"/>
      <c r="G53" s="6"/>
      <c r="H53" s="4"/>
    </row>
    <row r="54" spans="1:9" ht="15" customHeight="1" x14ac:dyDescent="0.25">
      <c r="A54" s="105" t="s">
        <v>88</v>
      </c>
      <c r="B54" s="105"/>
      <c r="C54" s="33" t="str">
        <f>'F-TNU-RA-014 SOLICITUD'!C150</f>
        <v>Seleccione</v>
      </c>
      <c r="D54" s="192" t="str">
        <f>IF('F-TNU-RA-014 SOLICITUD'!F148&lt;&gt;" ",'F-TNU-RA-014 SOLICITUD'!F148,"-")</f>
        <v>-</v>
      </c>
      <c r="E54" s="193"/>
      <c r="F54" s="49"/>
      <c r="G54" s="50" t="s">
        <v>105</v>
      </c>
      <c r="H54" s="192">
        <f>IF('F-TNU-RA-014 SOLICITUD'!F150&lt;&gt;" ",'F-TNU-RA-014 SOLICITUD'!F150,"-")</f>
        <v>0</v>
      </c>
      <c r="I54" s="193"/>
    </row>
    <row r="55" spans="1:9" ht="3.75" customHeight="1" x14ac:dyDescent="0.25">
      <c r="A55" s="4"/>
      <c r="B55" s="4"/>
      <c r="C55" s="4"/>
      <c r="D55" s="6"/>
      <c r="E55" s="6"/>
      <c r="F55" s="6"/>
      <c r="G55" s="6"/>
      <c r="H55" s="4"/>
    </row>
    <row r="56" spans="1:9" ht="15" customHeight="1" x14ac:dyDescent="0.25">
      <c r="A56" s="105" t="s">
        <v>89</v>
      </c>
      <c r="B56" s="105"/>
      <c r="C56" s="33" t="str">
        <f>'F-TNU-RA-014 SOLICITUD'!C158</f>
        <v>Seleccione</v>
      </c>
      <c r="D56" s="192" t="str">
        <f>IF('F-TNU-RA-014 SOLICITUD'!F156&lt;&gt;" ",'F-TNU-RA-014 SOLICITUD'!F156,"-")</f>
        <v>-</v>
      </c>
      <c r="E56" s="193"/>
      <c r="F56" s="49"/>
      <c r="G56" s="50" t="s">
        <v>105</v>
      </c>
      <c r="H56" s="192">
        <f>IF('F-TNU-RA-014 SOLICITUD'!F158&lt;&gt;" ",'F-TNU-RA-014 SOLICITUD'!F158,"-")</f>
        <v>0</v>
      </c>
      <c r="I56" s="193"/>
    </row>
    <row r="57" spans="1:9" ht="3.75" customHeight="1" x14ac:dyDescent="0.25">
      <c r="A57" s="4"/>
      <c r="B57" s="4"/>
      <c r="C57" s="4"/>
      <c r="D57" s="6"/>
      <c r="E57" s="6"/>
      <c r="F57" s="6"/>
      <c r="G57" s="6"/>
      <c r="H57" s="4"/>
    </row>
    <row r="58" spans="1:9" ht="15" customHeight="1" x14ac:dyDescent="0.25">
      <c r="A58" s="105" t="s">
        <v>90</v>
      </c>
      <c r="B58" s="105"/>
      <c r="C58" s="33" t="str">
        <f>'F-TNU-RA-014 SOLICITUD'!C166</f>
        <v>Seleccione</v>
      </c>
      <c r="D58" s="192" t="str">
        <f>IF('F-TNU-RA-014 SOLICITUD'!F164&lt;&gt;" ",'F-TNU-RA-014 SOLICITUD'!F164,"-")</f>
        <v>-</v>
      </c>
      <c r="E58" s="193"/>
      <c r="F58" s="49"/>
      <c r="G58" s="50" t="s">
        <v>105</v>
      </c>
      <c r="H58" s="192">
        <f>IF('F-TNU-RA-014 SOLICITUD'!F166&lt;&gt;" ",'F-TNU-RA-014 SOLICITUD'!F166,"-")</f>
        <v>0</v>
      </c>
      <c r="I58" s="193"/>
    </row>
    <row r="59" spans="1:9" ht="3.75" customHeight="1" x14ac:dyDescent="0.25">
      <c r="A59" s="4"/>
      <c r="B59" s="4"/>
      <c r="C59" s="4"/>
      <c r="D59" s="6"/>
      <c r="E59" s="6"/>
      <c r="F59" s="6"/>
      <c r="G59" s="6"/>
      <c r="H59" s="4"/>
    </row>
    <row r="60" spans="1:9" ht="15" customHeight="1" x14ac:dyDescent="0.25">
      <c r="A60" s="105" t="s">
        <v>91</v>
      </c>
      <c r="B60" s="105"/>
      <c r="C60" s="33" t="str">
        <f>'F-TNU-RA-014 SOLICITUD'!C174</f>
        <v>Seleccione</v>
      </c>
      <c r="D60" s="192" t="str">
        <f>IF('F-TNU-RA-014 SOLICITUD'!F172&lt;&gt;" ",'F-TNU-RA-014 SOLICITUD'!F172,"-")</f>
        <v>-</v>
      </c>
      <c r="E60" s="193"/>
      <c r="F60" s="49"/>
      <c r="G60" s="50" t="s">
        <v>105</v>
      </c>
      <c r="H60" s="192">
        <f>IF('F-TNU-RA-014 SOLICITUD'!F174&lt;&gt;" ",'F-TNU-RA-014 SOLICITUD'!F174,"-")</f>
        <v>0</v>
      </c>
      <c r="I60" s="193"/>
    </row>
    <row r="61" spans="1:9" ht="7.5" customHeight="1" x14ac:dyDescent="0.25">
      <c r="A61" s="9" t="s">
        <v>47</v>
      </c>
      <c r="B61" s="9">
        <v>1</v>
      </c>
      <c r="C61" s="9">
        <v>2</v>
      </c>
      <c r="D61" s="9">
        <v>3</v>
      </c>
      <c r="E61" s="9">
        <v>4</v>
      </c>
      <c r="F61" s="9">
        <v>5</v>
      </c>
      <c r="G61" s="9">
        <v>6</v>
      </c>
      <c r="H61" s="9">
        <v>7</v>
      </c>
      <c r="I61" s="9">
        <v>8</v>
      </c>
    </row>
    <row r="62" spans="1:9" ht="37.5" customHeight="1" x14ac:dyDescent="0.25">
      <c r="A62" s="203" t="s">
        <v>113</v>
      </c>
      <c r="B62" s="203"/>
      <c r="C62" s="203"/>
      <c r="D62" s="203"/>
      <c r="E62" s="203"/>
      <c r="F62" s="203"/>
      <c r="G62" s="203"/>
      <c r="H62" s="203"/>
      <c r="I62" s="203"/>
    </row>
    <row r="63" spans="1:9" ht="3.75" customHeight="1" x14ac:dyDescent="0.25">
      <c r="B63" s="52"/>
      <c r="C63" s="52"/>
      <c r="D63" s="52"/>
      <c r="E63" s="52"/>
      <c r="F63" s="52"/>
      <c r="G63" s="52"/>
      <c r="H63" s="52"/>
      <c r="I63" s="52"/>
    </row>
    <row r="64" spans="1:9" ht="15" customHeight="1" x14ac:dyDescent="0.25">
      <c r="A64" s="56" t="s">
        <v>110</v>
      </c>
      <c r="B64" s="32"/>
      <c r="C64" s="32"/>
      <c r="D64" s="32"/>
      <c r="E64" s="32"/>
      <c r="F64" s="52"/>
      <c r="G64" s="198" t="s">
        <v>111</v>
      </c>
      <c r="H64" s="199"/>
      <c r="I64" s="200"/>
    </row>
    <row r="65" spans="1:9" ht="3.75" customHeight="1" x14ac:dyDescent="0.25">
      <c r="A65" s="57"/>
      <c r="B65" s="6"/>
      <c r="C65" s="6"/>
      <c r="D65" s="6"/>
      <c r="E65" s="6"/>
      <c r="F65" s="6"/>
      <c r="G65" s="6"/>
      <c r="H65" s="6"/>
      <c r="I65" s="6"/>
    </row>
    <row r="66" spans="1:9" ht="15" customHeight="1" x14ac:dyDescent="0.25">
      <c r="A66" s="56" t="s">
        <v>112</v>
      </c>
      <c r="B66" s="32"/>
      <c r="C66" s="32"/>
      <c r="D66" s="32"/>
      <c r="E66" s="32"/>
      <c r="F66" s="6"/>
      <c r="G66" s="197" t="s">
        <v>111</v>
      </c>
      <c r="H66" s="197"/>
      <c r="I66" s="197"/>
    </row>
    <row r="67" spans="1:9" ht="6" customHeight="1" x14ac:dyDescent="0.25">
      <c r="A67" s="56"/>
      <c r="B67" s="32"/>
      <c r="C67" s="32"/>
      <c r="D67" s="32"/>
      <c r="E67" s="32"/>
      <c r="F67" s="6"/>
      <c r="G67" s="60"/>
      <c r="H67" s="60"/>
      <c r="I67" s="60"/>
    </row>
    <row r="68" spans="1:9" ht="24" customHeight="1" x14ac:dyDescent="0.25">
      <c r="A68" s="100"/>
      <c r="B68" s="100"/>
      <c r="C68" s="194" t="s">
        <v>106</v>
      </c>
      <c r="D68" s="194"/>
      <c r="E68" s="194"/>
      <c r="F68" s="194"/>
      <c r="G68" s="100" t="s">
        <v>131</v>
      </c>
      <c r="H68" s="100"/>
      <c r="I68" s="100"/>
    </row>
    <row r="69" spans="1:9" ht="24" customHeight="1" x14ac:dyDescent="0.25">
      <c r="A69" s="100"/>
      <c r="B69" s="100"/>
      <c r="C69" s="194"/>
      <c r="D69" s="194"/>
      <c r="E69" s="194"/>
      <c r="F69" s="194"/>
      <c r="G69" s="100" t="s">
        <v>127</v>
      </c>
      <c r="H69" s="100"/>
      <c r="I69" s="100"/>
    </row>
    <row r="70" spans="1:9" ht="24" customHeight="1" x14ac:dyDescent="0.25">
      <c r="A70" s="100"/>
      <c r="B70" s="100"/>
      <c r="C70" s="194"/>
      <c r="D70" s="194"/>
      <c r="E70" s="194"/>
      <c r="F70" s="194"/>
      <c r="G70" s="100" t="s">
        <v>107</v>
      </c>
      <c r="H70" s="100"/>
      <c r="I70" s="100"/>
    </row>
    <row r="71" spans="1:9" ht="15" customHeight="1" x14ac:dyDescent="0.25">
      <c r="A71" s="53"/>
      <c r="B71" s="53"/>
      <c r="C71" s="33"/>
      <c r="D71" s="33"/>
      <c r="E71" s="33"/>
      <c r="F71" s="33"/>
      <c r="G71" s="53"/>
      <c r="H71" s="53"/>
      <c r="I71" s="53"/>
    </row>
    <row r="72" spans="1:9" ht="15" customHeight="1" x14ac:dyDescent="0.25">
      <c r="A72" s="116" t="s">
        <v>23</v>
      </c>
      <c r="B72" s="116"/>
      <c r="C72" s="116"/>
      <c r="D72" s="116"/>
      <c r="E72" s="116"/>
      <c r="F72" s="116"/>
      <c r="G72" s="116"/>
      <c r="H72" s="116"/>
      <c r="I72" s="116"/>
    </row>
    <row r="73" spans="1:9" ht="15" customHeight="1" x14ac:dyDescent="0.25">
      <c r="A73" s="4"/>
      <c r="B73" s="4"/>
      <c r="C73" s="4"/>
      <c r="D73" s="4"/>
      <c r="E73" s="4"/>
      <c r="F73" s="4"/>
      <c r="G73" s="4"/>
      <c r="H73" s="4"/>
      <c r="I73" s="4"/>
    </row>
    <row r="74" spans="1:9" ht="30" customHeight="1" x14ac:dyDescent="0.25">
      <c r="A74" s="154" t="s">
        <v>130</v>
      </c>
      <c r="B74" s="154"/>
      <c r="C74" s="154"/>
      <c r="D74" s="154"/>
      <c r="E74" s="154"/>
      <c r="F74" s="154"/>
      <c r="G74" s="154"/>
      <c r="H74" s="154"/>
      <c r="I74" s="154"/>
    </row>
    <row r="75" spans="1:9" ht="3.75" customHeight="1" x14ac:dyDescent="0.25">
      <c r="A75" s="22"/>
      <c r="B75" s="22"/>
      <c r="C75" s="22"/>
      <c r="D75" s="22"/>
      <c r="E75" s="22"/>
      <c r="F75" s="22"/>
      <c r="G75" s="22"/>
      <c r="H75" s="22"/>
      <c r="I75" s="22"/>
    </row>
    <row r="76" spans="1:9" ht="15" customHeight="1" x14ac:dyDescent="0.25">
      <c r="A76" s="178" t="s">
        <v>24</v>
      </c>
      <c r="B76" s="178"/>
      <c r="C76" s="55">
        <f>'F-TNU-RA-014 SOLICITUD'!C196</f>
        <v>0</v>
      </c>
      <c r="D76" s="19"/>
      <c r="E76" s="19"/>
      <c r="F76" s="19"/>
      <c r="G76" s="19"/>
      <c r="H76" s="19"/>
      <c r="I76" s="19"/>
    </row>
    <row r="77" spans="1:9" ht="7.5" customHeight="1" x14ac:dyDescent="0.25">
      <c r="A77" s="22"/>
      <c r="B77" s="22"/>
      <c r="C77" s="19"/>
      <c r="D77" s="19"/>
      <c r="E77" s="19"/>
      <c r="F77" s="19"/>
      <c r="G77" s="19"/>
      <c r="H77" s="19"/>
      <c r="I77" s="19"/>
    </row>
    <row r="78" spans="1:9" x14ac:dyDescent="0.25">
      <c r="A78" s="117" t="s">
        <v>26</v>
      </c>
      <c r="B78" s="117"/>
      <c r="C78" s="34">
        <f>'F-TNU-RA-014 SOLICITUD'!C198</f>
        <v>0</v>
      </c>
      <c r="D78" s="4"/>
      <c r="E78" s="4"/>
      <c r="F78" s="4"/>
      <c r="G78" s="4"/>
      <c r="H78" s="4"/>
      <c r="I78" s="4"/>
    </row>
    <row r="79" spans="1:9" ht="3.75" customHeight="1" x14ac:dyDescent="0.25">
      <c r="A79" s="5"/>
      <c r="B79" s="5"/>
      <c r="C79" s="4"/>
      <c r="D79" s="4"/>
      <c r="E79" s="4"/>
      <c r="F79" s="4"/>
      <c r="G79" s="4"/>
      <c r="H79" s="4"/>
      <c r="I79" s="4"/>
    </row>
    <row r="80" spans="1:9" x14ac:dyDescent="0.25">
      <c r="A80" s="117" t="s">
        <v>27</v>
      </c>
      <c r="B80" s="117"/>
      <c r="C80" s="34">
        <f>'F-TNU-RA-014 SOLICITUD'!C200</f>
        <v>0</v>
      </c>
      <c r="D80" s="4"/>
      <c r="E80" s="4"/>
      <c r="F80" s="4"/>
      <c r="G80" s="4"/>
      <c r="H80" s="4"/>
      <c r="I80" s="4"/>
    </row>
    <row r="81" spans="1:9" ht="3.75" customHeight="1" x14ac:dyDescent="0.25">
      <c r="A81" s="5"/>
      <c r="B81" s="5"/>
      <c r="C81" s="4"/>
      <c r="D81" s="4"/>
      <c r="E81" s="4"/>
      <c r="F81" s="4"/>
      <c r="G81" s="4"/>
      <c r="H81" s="4"/>
      <c r="I81" s="4"/>
    </row>
    <row r="82" spans="1:9" x14ac:dyDescent="0.25">
      <c r="A82" s="117" t="s">
        <v>51</v>
      </c>
      <c r="B82" s="117"/>
      <c r="C82" s="34">
        <f>'F-TNU-RA-014 SOLICITUD'!C202</f>
        <v>0</v>
      </c>
      <c r="D82" s="4"/>
      <c r="E82" s="4"/>
      <c r="F82" s="4"/>
      <c r="G82" s="4"/>
      <c r="H82" s="4"/>
      <c r="I82" s="4"/>
    </row>
    <row r="83" spans="1:9" x14ac:dyDescent="0.25">
      <c r="A83" s="4"/>
      <c r="B83" s="4"/>
      <c r="C83" s="4"/>
      <c r="D83" s="4"/>
      <c r="E83" s="4"/>
      <c r="F83" s="4"/>
      <c r="G83" s="4"/>
      <c r="H83" s="4"/>
      <c r="I83" s="4"/>
    </row>
    <row r="84" spans="1:9" ht="22.5" customHeight="1" x14ac:dyDescent="0.25">
      <c r="A84" s="201" t="s">
        <v>150</v>
      </c>
      <c r="B84" s="202"/>
      <c r="C84" s="202"/>
      <c r="D84" s="170" t="str">
        <f>'F-TNU-RA-014 SOLICITUD'!D204</f>
        <v>10 DÍAS HÁBILES</v>
      </c>
      <c r="E84" s="170"/>
      <c r="F84" s="170"/>
      <c r="G84" s="170"/>
      <c r="H84" s="170"/>
      <c r="I84" s="171"/>
    </row>
    <row r="85" spans="1:9" ht="15" customHeight="1" x14ac:dyDescent="0.25">
      <c r="A85" s="3"/>
      <c r="B85" s="3"/>
      <c r="C85" s="3"/>
      <c r="D85" s="3"/>
      <c r="E85" s="3"/>
      <c r="F85" s="3"/>
      <c r="G85" s="3"/>
      <c r="H85" s="3"/>
      <c r="I85" s="3"/>
    </row>
    <row r="86" spans="1:9" ht="45" customHeight="1" x14ac:dyDescent="0.25">
      <c r="A86" s="136" t="s">
        <v>116</v>
      </c>
      <c r="B86" s="136"/>
      <c r="C86" s="136"/>
      <c r="D86" s="136"/>
      <c r="E86" s="136"/>
      <c r="F86" s="136"/>
      <c r="G86" s="136"/>
      <c r="H86" s="136"/>
      <c r="I86" s="136"/>
    </row>
    <row r="87" spans="1:9" ht="3.75" customHeight="1" x14ac:dyDescent="0.25">
      <c r="A87" s="21"/>
      <c r="B87" s="21"/>
      <c r="C87" s="21"/>
      <c r="D87" s="21"/>
      <c r="E87" s="21"/>
      <c r="F87" s="21"/>
      <c r="G87" s="21"/>
      <c r="H87" s="21"/>
      <c r="I87" s="21"/>
    </row>
    <row r="88" spans="1:9" ht="15" customHeight="1" x14ac:dyDescent="0.25">
      <c r="A88" s="30" t="s">
        <v>69</v>
      </c>
      <c r="B88" s="37">
        <f>'F-TNU-RA-014 SOLICITUD'!B208</f>
        <v>0</v>
      </c>
      <c r="C88" s="3"/>
      <c r="D88" s="206" t="s">
        <v>151</v>
      </c>
      <c r="E88" s="173"/>
      <c r="F88" s="173"/>
      <c r="G88" s="173"/>
      <c r="H88" s="173"/>
      <c r="I88" s="174"/>
    </row>
    <row r="89" spans="1:9" ht="3.75" customHeight="1" x14ac:dyDescent="0.25">
      <c r="A89" s="29"/>
      <c r="B89" s="3"/>
      <c r="C89" s="3"/>
      <c r="D89" s="139"/>
      <c r="E89" s="136"/>
      <c r="F89" s="136"/>
      <c r="G89" s="136"/>
      <c r="H89" s="136"/>
      <c r="I89" s="140"/>
    </row>
    <row r="90" spans="1:9" ht="15" customHeight="1" x14ac:dyDescent="0.25">
      <c r="A90" s="30" t="s">
        <v>70</v>
      </c>
      <c r="B90" s="37">
        <f>'F-TNU-RA-014 SOLICITUD'!B210</f>
        <v>0</v>
      </c>
      <c r="C90" s="3"/>
      <c r="D90" s="139"/>
      <c r="E90" s="136"/>
      <c r="F90" s="136"/>
      <c r="G90" s="136"/>
      <c r="H90" s="136"/>
      <c r="I90" s="140"/>
    </row>
    <row r="91" spans="1:9" ht="15" customHeight="1" x14ac:dyDescent="0.25">
      <c r="A91" s="3"/>
      <c r="B91" s="3"/>
      <c r="C91" s="3"/>
      <c r="D91" s="175"/>
      <c r="E91" s="176"/>
      <c r="F91" s="176"/>
      <c r="G91" s="176"/>
      <c r="H91" s="176"/>
      <c r="I91" s="177"/>
    </row>
    <row r="92" spans="1:9" ht="9" customHeight="1" x14ac:dyDescent="0.25">
      <c r="A92" s="3"/>
      <c r="B92" s="3"/>
      <c r="C92" s="3"/>
      <c r="D92" s="3"/>
      <c r="E92" s="3"/>
      <c r="F92" s="3"/>
      <c r="G92" s="3"/>
      <c r="H92" s="3"/>
      <c r="I92" s="3"/>
    </row>
    <row r="93" spans="1:9" ht="36.75" customHeight="1" x14ac:dyDescent="0.25">
      <c r="A93" s="154" t="s">
        <v>115</v>
      </c>
      <c r="B93" s="154"/>
      <c r="C93" s="154"/>
      <c r="D93" s="154"/>
      <c r="E93" s="154"/>
      <c r="F93" s="154"/>
      <c r="G93" s="154"/>
      <c r="H93" s="154"/>
      <c r="I93" s="154"/>
    </row>
    <row r="94" spans="1:9" ht="3.75" customHeight="1" x14ac:dyDescent="0.25">
      <c r="A94" s="3"/>
      <c r="B94" s="3"/>
      <c r="C94" s="3"/>
      <c r="D94" s="3"/>
      <c r="E94" s="3"/>
      <c r="F94" s="3"/>
      <c r="G94" s="3"/>
      <c r="H94" s="3"/>
      <c r="I94" s="3"/>
    </row>
    <row r="95" spans="1:9" ht="56.25" customHeight="1" x14ac:dyDescent="0.25">
      <c r="A95" s="154" t="s">
        <v>117</v>
      </c>
      <c r="B95" s="154"/>
      <c r="C95" s="154"/>
      <c r="D95" s="154"/>
      <c r="E95" s="154"/>
      <c r="F95" s="154"/>
      <c r="G95" s="154"/>
      <c r="H95" s="154"/>
      <c r="I95" s="154"/>
    </row>
    <row r="96" spans="1:9" ht="3.75" customHeight="1" x14ac:dyDescent="0.25">
      <c r="A96" s="3"/>
      <c r="B96" s="3"/>
      <c r="C96" s="3"/>
      <c r="D96" s="3"/>
      <c r="E96" s="3"/>
      <c r="F96" s="3"/>
      <c r="G96" s="3"/>
      <c r="H96" s="3"/>
      <c r="I96" s="3"/>
    </row>
    <row r="97" spans="1:9" ht="28.5" customHeight="1" x14ac:dyDescent="0.25">
      <c r="A97" s="154" t="s">
        <v>118</v>
      </c>
      <c r="B97" s="154"/>
      <c r="C97" s="154"/>
      <c r="D97" s="154"/>
      <c r="E97" s="154"/>
      <c r="F97" s="154"/>
      <c r="G97" s="154"/>
      <c r="H97" s="154"/>
      <c r="I97" s="154"/>
    </row>
    <row r="98" spans="1:9" ht="3.75" customHeight="1" x14ac:dyDescent="0.25">
      <c r="A98" s="3"/>
      <c r="B98" s="3"/>
      <c r="C98" s="3"/>
      <c r="D98" s="3"/>
      <c r="E98" s="3"/>
      <c r="F98" s="3"/>
      <c r="G98" s="3"/>
      <c r="H98" s="3"/>
      <c r="I98" s="3"/>
    </row>
    <row r="99" spans="1:9" ht="35.25" customHeight="1" x14ac:dyDescent="0.25">
      <c r="A99" s="154" t="s">
        <v>154</v>
      </c>
      <c r="B99" s="154"/>
      <c r="C99" s="154"/>
      <c r="D99" s="154"/>
      <c r="E99" s="154"/>
      <c r="F99" s="154"/>
      <c r="G99" s="154"/>
      <c r="H99" s="154"/>
      <c r="I99" s="154"/>
    </row>
    <row r="100" spans="1:9" ht="3.75" customHeight="1" x14ac:dyDescent="0.25">
      <c r="A100" s="3"/>
      <c r="B100" s="3"/>
      <c r="C100" s="3"/>
      <c r="D100" s="3"/>
      <c r="E100" s="3"/>
      <c r="F100" s="3"/>
      <c r="G100" s="3"/>
      <c r="H100" s="3"/>
      <c r="I100" s="3"/>
    </row>
    <row r="101" spans="1:9" ht="37.5" customHeight="1" x14ac:dyDescent="0.25">
      <c r="A101" s="154" t="s">
        <v>119</v>
      </c>
      <c r="B101" s="154"/>
      <c r="C101" s="154"/>
      <c r="D101" s="154"/>
      <c r="E101" s="154"/>
      <c r="F101" s="154"/>
      <c r="G101" s="154"/>
      <c r="H101" s="154"/>
      <c r="I101" s="154"/>
    </row>
    <row r="102" spans="1:9" ht="15" customHeight="1" x14ac:dyDescent="0.25">
      <c r="A102" s="28"/>
      <c r="B102" s="28"/>
      <c r="C102" s="28"/>
      <c r="D102" s="28"/>
      <c r="E102" s="28"/>
      <c r="F102" s="28"/>
      <c r="G102" s="28"/>
      <c r="H102" s="28"/>
      <c r="I102" s="28"/>
    </row>
    <row r="103" spans="1:9" x14ac:dyDescent="0.25">
      <c r="A103" s="4" t="s">
        <v>11</v>
      </c>
      <c r="B103" s="207">
        <f>'F-TNU-RA-014 SOLICITUD'!B217</f>
        <v>0</v>
      </c>
      <c r="C103" s="207"/>
      <c r="D103" s="207"/>
      <c r="E103" s="207"/>
      <c r="F103" s="4" t="s">
        <v>28</v>
      </c>
      <c r="G103" s="207">
        <f>'F-TNU-RA-014 SOLICITUD'!G217</f>
        <v>0</v>
      </c>
      <c r="H103" s="207"/>
      <c r="I103" s="207"/>
    </row>
    <row r="104" spans="1:9" ht="6.75" customHeight="1" x14ac:dyDescent="0.25">
      <c r="A104" s="4"/>
      <c r="B104" s="4"/>
      <c r="C104" s="4"/>
      <c r="D104" s="4"/>
      <c r="E104" s="4"/>
      <c r="F104" s="4"/>
      <c r="G104" s="4"/>
      <c r="H104" s="4"/>
      <c r="I104" s="4"/>
    </row>
    <row r="105" spans="1:9" ht="15" customHeight="1" x14ac:dyDescent="0.25">
      <c r="A105" s="116" t="s">
        <v>153</v>
      </c>
      <c r="B105" s="116"/>
      <c r="C105" s="116"/>
      <c r="D105" s="116"/>
      <c r="E105" s="116"/>
      <c r="F105" s="116"/>
      <c r="G105" s="116"/>
      <c r="H105" s="116"/>
      <c r="I105" s="116"/>
    </row>
    <row r="106" spans="1:9" ht="3.75" customHeight="1" x14ac:dyDescent="0.25">
      <c r="A106" s="4"/>
      <c r="B106" s="4"/>
      <c r="C106" s="4"/>
      <c r="D106" s="4"/>
      <c r="E106" s="4"/>
      <c r="F106" s="4"/>
      <c r="G106" s="4"/>
      <c r="H106" s="4"/>
      <c r="I106" s="4"/>
    </row>
    <row r="107" spans="1:9" ht="60" customHeight="1" x14ac:dyDescent="0.25">
      <c r="A107" s="208">
        <f>'F-TNU-RA-014 SOLICITUD'!A221:I221</f>
        <v>0</v>
      </c>
      <c r="B107" s="209"/>
      <c r="C107" s="209"/>
      <c r="D107" s="209"/>
      <c r="E107" s="209"/>
      <c r="F107" s="209"/>
      <c r="G107" s="209"/>
      <c r="H107" s="209"/>
      <c r="I107" s="210"/>
    </row>
    <row r="108" spans="1:9" ht="3.75" customHeight="1" x14ac:dyDescent="0.25">
      <c r="A108" s="4"/>
      <c r="B108" s="4"/>
      <c r="C108" s="4"/>
      <c r="D108" s="4"/>
      <c r="E108" s="4"/>
      <c r="F108" s="4"/>
      <c r="G108" s="4"/>
      <c r="H108" s="4"/>
      <c r="I108" s="4"/>
    </row>
    <row r="109" spans="1:9" ht="24.75" customHeight="1" x14ac:dyDescent="0.25">
      <c r="A109" s="159" t="s">
        <v>128</v>
      </c>
      <c r="B109" s="160"/>
      <c r="C109" s="161" t="s">
        <v>129</v>
      </c>
      <c r="D109" s="162"/>
      <c r="E109" s="162"/>
      <c r="F109" s="162"/>
      <c r="G109" s="162"/>
      <c r="H109" s="162"/>
      <c r="I109" s="163"/>
    </row>
    <row r="110" spans="1:9" ht="5.25" customHeight="1" x14ac:dyDescent="0.25">
      <c r="A110" s="4"/>
      <c r="B110" s="4"/>
      <c r="C110" s="4"/>
      <c r="D110" s="4"/>
      <c r="E110" s="4"/>
      <c r="F110" s="4"/>
      <c r="G110" s="4"/>
      <c r="H110" s="4"/>
      <c r="I110" s="4"/>
    </row>
    <row r="111" spans="1:9" x14ac:dyDescent="0.25">
      <c r="A111" s="117" t="s">
        <v>72</v>
      </c>
      <c r="B111" s="117"/>
      <c r="C111" s="38">
        <f>'F-TNU-RA-014 SOLICITUD'!C225</f>
        <v>0</v>
      </c>
      <c r="D111" s="204" t="s">
        <v>73</v>
      </c>
      <c r="E111" s="204"/>
      <c r="F111" s="205">
        <f>'F-TNU-RA-014 SOLICITUD'!F225</f>
        <v>0</v>
      </c>
      <c r="G111" s="205"/>
      <c r="H111" s="205"/>
      <c r="I111" s="205"/>
    </row>
    <row r="112" spans="1:9" ht="3.75" customHeight="1" x14ac:dyDescent="0.25">
      <c r="A112" s="5"/>
      <c r="B112" s="5"/>
      <c r="C112" s="6"/>
      <c r="D112" s="32"/>
      <c r="E112" s="24"/>
      <c r="F112" s="4"/>
      <c r="G112" s="4"/>
      <c r="H112" s="4"/>
      <c r="I112" s="4"/>
    </row>
    <row r="113" spans="1:9" x14ac:dyDescent="0.25">
      <c r="A113" s="117" t="s">
        <v>74</v>
      </c>
      <c r="B113" s="117"/>
      <c r="C113" s="38">
        <f>'F-TNU-RA-014 SOLICITUD'!C227</f>
        <v>0</v>
      </c>
      <c r="D113" s="204"/>
      <c r="E113" s="204"/>
      <c r="F113" s="120"/>
      <c r="G113" s="120"/>
      <c r="H113" s="120"/>
      <c r="I113" s="120"/>
    </row>
    <row r="114" spans="1:9" ht="3.75" customHeight="1" x14ac:dyDescent="0.25">
      <c r="A114" s="5"/>
      <c r="B114" s="5"/>
      <c r="C114" s="6"/>
      <c r="D114" s="6"/>
      <c r="E114" s="4"/>
      <c r="F114" s="4"/>
      <c r="G114" s="4"/>
      <c r="H114" s="4"/>
      <c r="I114" s="4"/>
    </row>
    <row r="115" spans="1:9" x14ac:dyDescent="0.25">
      <c r="A115" s="117"/>
      <c r="B115" s="117"/>
      <c r="C115" s="31"/>
      <c r="D115" s="31"/>
      <c r="E115" s="4"/>
      <c r="F115" s="11"/>
      <c r="G115" s="11"/>
      <c r="H115" s="11"/>
      <c r="I115" s="11"/>
    </row>
  </sheetData>
  <sheetProtection algorithmName="SHA-512" hashValue="l6To5QizB+0yyMIvu3My+J7Crd9tA8ROOGGitnpfLh4WQdMiW8U+Oh4QCZKHPMrj6DSPZzlQWZzJ7htKIZP16A==" saltValue="t/mJj2MyNg5VZWz75+uLtA==" spinCount="100000" sheet="1" formatCells="0" formatColumns="0"/>
  <dataConsolidate/>
  <mergeCells count="113">
    <mergeCell ref="D113:E113"/>
    <mergeCell ref="F113:I113"/>
    <mergeCell ref="A115:B115"/>
    <mergeCell ref="A26:C26"/>
    <mergeCell ref="A28:C28"/>
    <mergeCell ref="A30:C30"/>
    <mergeCell ref="A36:C36"/>
    <mergeCell ref="A107:I107"/>
    <mergeCell ref="A109:B109"/>
    <mergeCell ref="C109:I109"/>
    <mergeCell ref="A54:B54"/>
    <mergeCell ref="A56:B56"/>
    <mergeCell ref="A58:B58"/>
    <mergeCell ref="A60:B60"/>
    <mergeCell ref="A113:B113"/>
    <mergeCell ref="A111:B111"/>
    <mergeCell ref="A76:B76"/>
    <mergeCell ref="A78:B78"/>
    <mergeCell ref="A80:B80"/>
    <mergeCell ref="A68:B70"/>
    <mergeCell ref="D26:E26"/>
    <mergeCell ref="D28:E28"/>
    <mergeCell ref="D30:E30"/>
    <mergeCell ref="D32:E32"/>
    <mergeCell ref="D111:E111"/>
    <mergeCell ref="F111:I111"/>
    <mergeCell ref="A86:I86"/>
    <mergeCell ref="D88:I91"/>
    <mergeCell ref="A101:I101"/>
    <mergeCell ref="B103:E103"/>
    <mergeCell ref="G103:I103"/>
    <mergeCell ref="A105:I105"/>
    <mergeCell ref="A93:I93"/>
    <mergeCell ref="A95:I95"/>
    <mergeCell ref="A97:I97"/>
    <mergeCell ref="A99:I99"/>
    <mergeCell ref="A82:B82"/>
    <mergeCell ref="A84:C84"/>
    <mergeCell ref="D84:I84"/>
    <mergeCell ref="A74:I74"/>
    <mergeCell ref="A42:I42"/>
    <mergeCell ref="A44:B44"/>
    <mergeCell ref="E44:F44"/>
    <mergeCell ref="G44:I44"/>
    <mergeCell ref="A46:B46"/>
    <mergeCell ref="A62:I62"/>
    <mergeCell ref="D58:E58"/>
    <mergeCell ref="H58:I58"/>
    <mergeCell ref="D60:E60"/>
    <mergeCell ref="H60:I60"/>
    <mergeCell ref="D52:E52"/>
    <mergeCell ref="H52:I52"/>
    <mergeCell ref="D54:E54"/>
    <mergeCell ref="H54:I54"/>
    <mergeCell ref="D56:E56"/>
    <mergeCell ref="H56:I56"/>
    <mergeCell ref="D46:E46"/>
    <mergeCell ref="H46:I46"/>
    <mergeCell ref="D48:E48"/>
    <mergeCell ref="A72:I72"/>
    <mergeCell ref="A38:C38"/>
    <mergeCell ref="A40:C40"/>
    <mergeCell ref="A48:B48"/>
    <mergeCell ref="A50:B50"/>
    <mergeCell ref="A52:B52"/>
    <mergeCell ref="D34:E34"/>
    <mergeCell ref="D36:E36"/>
    <mergeCell ref="D38:E38"/>
    <mergeCell ref="D40:E40"/>
    <mergeCell ref="D50:E50"/>
    <mergeCell ref="H50:I50"/>
    <mergeCell ref="C68:F70"/>
    <mergeCell ref="G68:I68"/>
    <mergeCell ref="G69:I69"/>
    <mergeCell ref="G70:I70"/>
    <mergeCell ref="G66:I66"/>
    <mergeCell ref="G64:I64"/>
    <mergeCell ref="H48:I48"/>
    <mergeCell ref="H40:I40"/>
    <mergeCell ref="H38:I38"/>
    <mergeCell ref="H36:I36"/>
    <mergeCell ref="H34:I34"/>
    <mergeCell ref="A34:C34"/>
    <mergeCell ref="A1:B3"/>
    <mergeCell ref="C1:F3"/>
    <mergeCell ref="G1:I1"/>
    <mergeCell ref="G2:I2"/>
    <mergeCell ref="G3:I3"/>
    <mergeCell ref="A5:B5"/>
    <mergeCell ref="E5:G5"/>
    <mergeCell ref="H5:I5"/>
    <mergeCell ref="C9:I9"/>
    <mergeCell ref="A7:I7"/>
    <mergeCell ref="H32:I32"/>
    <mergeCell ref="H30:I30"/>
    <mergeCell ref="A9:B9"/>
    <mergeCell ref="A11:B11"/>
    <mergeCell ref="C11:D11"/>
    <mergeCell ref="F11:G11"/>
    <mergeCell ref="A13:B13"/>
    <mergeCell ref="C13:D13"/>
    <mergeCell ref="F13:I13"/>
    <mergeCell ref="A15:B15"/>
    <mergeCell ref="C15:D15"/>
    <mergeCell ref="F15:I15"/>
    <mergeCell ref="A17:B17"/>
    <mergeCell ref="H17:I17"/>
    <mergeCell ref="C17:F17"/>
    <mergeCell ref="A20:I20"/>
    <mergeCell ref="A22:I22"/>
    <mergeCell ref="A32:C32"/>
    <mergeCell ref="H28:I28"/>
    <mergeCell ref="H26:I26"/>
  </mergeCells>
  <pageMargins left="0.59055118110236227" right="0.39370078740157483" top="0.39370078740157483" bottom="0.39370078740157483" header="0.31496062992125984" footer="0.31496062992125984"/>
  <pageSetup scale="95" fitToWidth="2" orientation="portrait" r:id="rId1"/>
  <rowBreaks count="1" manualBreakCount="1">
    <brk id="67" max="8"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1"/>
  <sheetViews>
    <sheetView showGridLines="0" showWhiteSpace="0" view="pageLayout" zoomScaleNormal="130" zoomScaleSheetLayoutView="120" workbookViewId="0">
      <selection activeCell="C1" sqref="C1:F3"/>
    </sheetView>
  </sheetViews>
  <sheetFormatPr baseColWidth="10" defaultColWidth="11.42578125" defaultRowHeight="15" x14ac:dyDescent="0.25"/>
  <cols>
    <col min="2" max="2" width="6.85546875" customWidth="1"/>
    <col min="3" max="3" width="20.28515625" customWidth="1"/>
    <col min="4" max="4" width="8.5703125" customWidth="1"/>
    <col min="5" max="5" width="8.7109375" customWidth="1"/>
    <col min="6" max="6" width="9.85546875" customWidth="1"/>
    <col min="7" max="7" width="7.85546875" customWidth="1"/>
    <col min="8" max="8" width="11.42578125" customWidth="1"/>
    <col min="9" max="9" width="10.7109375" customWidth="1"/>
    <col min="10" max="10" width="12" bestFit="1" customWidth="1"/>
  </cols>
  <sheetData>
    <row r="1" spans="1:10" ht="18.75" customHeight="1" x14ac:dyDescent="0.25">
      <c r="A1" s="100"/>
      <c r="B1" s="100"/>
      <c r="C1" s="115" t="s">
        <v>101</v>
      </c>
      <c r="D1" s="253"/>
      <c r="E1" s="253"/>
      <c r="F1" s="253"/>
      <c r="G1" s="100" t="s">
        <v>152</v>
      </c>
      <c r="H1" s="100"/>
      <c r="I1" s="100"/>
    </row>
    <row r="2" spans="1:10" ht="18.75" customHeight="1" x14ac:dyDescent="0.25">
      <c r="A2" s="100"/>
      <c r="B2" s="100"/>
      <c r="C2" s="253"/>
      <c r="D2" s="253"/>
      <c r="E2" s="253"/>
      <c r="F2" s="253"/>
      <c r="G2" s="100" t="s">
        <v>125</v>
      </c>
      <c r="H2" s="100"/>
      <c r="I2" s="100"/>
    </row>
    <row r="3" spans="1:10" ht="18.75" customHeight="1" x14ac:dyDescent="0.25">
      <c r="A3" s="100"/>
      <c r="B3" s="100"/>
      <c r="C3" s="253"/>
      <c r="D3" s="253"/>
      <c r="E3" s="253"/>
      <c r="F3" s="253"/>
      <c r="G3" s="100" t="s">
        <v>29</v>
      </c>
      <c r="H3" s="100"/>
      <c r="I3" s="100"/>
    </row>
    <row r="4" spans="1:10" x14ac:dyDescent="0.25">
      <c r="A4" s="1"/>
      <c r="B4" s="1"/>
      <c r="C4" s="1"/>
      <c r="D4" s="1"/>
      <c r="E4" s="1"/>
      <c r="F4" s="1"/>
      <c r="G4" s="1"/>
      <c r="H4" s="1"/>
      <c r="I4" s="1"/>
    </row>
    <row r="5" spans="1:10" x14ac:dyDescent="0.25">
      <c r="A5" s="232" t="s">
        <v>93</v>
      </c>
      <c r="B5" s="232"/>
      <c r="C5" s="232"/>
      <c r="D5" s="232"/>
      <c r="E5" s="232"/>
      <c r="F5" s="232"/>
      <c r="G5" s="232"/>
      <c r="H5" s="232"/>
      <c r="I5" s="232"/>
    </row>
    <row r="6" spans="1:10" ht="37.5" customHeight="1" x14ac:dyDescent="0.25">
      <c r="A6" s="233" t="s">
        <v>169</v>
      </c>
      <c r="B6" s="233"/>
      <c r="C6" s="233"/>
      <c r="D6" s="233"/>
      <c r="E6" s="233"/>
      <c r="F6" s="233"/>
      <c r="G6" s="233"/>
      <c r="H6" s="233"/>
      <c r="I6" s="233"/>
    </row>
    <row r="7" spans="1:10" ht="7.5" customHeight="1" x14ac:dyDescent="0.25">
      <c r="A7" s="39"/>
      <c r="B7" s="39"/>
      <c r="C7" s="39"/>
      <c r="D7" s="39"/>
      <c r="E7" s="39"/>
      <c r="F7" s="39"/>
      <c r="G7" s="39"/>
      <c r="H7" s="39"/>
      <c r="I7" s="39"/>
    </row>
    <row r="8" spans="1:10" ht="22.5" customHeight="1" x14ac:dyDescent="0.25">
      <c r="A8" s="39"/>
      <c r="B8" s="226" t="s">
        <v>168</v>
      </c>
      <c r="C8" s="226"/>
      <c r="D8" s="39"/>
      <c r="E8" s="234" t="str">
        <f>IF(C25&lt;&gt;"",C25," ")</f>
        <v xml:space="preserve"> </v>
      </c>
      <c r="F8" s="235"/>
      <c r="G8" s="236"/>
      <c r="H8" s="254"/>
      <c r="I8" s="255"/>
      <c r="J8" s="45"/>
    </row>
    <row r="9" spans="1:10" ht="7.5" customHeight="1" x14ac:dyDescent="0.25">
      <c r="A9" s="2"/>
      <c r="B9" s="2"/>
      <c r="C9" s="2"/>
      <c r="D9" s="2"/>
      <c r="E9" s="2"/>
      <c r="F9" s="2"/>
      <c r="G9" s="2"/>
      <c r="H9" s="2"/>
      <c r="I9" s="2"/>
    </row>
    <row r="10" spans="1:10" x14ac:dyDescent="0.25">
      <c r="A10" s="116" t="s">
        <v>94</v>
      </c>
      <c r="B10" s="116"/>
      <c r="C10" s="116"/>
      <c r="D10" s="116"/>
      <c r="E10" s="116"/>
      <c r="F10" s="116"/>
      <c r="G10" s="116"/>
      <c r="H10" s="116"/>
      <c r="I10" s="116"/>
    </row>
    <row r="11" spans="1:10" ht="3.75" customHeight="1" x14ac:dyDescent="0.25">
      <c r="A11" s="4"/>
      <c r="B11" s="4"/>
      <c r="C11" s="4"/>
      <c r="D11" s="4"/>
      <c r="E11" s="4"/>
      <c r="F11" s="4"/>
      <c r="G11" s="4"/>
      <c r="H11" s="4"/>
      <c r="I11" s="4"/>
    </row>
    <row r="12" spans="1:10" x14ac:dyDescent="0.25">
      <c r="A12" s="117" t="s">
        <v>0</v>
      </c>
      <c r="B12" s="117"/>
      <c r="C12" s="205">
        <f>'F-TNU-RA-014 SOLICITUD'!$C$11:$I$11</f>
        <v>0</v>
      </c>
      <c r="D12" s="205"/>
      <c r="E12" s="205"/>
      <c r="F12" s="205"/>
      <c r="G12" s="205"/>
      <c r="H12" s="205"/>
      <c r="I12" s="205"/>
    </row>
    <row r="13" spans="1:10" ht="3.75" customHeight="1" x14ac:dyDescent="0.25">
      <c r="A13" s="5"/>
      <c r="B13" s="5"/>
      <c r="C13" s="6"/>
      <c r="D13" s="6"/>
      <c r="E13" s="4"/>
      <c r="F13" s="4"/>
      <c r="G13" s="4"/>
      <c r="H13" s="4"/>
      <c r="I13" s="4"/>
    </row>
    <row r="14" spans="1:10" x14ac:dyDescent="0.25">
      <c r="A14" s="117" t="s">
        <v>1</v>
      </c>
      <c r="B14" s="117"/>
      <c r="C14" s="205">
        <f>'F-TNU-RA-014 SOLICITUD'!$C$13:$D$13</f>
        <v>0</v>
      </c>
      <c r="D14" s="205"/>
      <c r="E14" s="4" t="s">
        <v>3</v>
      </c>
      <c r="F14" s="218">
        <f>'F-TNU-RA-014 SOLICITUD'!$F$13:$G$13</f>
        <v>0</v>
      </c>
      <c r="G14" s="218"/>
      <c r="H14" s="4" t="s">
        <v>4</v>
      </c>
      <c r="I14" s="34">
        <f>'F-TNU-RA-014 SOLICITUD'!$I$13</f>
        <v>0</v>
      </c>
    </row>
    <row r="15" spans="1:10" ht="3.75" customHeight="1" x14ac:dyDescent="0.25">
      <c r="A15" s="5"/>
      <c r="B15" s="5"/>
      <c r="C15" s="6"/>
      <c r="D15" s="6"/>
      <c r="E15" s="4"/>
      <c r="F15" s="4"/>
      <c r="G15" s="4"/>
      <c r="H15" s="4"/>
      <c r="I15" s="4"/>
    </row>
    <row r="16" spans="1:10" x14ac:dyDescent="0.25">
      <c r="A16" s="117" t="s">
        <v>2</v>
      </c>
      <c r="B16" s="117"/>
      <c r="C16" s="205">
        <f>'F-TNU-RA-014 SOLICITUD'!$C$15:$D$15</f>
        <v>0</v>
      </c>
      <c r="D16" s="205"/>
      <c r="E16" s="4" t="s">
        <v>5</v>
      </c>
      <c r="F16" s="218">
        <f>'F-TNU-RA-014 SOLICITUD'!$F$15:$I$15</f>
        <v>0</v>
      </c>
      <c r="G16" s="218"/>
      <c r="H16" s="218"/>
      <c r="I16" s="218"/>
    </row>
    <row r="17" spans="1:9" ht="3.75" customHeight="1" x14ac:dyDescent="0.25">
      <c r="A17" s="5"/>
      <c r="B17" s="5"/>
      <c r="C17" s="6"/>
      <c r="D17" s="6"/>
      <c r="E17" s="4"/>
      <c r="F17" s="7"/>
      <c r="G17" s="7"/>
      <c r="H17" s="7"/>
      <c r="I17" s="7"/>
    </row>
    <row r="18" spans="1:9" x14ac:dyDescent="0.25">
      <c r="A18" s="117" t="s">
        <v>6</v>
      </c>
      <c r="B18" s="117"/>
      <c r="C18" s="205">
        <f>'F-TNU-RA-014 SOLICITUD'!$C$17:$D$17</f>
        <v>0</v>
      </c>
      <c r="D18" s="205"/>
      <c r="E18" s="4" t="s">
        <v>7</v>
      </c>
      <c r="F18" s="218">
        <f>'F-TNU-RA-014 SOLICITUD'!$F$17:$I$17</f>
        <v>0</v>
      </c>
      <c r="G18" s="218"/>
      <c r="H18" s="218"/>
      <c r="I18" s="218"/>
    </row>
    <row r="19" spans="1:9" ht="3.75" customHeight="1" x14ac:dyDescent="0.25">
      <c r="A19" s="5"/>
      <c r="B19" s="5"/>
      <c r="C19" s="6"/>
      <c r="D19" s="6"/>
      <c r="E19" s="4"/>
      <c r="F19" s="7"/>
      <c r="G19" s="7"/>
      <c r="H19" s="7"/>
      <c r="I19" s="7"/>
    </row>
    <row r="20" spans="1:9" x14ac:dyDescent="0.25">
      <c r="A20" s="117" t="s">
        <v>8</v>
      </c>
      <c r="B20" s="117"/>
      <c r="C20" s="205">
        <f>'F-TNU-RA-014 SOLICITUD'!$C$19:$D$19</f>
        <v>0</v>
      </c>
      <c r="D20" s="205"/>
      <c r="E20" s="4" t="s">
        <v>138</v>
      </c>
      <c r="F20" s="4"/>
      <c r="G20" s="5"/>
      <c r="H20" s="81">
        <f>'F-TNU-RA-014 SOLICITUD'!$C$7</f>
        <v>0</v>
      </c>
      <c r="I20" s="44">
        <f>'F-TNU-RA-014 SOLICITUD'!$H$7</f>
        <v>0</v>
      </c>
    </row>
    <row r="21" spans="1:9" ht="3.75" customHeight="1" x14ac:dyDescent="0.25">
      <c r="A21" s="4"/>
      <c r="B21" s="4"/>
      <c r="C21" s="4"/>
      <c r="D21" s="4"/>
      <c r="E21" s="4"/>
      <c r="F21" s="4"/>
      <c r="G21" s="4"/>
      <c r="H21" s="4"/>
      <c r="I21" s="4"/>
    </row>
    <row r="22" spans="1:9" ht="6.75" customHeight="1" x14ac:dyDescent="0.25">
      <c r="A22" s="4"/>
      <c r="B22" s="4"/>
      <c r="C22" s="4"/>
      <c r="D22" s="4"/>
      <c r="E22" s="4"/>
      <c r="F22" s="4"/>
      <c r="G22" s="4"/>
      <c r="H22" s="4"/>
      <c r="I22" s="4"/>
    </row>
    <row r="23" spans="1:9" x14ac:dyDescent="0.25">
      <c r="A23" s="116" t="s">
        <v>95</v>
      </c>
      <c r="B23" s="116"/>
      <c r="C23" s="116"/>
      <c r="D23" s="116"/>
      <c r="E23" s="116"/>
      <c r="F23" s="116"/>
      <c r="G23" s="116"/>
      <c r="H23" s="116"/>
      <c r="I23" s="116"/>
    </row>
    <row r="24" spans="1:9" ht="7.5" customHeight="1" x14ac:dyDescent="0.25">
      <c r="A24" s="4"/>
      <c r="B24" s="4"/>
      <c r="C24" s="4"/>
      <c r="D24" s="4"/>
      <c r="E24" s="4"/>
      <c r="F24" s="4"/>
      <c r="G24" s="4"/>
      <c r="H24" s="4"/>
      <c r="I24" s="4"/>
    </row>
    <row r="25" spans="1:9" ht="15" customHeight="1" x14ac:dyDescent="0.25">
      <c r="A25" s="40" t="s">
        <v>96</v>
      </c>
      <c r="B25" s="4"/>
      <c r="C25" s="221" t="str">
        <f>'F-TNU-RA-014 SOLICITUD'!D30</f>
        <v xml:space="preserve"> </v>
      </c>
      <c r="D25" s="222"/>
      <c r="E25" s="9"/>
      <c r="F25" s="9"/>
      <c r="G25" s="9"/>
      <c r="H25" s="9"/>
      <c r="I25" s="9"/>
    </row>
    <row r="26" spans="1:9" ht="3.75" customHeight="1" x14ac:dyDescent="0.25">
      <c r="A26" s="5"/>
      <c r="B26" s="5"/>
      <c r="C26" s="6"/>
      <c r="D26" s="6"/>
      <c r="E26" s="4"/>
      <c r="F26" s="4"/>
      <c r="G26" s="4"/>
      <c r="H26" s="4"/>
      <c r="I26" s="4"/>
    </row>
    <row r="27" spans="1:9" ht="15" customHeight="1" x14ac:dyDescent="0.25">
      <c r="A27" s="41"/>
      <c r="B27" s="42"/>
      <c r="C27" s="42" t="s">
        <v>98</v>
      </c>
      <c r="D27" s="43"/>
      <c r="E27" s="43"/>
      <c r="F27" s="43"/>
      <c r="G27" s="42"/>
      <c r="H27" s="42" t="s">
        <v>99</v>
      </c>
      <c r="I27" s="26"/>
    </row>
    <row r="28" spans="1:9" ht="3.75" customHeight="1" x14ac:dyDescent="0.25">
      <c r="A28" s="12"/>
      <c r="B28" s="10"/>
      <c r="C28" s="10"/>
      <c r="D28" s="4"/>
      <c r="E28" s="10"/>
      <c r="F28" s="10"/>
      <c r="G28" s="10"/>
      <c r="H28" s="10"/>
      <c r="I28" s="13"/>
    </row>
    <row r="29" spans="1:9" x14ac:dyDescent="0.25">
      <c r="A29" s="14" t="s">
        <v>11</v>
      </c>
      <c r="B29" s="218">
        <f>'F-TNU-RA-014 SOLICITUD'!B32:C32</f>
        <v>0</v>
      </c>
      <c r="C29" s="218"/>
      <c r="D29" s="4"/>
      <c r="E29" s="117" t="s">
        <v>15</v>
      </c>
      <c r="F29" s="117"/>
      <c r="G29" s="218">
        <f>'F-TNU-RA-014 SOLICITUD'!G32:I32</f>
        <v>0</v>
      </c>
      <c r="H29" s="218"/>
      <c r="I29" s="223"/>
    </row>
    <row r="30" spans="1:9" ht="3.75" customHeight="1" x14ac:dyDescent="0.25">
      <c r="A30" s="14"/>
      <c r="B30" s="7"/>
      <c r="C30" s="7"/>
      <c r="D30" s="4"/>
      <c r="E30" s="5"/>
      <c r="F30" s="5"/>
      <c r="G30" s="7"/>
      <c r="H30" s="7"/>
      <c r="I30" s="15"/>
    </row>
    <row r="31" spans="1:9" x14ac:dyDescent="0.25">
      <c r="A31" s="14" t="s">
        <v>12</v>
      </c>
      <c r="B31" s="218">
        <f>'F-TNU-RA-014 SOLICITUD'!B34:C34</f>
        <v>0</v>
      </c>
      <c r="C31" s="218"/>
      <c r="D31" s="4"/>
      <c r="E31" s="117" t="s">
        <v>16</v>
      </c>
      <c r="F31" s="117"/>
      <c r="G31" s="218">
        <f>'F-TNU-RA-014 SOLICITUD'!G34:I34</f>
        <v>0</v>
      </c>
      <c r="H31" s="218"/>
      <c r="I31" s="223"/>
    </row>
    <row r="32" spans="1:9" ht="3.75" customHeight="1" x14ac:dyDescent="0.25">
      <c r="A32" s="14"/>
      <c r="B32" s="7"/>
      <c r="C32" s="7"/>
      <c r="D32" s="4"/>
      <c r="E32" s="5"/>
      <c r="F32" s="5"/>
      <c r="G32" s="7"/>
      <c r="H32" s="7"/>
      <c r="I32" s="15"/>
    </row>
    <row r="33" spans="1:9" x14ac:dyDescent="0.25">
      <c r="A33" s="14" t="s">
        <v>13</v>
      </c>
      <c r="B33" s="218">
        <f>'F-TNU-RA-014 SOLICITUD'!B36:C36</f>
        <v>0</v>
      </c>
      <c r="C33" s="218"/>
      <c r="D33" s="4"/>
      <c r="E33" s="117" t="s">
        <v>14</v>
      </c>
      <c r="F33" s="117"/>
      <c r="G33" s="218">
        <f>'F-TNU-RA-014 SOLICITUD'!G36:I36</f>
        <v>0</v>
      </c>
      <c r="H33" s="218"/>
      <c r="I33" s="223"/>
    </row>
    <row r="34" spans="1:9" ht="3.75" customHeight="1" x14ac:dyDescent="0.25">
      <c r="A34" s="14"/>
      <c r="B34" s="7"/>
      <c r="C34" s="7"/>
      <c r="D34" s="4"/>
      <c r="E34" s="5"/>
      <c r="F34" s="5"/>
      <c r="G34" s="7"/>
      <c r="H34" s="7"/>
      <c r="I34" s="15"/>
    </row>
    <row r="35" spans="1:9" x14ac:dyDescent="0.25">
      <c r="A35" s="16" t="s">
        <v>14</v>
      </c>
      <c r="B35" s="229">
        <f>'F-TNU-RA-014 SOLICITUD'!B38:C38</f>
        <v>0</v>
      </c>
      <c r="C35" s="229"/>
      <c r="D35" s="17"/>
      <c r="E35" s="133" t="s">
        <v>17</v>
      </c>
      <c r="F35" s="133"/>
      <c r="G35" s="230">
        <f>'F-TNU-RA-014 SOLICITUD'!G38:I38</f>
        <v>0</v>
      </c>
      <c r="H35" s="230"/>
      <c r="I35" s="231"/>
    </row>
    <row r="36" spans="1:9" ht="6.75" customHeight="1" x14ac:dyDescent="0.25">
      <c r="A36" s="4"/>
      <c r="B36" s="4"/>
      <c r="C36" s="4"/>
      <c r="D36" s="4"/>
      <c r="E36" s="4"/>
      <c r="F36" s="4"/>
      <c r="G36" s="4"/>
      <c r="H36" s="4"/>
      <c r="I36" s="4"/>
    </row>
    <row r="37" spans="1:9" x14ac:dyDescent="0.25">
      <c r="A37" s="116" t="s">
        <v>100</v>
      </c>
      <c r="B37" s="116"/>
      <c r="C37" s="116"/>
      <c r="D37" s="116"/>
      <c r="E37" s="116"/>
      <c r="F37" s="116"/>
      <c r="G37" s="116"/>
      <c r="H37" s="116"/>
      <c r="I37" s="116"/>
    </row>
    <row r="38" spans="1:9" ht="3.75" customHeight="1" x14ac:dyDescent="0.25">
      <c r="A38" s="82"/>
      <c r="B38" s="10"/>
      <c r="C38" s="10"/>
      <c r="D38" s="4"/>
      <c r="E38" s="10"/>
      <c r="F38" s="10"/>
      <c r="G38" s="10"/>
      <c r="H38" s="10"/>
      <c r="I38" s="10"/>
    </row>
    <row r="39" spans="1:9" ht="24" customHeight="1" x14ac:dyDescent="0.25">
      <c r="A39" s="227" t="s">
        <v>155</v>
      </c>
      <c r="B39" s="228"/>
      <c r="C39" s="72" t="s">
        <v>156</v>
      </c>
      <c r="D39" s="227" t="s">
        <v>157</v>
      </c>
      <c r="E39" s="228"/>
      <c r="F39" s="227" t="s">
        <v>158</v>
      </c>
      <c r="G39" s="228"/>
      <c r="H39" s="227" t="s">
        <v>159</v>
      </c>
      <c r="I39" s="228"/>
    </row>
    <row r="40" spans="1:9" ht="24" customHeight="1" x14ac:dyDescent="0.25">
      <c r="A40" s="161">
        <f>G29</f>
        <v>0</v>
      </c>
      <c r="B40" s="163"/>
      <c r="C40" s="83"/>
      <c r="D40" s="237"/>
      <c r="E40" s="238"/>
      <c r="F40" s="237"/>
      <c r="G40" s="238"/>
      <c r="H40" s="239" t="s">
        <v>160</v>
      </c>
      <c r="I40" s="240"/>
    </row>
    <row r="41" spans="1:9" ht="3.75" customHeight="1" x14ac:dyDescent="0.25">
      <c r="A41" s="4"/>
      <c r="B41" s="7"/>
      <c r="C41" s="7"/>
      <c r="D41" s="4"/>
      <c r="E41" s="5"/>
      <c r="F41" s="5"/>
      <c r="G41" s="7"/>
      <c r="H41" s="7"/>
      <c r="I41" s="7"/>
    </row>
    <row r="42" spans="1:9" ht="24" customHeight="1" x14ac:dyDescent="0.25">
      <c r="A42" s="224" t="s">
        <v>170</v>
      </c>
      <c r="B42" s="224"/>
      <c r="C42" s="225" t="s">
        <v>174</v>
      </c>
      <c r="D42" s="225"/>
      <c r="E42" s="225"/>
      <c r="F42" s="225"/>
      <c r="G42" s="225"/>
      <c r="H42" s="225"/>
      <c r="I42" s="225"/>
    </row>
    <row r="43" spans="1:9" ht="7.5" customHeight="1" x14ac:dyDescent="0.25">
      <c r="A43" s="9" t="s">
        <v>47</v>
      </c>
      <c r="B43" s="9">
        <v>1</v>
      </c>
      <c r="C43" s="9" t="s">
        <v>173</v>
      </c>
      <c r="D43" s="9">
        <v>3</v>
      </c>
      <c r="E43" s="9">
        <v>4</v>
      </c>
      <c r="F43" s="9">
        <v>5</v>
      </c>
      <c r="G43" s="9">
        <v>6</v>
      </c>
      <c r="H43" s="9">
        <v>7</v>
      </c>
      <c r="I43" s="9">
        <v>8</v>
      </c>
    </row>
    <row r="44" spans="1:9" x14ac:dyDescent="0.25">
      <c r="A44" s="117" t="s">
        <v>171</v>
      </c>
      <c r="B44" s="117"/>
      <c r="C44" s="216" t="s">
        <v>172</v>
      </c>
      <c r="D44" s="216"/>
      <c r="E44" s="216"/>
      <c r="F44" s="216"/>
      <c r="G44" s="216"/>
      <c r="H44" s="216"/>
      <c r="I44" s="216"/>
    </row>
    <row r="45" spans="1:9" ht="7.5" customHeight="1" x14ac:dyDescent="0.25">
      <c r="A45" s="75" t="s">
        <v>47</v>
      </c>
      <c r="B45" s="75">
        <v>1</v>
      </c>
      <c r="C45" s="75">
        <v>2</v>
      </c>
      <c r="D45" s="75">
        <v>3</v>
      </c>
      <c r="E45" s="75">
        <v>4</v>
      </c>
      <c r="F45" s="75">
        <v>5</v>
      </c>
      <c r="G45" s="75">
        <v>6</v>
      </c>
      <c r="H45" s="75">
        <v>7</v>
      </c>
      <c r="I45" s="75">
        <v>8</v>
      </c>
    </row>
    <row r="46" spans="1:9" x14ac:dyDescent="0.25">
      <c r="A46" s="117" t="s">
        <v>97</v>
      </c>
      <c r="B46" s="117"/>
      <c r="C46" s="217"/>
      <c r="D46" s="217"/>
      <c r="E46" s="4" t="s">
        <v>122</v>
      </c>
      <c r="F46" s="11"/>
      <c r="G46" s="11"/>
      <c r="H46" s="218"/>
      <c r="I46" s="218"/>
    </row>
    <row r="47" spans="1:9" ht="7.5" customHeight="1" x14ac:dyDescent="0.25">
      <c r="A47" s="75" t="s">
        <v>47</v>
      </c>
      <c r="B47" s="75">
        <v>1</v>
      </c>
      <c r="C47" s="75">
        <v>2</v>
      </c>
      <c r="D47" s="75">
        <v>3</v>
      </c>
      <c r="E47" s="75">
        <v>4</v>
      </c>
      <c r="F47" s="75">
        <v>5</v>
      </c>
      <c r="G47" s="75">
        <v>6</v>
      </c>
      <c r="H47" s="75">
        <v>7</v>
      </c>
      <c r="I47" s="75">
        <v>8</v>
      </c>
    </row>
    <row r="48" spans="1:9" ht="51" customHeight="1" x14ac:dyDescent="0.25">
      <c r="A48" s="219" t="s">
        <v>176</v>
      </c>
      <c r="B48" s="219"/>
      <c r="C48" s="219"/>
      <c r="D48" s="219"/>
      <c r="E48" s="219"/>
      <c r="F48" s="219"/>
      <c r="G48" s="219"/>
      <c r="H48" s="219"/>
      <c r="I48" s="219"/>
    </row>
    <row r="49" spans="1:9" ht="7.5" customHeight="1" x14ac:dyDescent="0.25">
      <c r="A49" s="75" t="s">
        <v>47</v>
      </c>
      <c r="B49" s="75">
        <v>1</v>
      </c>
      <c r="C49" s="75">
        <v>2</v>
      </c>
      <c r="D49" s="75">
        <v>3</v>
      </c>
      <c r="E49" s="75">
        <v>4</v>
      </c>
      <c r="F49" s="75">
        <v>5</v>
      </c>
      <c r="G49" s="75">
        <v>6</v>
      </c>
      <c r="H49" s="75">
        <v>7</v>
      </c>
      <c r="I49" s="75">
        <v>8</v>
      </c>
    </row>
    <row r="50" spans="1:9" ht="33.75" customHeight="1" x14ac:dyDescent="0.25">
      <c r="A50" s="214" t="s">
        <v>178</v>
      </c>
      <c r="B50" s="214"/>
      <c r="C50" s="215"/>
      <c r="D50" s="220">
        <f>'F-TNU-RA-014 SOLICITUD'!$A$221:$I$221</f>
        <v>0</v>
      </c>
      <c r="E50" s="220"/>
      <c r="F50" s="220"/>
      <c r="G50" s="220"/>
      <c r="H50" s="220"/>
      <c r="I50" s="220"/>
    </row>
    <row r="51" spans="1:9" ht="3.75" customHeight="1" x14ac:dyDescent="0.25">
      <c r="A51" s="4"/>
      <c r="B51" s="4"/>
      <c r="C51" s="4"/>
      <c r="D51" s="4"/>
      <c r="E51" s="4"/>
      <c r="F51" s="4"/>
      <c r="G51" s="11"/>
      <c r="H51" s="11"/>
      <c r="I51" s="11"/>
    </row>
    <row r="52" spans="1:9" ht="15" customHeight="1" x14ac:dyDescent="0.25">
      <c r="A52" s="4"/>
      <c r="B52" s="4"/>
      <c r="C52" s="4"/>
      <c r="D52" s="4"/>
      <c r="E52" s="4"/>
      <c r="F52" s="4"/>
      <c r="G52" s="4"/>
      <c r="H52" s="4"/>
      <c r="I52" s="4"/>
    </row>
    <row r="53" spans="1:9" ht="15" customHeight="1" x14ac:dyDescent="0.25">
      <c r="A53" s="4" t="s">
        <v>161</v>
      </c>
      <c r="B53" s="4"/>
      <c r="C53" s="108"/>
      <c r="D53" s="108"/>
      <c r="E53" s="108"/>
      <c r="F53" s="98"/>
      <c r="G53" s="4" t="s">
        <v>162</v>
      </c>
      <c r="H53" s="211"/>
      <c r="I53" s="211"/>
    </row>
    <row r="54" spans="1:9" ht="15" customHeight="1" x14ac:dyDescent="0.25">
      <c r="A54" s="4"/>
      <c r="B54" s="4"/>
      <c r="C54" s="4"/>
      <c r="D54" s="4"/>
      <c r="E54" s="4"/>
      <c r="F54" s="4"/>
      <c r="G54" s="4"/>
      <c r="H54" s="4"/>
      <c r="I54" s="4"/>
    </row>
    <row r="55" spans="1:9" x14ac:dyDescent="0.25">
      <c r="A55" s="4" t="s">
        <v>177</v>
      </c>
      <c r="C55" s="108"/>
      <c r="D55" s="108"/>
      <c r="E55" s="108"/>
      <c r="F55" s="212" t="s">
        <v>179</v>
      </c>
      <c r="G55" s="212"/>
      <c r="H55" s="211"/>
      <c r="I55" s="211"/>
    </row>
    <row r="56" spans="1:9" ht="7.5" customHeight="1" x14ac:dyDescent="0.25">
      <c r="A56" s="4"/>
      <c r="B56" s="4"/>
      <c r="C56" s="4"/>
      <c r="D56" s="4"/>
      <c r="E56" s="4"/>
      <c r="F56" s="4"/>
      <c r="G56" s="4"/>
      <c r="H56" s="4"/>
      <c r="I56" s="4"/>
    </row>
    <row r="57" spans="1:9" x14ac:dyDescent="0.25">
      <c r="A57" s="4"/>
      <c r="B57" s="4"/>
      <c r="C57" s="24"/>
      <c r="D57" s="24"/>
      <c r="E57" s="24"/>
      <c r="F57" s="24"/>
      <c r="G57" s="24"/>
      <c r="H57" s="24"/>
      <c r="I57" s="4"/>
    </row>
    <row r="58" spans="1:9" x14ac:dyDescent="0.25">
      <c r="A58" s="4"/>
      <c r="B58" s="213" t="s">
        <v>180</v>
      </c>
      <c r="C58" s="213"/>
      <c r="D58" s="213"/>
      <c r="E58" s="213"/>
      <c r="F58" s="213"/>
      <c r="G58" s="213"/>
      <c r="H58" s="213"/>
      <c r="I58" s="4"/>
    </row>
    <row r="59" spans="1:9" ht="18.75" customHeight="1" x14ac:dyDescent="0.25">
      <c r="A59" s="100"/>
      <c r="B59" s="100"/>
      <c r="C59" s="115" t="s">
        <v>101</v>
      </c>
      <c r="D59" s="253"/>
      <c r="E59" s="253"/>
      <c r="F59" s="253"/>
      <c r="G59" s="100" t="s">
        <v>152</v>
      </c>
      <c r="H59" s="100"/>
      <c r="I59" s="100"/>
    </row>
    <row r="60" spans="1:9" ht="18.75" customHeight="1" x14ac:dyDescent="0.25">
      <c r="A60" s="100"/>
      <c r="B60" s="100"/>
      <c r="C60" s="253"/>
      <c r="D60" s="253"/>
      <c r="E60" s="253"/>
      <c r="F60" s="253"/>
      <c r="G60" s="100" t="s">
        <v>125</v>
      </c>
      <c r="H60" s="100"/>
      <c r="I60" s="100"/>
    </row>
    <row r="61" spans="1:9" ht="18.75" customHeight="1" x14ac:dyDescent="0.25">
      <c r="A61" s="100"/>
      <c r="B61" s="100"/>
      <c r="C61" s="253"/>
      <c r="D61" s="253"/>
      <c r="E61" s="253"/>
      <c r="F61" s="253"/>
      <c r="G61" s="100" t="s">
        <v>29</v>
      </c>
      <c r="H61" s="100"/>
      <c r="I61" s="100"/>
    </row>
    <row r="62" spans="1:9" x14ac:dyDescent="0.25">
      <c r="A62" s="1"/>
      <c r="B62" s="1"/>
      <c r="C62" s="1"/>
      <c r="D62" s="1"/>
      <c r="E62" s="1"/>
      <c r="F62" s="1"/>
      <c r="G62" s="1"/>
      <c r="H62" s="1"/>
      <c r="I62" s="1"/>
    </row>
    <row r="63" spans="1:9" x14ac:dyDescent="0.25">
      <c r="A63" s="232" t="s">
        <v>93</v>
      </c>
      <c r="B63" s="232"/>
      <c r="C63" s="232"/>
      <c r="D63" s="232"/>
      <c r="E63" s="232"/>
      <c r="F63" s="232"/>
      <c r="G63" s="232"/>
      <c r="H63" s="232"/>
      <c r="I63" s="232"/>
    </row>
    <row r="64" spans="1:9" ht="37.5" customHeight="1" x14ac:dyDescent="0.25">
      <c r="A64" s="233" t="s">
        <v>169</v>
      </c>
      <c r="B64" s="233"/>
      <c r="C64" s="233"/>
      <c r="D64" s="233"/>
      <c r="E64" s="233"/>
      <c r="F64" s="233"/>
      <c r="G64" s="233"/>
      <c r="H64" s="233"/>
      <c r="I64" s="233"/>
    </row>
    <row r="65" spans="1:10" ht="7.5" customHeight="1" x14ac:dyDescent="0.25">
      <c r="A65" s="39"/>
      <c r="B65" s="39"/>
      <c r="C65" s="39"/>
      <c r="D65" s="39"/>
      <c r="E65" s="39"/>
      <c r="F65" s="39"/>
      <c r="G65" s="39"/>
      <c r="H65" s="39"/>
      <c r="I65" s="39"/>
    </row>
    <row r="66" spans="1:10" ht="22.5" customHeight="1" x14ac:dyDescent="0.25">
      <c r="A66" s="39"/>
      <c r="B66" s="226" t="s">
        <v>168</v>
      </c>
      <c r="C66" s="226"/>
      <c r="D66" s="39"/>
      <c r="E66" s="234" t="str">
        <f>IF(C83&lt;&gt;"",C83," ")</f>
        <v xml:space="preserve"> </v>
      </c>
      <c r="F66" s="235"/>
      <c r="G66" s="236"/>
      <c r="H66" s="254"/>
      <c r="I66" s="255"/>
      <c r="J66" s="45"/>
    </row>
    <row r="67" spans="1:10" ht="7.5" customHeight="1" x14ac:dyDescent="0.25">
      <c r="A67" s="2"/>
      <c r="B67" s="2"/>
      <c r="C67" s="2"/>
      <c r="D67" s="2"/>
      <c r="E67" s="2"/>
      <c r="F67" s="2"/>
      <c r="G67" s="2"/>
      <c r="H67" s="2"/>
      <c r="I67" s="2"/>
    </row>
    <row r="68" spans="1:10" x14ac:dyDescent="0.25">
      <c r="A68" s="116" t="s">
        <v>94</v>
      </c>
      <c r="B68" s="116"/>
      <c r="C68" s="116"/>
      <c r="D68" s="116"/>
      <c r="E68" s="116"/>
      <c r="F68" s="116"/>
      <c r="G68" s="116"/>
      <c r="H68" s="116"/>
      <c r="I68" s="116"/>
    </row>
    <row r="69" spans="1:10" ht="3.75" customHeight="1" x14ac:dyDescent="0.25">
      <c r="A69" s="4"/>
      <c r="B69" s="4"/>
      <c r="C69" s="4"/>
      <c r="D69" s="4"/>
      <c r="E69" s="4"/>
      <c r="F69" s="4"/>
      <c r="G69" s="4"/>
      <c r="H69" s="4"/>
      <c r="I69" s="4"/>
    </row>
    <row r="70" spans="1:10" x14ac:dyDescent="0.25">
      <c r="A70" s="117" t="s">
        <v>0</v>
      </c>
      <c r="B70" s="117"/>
      <c r="C70" s="205">
        <f>'F-TNU-RA-014 SOLICITUD'!$C$11:$I$11</f>
        <v>0</v>
      </c>
      <c r="D70" s="205"/>
      <c r="E70" s="205"/>
      <c r="F70" s="205"/>
      <c r="G70" s="205"/>
      <c r="H70" s="205"/>
      <c r="I70" s="205"/>
    </row>
    <row r="71" spans="1:10" ht="3.75" customHeight="1" x14ac:dyDescent="0.25">
      <c r="A71" s="5"/>
      <c r="B71" s="5"/>
      <c r="C71" s="6"/>
      <c r="D71" s="6"/>
      <c r="E71" s="4"/>
      <c r="F71" s="4"/>
      <c r="G71" s="4"/>
      <c r="H71" s="4"/>
      <c r="I71" s="4"/>
    </row>
    <row r="72" spans="1:10" x14ac:dyDescent="0.25">
      <c r="A72" s="117" t="s">
        <v>1</v>
      </c>
      <c r="B72" s="117"/>
      <c r="C72" s="205">
        <f>'F-TNU-RA-014 SOLICITUD'!$C$13:$D$13</f>
        <v>0</v>
      </c>
      <c r="D72" s="205"/>
      <c r="E72" s="4" t="s">
        <v>3</v>
      </c>
      <c r="F72" s="218">
        <f>'F-TNU-RA-014 SOLICITUD'!$F$13:$G$13</f>
        <v>0</v>
      </c>
      <c r="G72" s="218"/>
      <c r="H72" s="4" t="s">
        <v>4</v>
      </c>
      <c r="I72" s="34">
        <f>'F-TNU-RA-014 SOLICITUD'!$I$13</f>
        <v>0</v>
      </c>
    </row>
    <row r="73" spans="1:10" ht="3.75" customHeight="1" x14ac:dyDescent="0.25">
      <c r="A73" s="5"/>
      <c r="B73" s="5"/>
      <c r="C73" s="6"/>
      <c r="D73" s="6"/>
      <c r="E73" s="4"/>
      <c r="F73" s="4"/>
      <c r="G73" s="4"/>
      <c r="H73" s="4"/>
      <c r="I73" s="4"/>
    </row>
    <row r="74" spans="1:10" x14ac:dyDescent="0.25">
      <c r="A74" s="117" t="s">
        <v>2</v>
      </c>
      <c r="B74" s="117"/>
      <c r="C74" s="205">
        <f>'F-TNU-RA-014 SOLICITUD'!$C$15:$D$15</f>
        <v>0</v>
      </c>
      <c r="D74" s="205"/>
      <c r="E74" s="4" t="s">
        <v>5</v>
      </c>
      <c r="F74" s="218">
        <f>'F-TNU-RA-014 SOLICITUD'!$F$15:$I$15</f>
        <v>0</v>
      </c>
      <c r="G74" s="218"/>
      <c r="H74" s="218"/>
      <c r="I74" s="218"/>
    </row>
    <row r="75" spans="1:10" ht="3.75" customHeight="1" x14ac:dyDescent="0.25">
      <c r="A75" s="5"/>
      <c r="B75" s="5"/>
      <c r="C75" s="6"/>
      <c r="D75" s="6"/>
      <c r="E75" s="4"/>
      <c r="F75" s="7"/>
      <c r="G75" s="7"/>
      <c r="H75" s="7"/>
      <c r="I75" s="7"/>
    </row>
    <row r="76" spans="1:10" x14ac:dyDescent="0.25">
      <c r="A76" s="117" t="s">
        <v>6</v>
      </c>
      <c r="B76" s="117"/>
      <c r="C76" s="205">
        <f>'F-TNU-RA-014 SOLICITUD'!$C$17:$D$17</f>
        <v>0</v>
      </c>
      <c r="D76" s="205"/>
      <c r="E76" s="4" t="s">
        <v>7</v>
      </c>
      <c r="F76" s="218">
        <f>'F-TNU-RA-014 SOLICITUD'!$F$17:$I$17</f>
        <v>0</v>
      </c>
      <c r="G76" s="218"/>
      <c r="H76" s="218"/>
      <c r="I76" s="218"/>
    </row>
    <row r="77" spans="1:10" ht="3.75" customHeight="1" x14ac:dyDescent="0.25">
      <c r="A77" s="5"/>
      <c r="B77" s="5"/>
      <c r="C77" s="6"/>
      <c r="D77" s="6"/>
      <c r="E77" s="4"/>
      <c r="F77" s="7"/>
      <c r="G77" s="7"/>
      <c r="H77" s="7"/>
      <c r="I77" s="7"/>
    </row>
    <row r="78" spans="1:10" x14ac:dyDescent="0.25">
      <c r="A78" s="117" t="s">
        <v>8</v>
      </c>
      <c r="B78" s="117"/>
      <c r="C78" s="205">
        <f>'F-TNU-RA-014 SOLICITUD'!$C$19:$D$19</f>
        <v>0</v>
      </c>
      <c r="D78" s="205"/>
      <c r="E78" s="4" t="s">
        <v>138</v>
      </c>
      <c r="F78" s="4"/>
      <c r="G78" s="5"/>
      <c r="H78" s="81">
        <f>'F-TNU-RA-014 SOLICITUD'!$C$7</f>
        <v>0</v>
      </c>
      <c r="I78" s="44">
        <f>'F-TNU-RA-014 SOLICITUD'!$H$7</f>
        <v>0</v>
      </c>
    </row>
    <row r="79" spans="1:10" ht="3.75" customHeight="1" x14ac:dyDescent="0.25">
      <c r="A79" s="4"/>
      <c r="B79" s="4"/>
      <c r="C79" s="4"/>
      <c r="D79" s="4"/>
      <c r="E79" s="4"/>
      <c r="F79" s="4"/>
      <c r="G79" s="4"/>
      <c r="H79" s="4"/>
      <c r="I79" s="4"/>
    </row>
    <row r="80" spans="1:10" ht="6.75" customHeight="1" x14ac:dyDescent="0.25">
      <c r="A80" s="4"/>
      <c r="B80" s="4"/>
      <c r="C80" s="4"/>
      <c r="D80" s="4"/>
      <c r="E80" s="4"/>
      <c r="F80" s="4"/>
      <c r="G80" s="4"/>
      <c r="H80" s="4"/>
      <c r="I80" s="4"/>
    </row>
    <row r="81" spans="1:9" x14ac:dyDescent="0.25">
      <c r="A81" s="116" t="s">
        <v>95</v>
      </c>
      <c r="B81" s="116"/>
      <c r="C81" s="116"/>
      <c r="D81" s="116"/>
      <c r="E81" s="116"/>
      <c r="F81" s="116"/>
      <c r="G81" s="116"/>
      <c r="H81" s="116"/>
      <c r="I81" s="116"/>
    </row>
    <row r="82" spans="1:9" ht="7.5" customHeight="1" x14ac:dyDescent="0.25">
      <c r="A82" s="4"/>
      <c r="B82" s="4"/>
      <c r="C82" s="4"/>
      <c r="D82" s="4"/>
      <c r="E82" s="4"/>
      <c r="F82" s="4"/>
      <c r="G82" s="4"/>
      <c r="H82" s="4"/>
      <c r="I82" s="4"/>
    </row>
    <row r="83" spans="1:9" ht="15" customHeight="1" x14ac:dyDescent="0.25">
      <c r="A83" s="40" t="s">
        <v>96</v>
      </c>
      <c r="B83" s="4"/>
      <c r="C83" s="221" t="str">
        <f>'F-TNU-RA-014 SOLICITUD'!D40</f>
        <v xml:space="preserve"> </v>
      </c>
      <c r="D83" s="222"/>
      <c r="E83" s="9"/>
      <c r="F83" s="9"/>
      <c r="G83" s="9"/>
      <c r="H83" s="9"/>
      <c r="I83" s="9"/>
    </row>
    <row r="84" spans="1:9" ht="3.75" customHeight="1" x14ac:dyDescent="0.25">
      <c r="A84" s="5"/>
      <c r="B84" s="5"/>
      <c r="C84" s="6"/>
      <c r="D84" s="6"/>
      <c r="E84" s="4"/>
      <c r="F84" s="4"/>
      <c r="G84" s="4"/>
      <c r="H84" s="4"/>
      <c r="I84" s="4"/>
    </row>
    <row r="85" spans="1:9" ht="15" customHeight="1" x14ac:dyDescent="0.25">
      <c r="A85" s="41"/>
      <c r="B85" s="42"/>
      <c r="C85" s="42" t="s">
        <v>98</v>
      </c>
      <c r="D85" s="43"/>
      <c r="E85" s="43"/>
      <c r="F85" s="43"/>
      <c r="G85" s="42"/>
      <c r="H85" s="42" t="s">
        <v>99</v>
      </c>
      <c r="I85" s="26"/>
    </row>
    <row r="86" spans="1:9" ht="3.75" customHeight="1" x14ac:dyDescent="0.25">
      <c r="A86" s="12"/>
      <c r="B86" s="10"/>
      <c r="C86" s="10"/>
      <c r="D86" s="4"/>
      <c r="E86" s="10"/>
      <c r="F86" s="10"/>
      <c r="G86" s="10"/>
      <c r="H86" s="10"/>
      <c r="I86" s="13"/>
    </row>
    <row r="87" spans="1:9" x14ac:dyDescent="0.25">
      <c r="A87" s="14" t="s">
        <v>11</v>
      </c>
      <c r="B87" s="218">
        <f>'F-TNU-RA-014 SOLICITUD'!B42:C42</f>
        <v>0</v>
      </c>
      <c r="C87" s="218"/>
      <c r="D87" s="4"/>
      <c r="E87" s="117" t="s">
        <v>15</v>
      </c>
      <c r="F87" s="117"/>
      <c r="G87" s="218">
        <f>'F-TNU-RA-014 SOLICITUD'!G42:I42</f>
        <v>0</v>
      </c>
      <c r="H87" s="218"/>
      <c r="I87" s="223"/>
    </row>
    <row r="88" spans="1:9" ht="3.75" customHeight="1" x14ac:dyDescent="0.25">
      <c r="A88" s="14"/>
      <c r="B88" s="7"/>
      <c r="C88" s="7"/>
      <c r="D88" s="4"/>
      <c r="E88" s="5"/>
      <c r="F88" s="5"/>
      <c r="G88" s="7"/>
      <c r="H88" s="7"/>
      <c r="I88" s="15"/>
    </row>
    <row r="89" spans="1:9" x14ac:dyDescent="0.25">
      <c r="A89" s="14" t="s">
        <v>12</v>
      </c>
      <c r="B89" s="218">
        <f>'F-TNU-RA-014 SOLICITUD'!B44:C44</f>
        <v>0</v>
      </c>
      <c r="C89" s="218"/>
      <c r="D89" s="4"/>
      <c r="E89" s="117" t="s">
        <v>16</v>
      </c>
      <c r="F89" s="117"/>
      <c r="G89" s="218">
        <f>'F-TNU-RA-014 SOLICITUD'!G44:I44</f>
        <v>0</v>
      </c>
      <c r="H89" s="218"/>
      <c r="I89" s="223"/>
    </row>
    <row r="90" spans="1:9" ht="3.75" customHeight="1" x14ac:dyDescent="0.25">
      <c r="A90" s="14"/>
      <c r="B90" s="7"/>
      <c r="C90" s="7"/>
      <c r="D90" s="4"/>
      <c r="E90" s="5"/>
      <c r="F90" s="5"/>
      <c r="G90" s="7"/>
      <c r="H90" s="7"/>
      <c r="I90" s="15"/>
    </row>
    <row r="91" spans="1:9" x14ac:dyDescent="0.25">
      <c r="A91" s="14" t="s">
        <v>13</v>
      </c>
      <c r="B91" s="218">
        <f>'F-TNU-RA-014 SOLICITUD'!B46:C46</f>
        <v>0</v>
      </c>
      <c r="C91" s="218"/>
      <c r="D91" s="4"/>
      <c r="E91" s="117" t="s">
        <v>14</v>
      </c>
      <c r="F91" s="117"/>
      <c r="G91" s="218">
        <f>'F-TNU-RA-014 SOLICITUD'!G46:I46</f>
        <v>0</v>
      </c>
      <c r="H91" s="218"/>
      <c r="I91" s="223"/>
    </row>
    <row r="92" spans="1:9" ht="3.75" customHeight="1" x14ac:dyDescent="0.25">
      <c r="A92" s="14"/>
      <c r="B92" s="7"/>
      <c r="C92" s="7"/>
      <c r="D92" s="4"/>
      <c r="E92" s="5"/>
      <c r="F92" s="5"/>
      <c r="G92" s="7"/>
      <c r="H92" s="7"/>
      <c r="I92" s="15"/>
    </row>
    <row r="93" spans="1:9" x14ac:dyDescent="0.25">
      <c r="A93" s="16" t="s">
        <v>14</v>
      </c>
      <c r="B93" s="229">
        <f>'F-TNU-RA-014 SOLICITUD'!B48:C48</f>
        <v>0</v>
      </c>
      <c r="C93" s="229"/>
      <c r="D93" s="17"/>
      <c r="E93" s="133" t="s">
        <v>17</v>
      </c>
      <c r="F93" s="133"/>
      <c r="G93" s="230">
        <f>'F-TNU-RA-014 SOLICITUD'!G48:I48</f>
        <v>0</v>
      </c>
      <c r="H93" s="230"/>
      <c r="I93" s="231"/>
    </row>
    <row r="94" spans="1:9" ht="6.75" customHeight="1" x14ac:dyDescent="0.25">
      <c r="A94" s="4"/>
      <c r="B94" s="4"/>
      <c r="C94" s="4"/>
      <c r="D94" s="4"/>
      <c r="E94" s="4"/>
      <c r="F94" s="4"/>
      <c r="G94" s="4"/>
      <c r="H94" s="4"/>
      <c r="I94" s="4"/>
    </row>
    <row r="95" spans="1:9" x14ac:dyDescent="0.25">
      <c r="A95" s="116" t="s">
        <v>100</v>
      </c>
      <c r="B95" s="116"/>
      <c r="C95" s="116"/>
      <c r="D95" s="116"/>
      <c r="E95" s="116"/>
      <c r="F95" s="116"/>
      <c r="G95" s="116"/>
      <c r="H95" s="116"/>
      <c r="I95" s="116"/>
    </row>
    <row r="96" spans="1:9" ht="3.75" customHeight="1" x14ac:dyDescent="0.25">
      <c r="A96" s="82"/>
      <c r="B96" s="10"/>
      <c r="C96" s="10"/>
      <c r="D96" s="4"/>
      <c r="E96" s="10"/>
      <c r="F96" s="10"/>
      <c r="G96" s="10"/>
      <c r="H96" s="10"/>
      <c r="I96" s="10"/>
    </row>
    <row r="97" spans="1:9" ht="24" customHeight="1" x14ac:dyDescent="0.25">
      <c r="A97" s="227" t="s">
        <v>155</v>
      </c>
      <c r="B97" s="228"/>
      <c r="C97" s="72" t="s">
        <v>156</v>
      </c>
      <c r="D97" s="227" t="s">
        <v>157</v>
      </c>
      <c r="E97" s="228"/>
      <c r="F97" s="227" t="s">
        <v>158</v>
      </c>
      <c r="G97" s="228"/>
      <c r="H97" s="227" t="s">
        <v>159</v>
      </c>
      <c r="I97" s="228"/>
    </row>
    <row r="98" spans="1:9" ht="24" customHeight="1" x14ac:dyDescent="0.25">
      <c r="A98" s="161">
        <f>G87</f>
        <v>0</v>
      </c>
      <c r="B98" s="163"/>
      <c r="C98" s="83"/>
      <c r="D98" s="237"/>
      <c r="E98" s="238"/>
      <c r="F98" s="237"/>
      <c r="G98" s="238"/>
      <c r="H98" s="239" t="s">
        <v>160</v>
      </c>
      <c r="I98" s="240"/>
    </row>
    <row r="99" spans="1:9" ht="3.75" customHeight="1" x14ac:dyDescent="0.25">
      <c r="A99" s="4"/>
      <c r="B99" s="7"/>
      <c r="C99" s="7"/>
      <c r="D99" s="4"/>
      <c r="E99" s="77"/>
      <c r="F99" s="77"/>
      <c r="G99" s="7"/>
      <c r="H99" s="7"/>
      <c r="I99" s="7"/>
    </row>
    <row r="100" spans="1:9" ht="24" customHeight="1" x14ac:dyDescent="0.25">
      <c r="A100" s="224" t="s">
        <v>170</v>
      </c>
      <c r="B100" s="224"/>
      <c r="C100" s="225" t="s">
        <v>174</v>
      </c>
      <c r="D100" s="225"/>
      <c r="E100" s="225"/>
      <c r="F100" s="225"/>
      <c r="G100" s="225"/>
      <c r="H100" s="225"/>
      <c r="I100" s="225"/>
    </row>
    <row r="101" spans="1:9" ht="7.5" customHeight="1" x14ac:dyDescent="0.25">
      <c r="A101" s="75" t="s">
        <v>47</v>
      </c>
      <c r="B101" s="75">
        <v>1</v>
      </c>
      <c r="C101" s="75" t="s">
        <v>173</v>
      </c>
      <c r="D101" s="75">
        <v>3</v>
      </c>
      <c r="E101" s="75">
        <v>4</v>
      </c>
      <c r="F101" s="75">
        <v>5</v>
      </c>
      <c r="G101" s="75">
        <v>6</v>
      </c>
      <c r="H101" s="75">
        <v>7</v>
      </c>
      <c r="I101" s="75">
        <v>8</v>
      </c>
    </row>
    <row r="102" spans="1:9" x14ac:dyDescent="0.25">
      <c r="A102" s="117" t="s">
        <v>171</v>
      </c>
      <c r="B102" s="117"/>
      <c r="C102" s="216" t="s">
        <v>172</v>
      </c>
      <c r="D102" s="216"/>
      <c r="E102" s="216"/>
      <c r="F102" s="216"/>
      <c r="G102" s="216"/>
      <c r="H102" s="216"/>
      <c r="I102" s="216"/>
    </row>
    <row r="103" spans="1:9" ht="7.5" customHeight="1" x14ac:dyDescent="0.25">
      <c r="A103" s="75" t="s">
        <v>47</v>
      </c>
      <c r="B103" s="75">
        <v>1</v>
      </c>
      <c r="C103" s="75">
        <v>2</v>
      </c>
      <c r="D103" s="75">
        <v>3</v>
      </c>
      <c r="E103" s="75">
        <v>4</v>
      </c>
      <c r="F103" s="75">
        <v>5</v>
      </c>
      <c r="G103" s="75">
        <v>6</v>
      </c>
      <c r="H103" s="75">
        <v>7</v>
      </c>
      <c r="I103" s="75">
        <v>8</v>
      </c>
    </row>
    <row r="104" spans="1:9" x14ac:dyDescent="0.25">
      <c r="A104" s="117" t="s">
        <v>97</v>
      </c>
      <c r="B104" s="117"/>
      <c r="C104" s="217"/>
      <c r="D104" s="217"/>
      <c r="E104" s="4" t="s">
        <v>122</v>
      </c>
      <c r="F104" s="11"/>
      <c r="G104" s="11"/>
      <c r="H104" s="218"/>
      <c r="I104" s="218"/>
    </row>
    <row r="105" spans="1:9" ht="7.5" customHeight="1" x14ac:dyDescent="0.25">
      <c r="A105" s="75" t="s">
        <v>47</v>
      </c>
      <c r="B105" s="75">
        <v>1</v>
      </c>
      <c r="C105" s="75">
        <v>2</v>
      </c>
      <c r="D105" s="75">
        <v>3</v>
      </c>
      <c r="E105" s="75">
        <v>4</v>
      </c>
      <c r="F105" s="75">
        <v>5</v>
      </c>
      <c r="G105" s="75">
        <v>6</v>
      </c>
      <c r="H105" s="75">
        <v>7</v>
      </c>
      <c r="I105" s="75">
        <v>8</v>
      </c>
    </row>
    <row r="106" spans="1:9" ht="51" customHeight="1" x14ac:dyDescent="0.25">
      <c r="A106" s="219" t="s">
        <v>176</v>
      </c>
      <c r="B106" s="219"/>
      <c r="C106" s="219"/>
      <c r="D106" s="219"/>
      <c r="E106" s="219"/>
      <c r="F106" s="219"/>
      <c r="G106" s="219"/>
      <c r="H106" s="219"/>
      <c r="I106" s="219"/>
    </row>
    <row r="107" spans="1:9" ht="7.5" customHeight="1" x14ac:dyDescent="0.25">
      <c r="A107" s="75" t="s">
        <v>47</v>
      </c>
      <c r="B107" s="75">
        <v>1</v>
      </c>
      <c r="C107" s="75">
        <v>2</v>
      </c>
      <c r="D107" s="75">
        <v>3</v>
      </c>
      <c r="E107" s="75">
        <v>4</v>
      </c>
      <c r="F107" s="75">
        <v>5</v>
      </c>
      <c r="G107" s="75">
        <v>6</v>
      </c>
      <c r="H107" s="75">
        <v>7</v>
      </c>
      <c r="I107" s="75">
        <v>8</v>
      </c>
    </row>
    <row r="108" spans="1:9" ht="33.75" customHeight="1" x14ac:dyDescent="0.25">
      <c r="A108" s="214" t="s">
        <v>178</v>
      </c>
      <c r="B108" s="214"/>
      <c r="C108" s="215"/>
      <c r="D108" s="220">
        <f>'F-TNU-RA-014 SOLICITUD'!$A$221:$I$221</f>
        <v>0</v>
      </c>
      <c r="E108" s="220"/>
      <c r="F108" s="220"/>
      <c r="G108" s="220"/>
      <c r="H108" s="220"/>
      <c r="I108" s="220"/>
    </row>
    <row r="109" spans="1:9" ht="3.75" customHeight="1" x14ac:dyDescent="0.25">
      <c r="A109" s="4"/>
      <c r="B109" s="4"/>
      <c r="C109" s="4"/>
      <c r="D109" s="4"/>
      <c r="E109" s="4"/>
      <c r="F109" s="4"/>
      <c r="G109" s="4"/>
      <c r="H109" s="4"/>
      <c r="I109" s="4"/>
    </row>
    <row r="110" spans="1:9" ht="15" customHeight="1" x14ac:dyDescent="0.25">
      <c r="A110" s="4"/>
      <c r="B110" s="4"/>
      <c r="C110" s="4"/>
      <c r="D110" s="4"/>
      <c r="E110" s="4"/>
      <c r="F110" s="4"/>
      <c r="G110" s="4"/>
      <c r="H110" s="4"/>
      <c r="I110" s="4"/>
    </row>
    <row r="111" spans="1:9" ht="15" customHeight="1" x14ac:dyDescent="0.25">
      <c r="A111" s="4" t="s">
        <v>161</v>
      </c>
      <c r="B111" s="4"/>
      <c r="C111" s="108">
        <f>C53</f>
        <v>0</v>
      </c>
      <c r="D111" s="108"/>
      <c r="E111" s="108"/>
      <c r="F111" s="98"/>
      <c r="G111" s="4" t="s">
        <v>162</v>
      </c>
      <c r="H111" s="211">
        <f>H53</f>
        <v>0</v>
      </c>
      <c r="I111" s="211"/>
    </row>
    <row r="112" spans="1:9" ht="15" customHeight="1" x14ac:dyDescent="0.25">
      <c r="A112" s="4"/>
      <c r="B112" s="4"/>
      <c r="C112" s="4"/>
      <c r="D112" s="4"/>
      <c r="E112" s="4"/>
      <c r="F112" s="4"/>
      <c r="G112" s="4"/>
      <c r="H112" s="4"/>
      <c r="I112" s="4"/>
    </row>
    <row r="113" spans="1:10" x14ac:dyDescent="0.25">
      <c r="A113" s="4" t="s">
        <v>177</v>
      </c>
      <c r="C113" s="108">
        <f>C55</f>
        <v>0</v>
      </c>
      <c r="D113" s="108"/>
      <c r="E113" s="108"/>
      <c r="F113" s="212" t="s">
        <v>179</v>
      </c>
      <c r="G113" s="212"/>
      <c r="H113" s="211">
        <f>H55</f>
        <v>0</v>
      </c>
      <c r="I113" s="211"/>
    </row>
    <row r="114" spans="1:10" ht="7.5" customHeight="1" x14ac:dyDescent="0.25">
      <c r="A114" s="4"/>
      <c r="B114" s="4"/>
      <c r="C114" s="4"/>
      <c r="D114" s="4"/>
      <c r="E114" s="4"/>
      <c r="F114" s="4"/>
      <c r="G114" s="4"/>
      <c r="H114" s="4"/>
      <c r="I114" s="4"/>
    </row>
    <row r="115" spans="1:10" x14ac:dyDescent="0.25">
      <c r="A115" s="4"/>
      <c r="B115" s="4"/>
      <c r="C115" s="96"/>
      <c r="D115" s="96"/>
      <c r="E115" s="96"/>
      <c r="F115" s="96"/>
      <c r="G115" s="96"/>
      <c r="H115" s="96"/>
      <c r="I115" s="4"/>
    </row>
    <row r="116" spans="1:10" x14ac:dyDescent="0.25">
      <c r="A116" s="4"/>
      <c r="B116" s="213" t="s">
        <v>180</v>
      </c>
      <c r="C116" s="213"/>
      <c r="D116" s="213"/>
      <c r="E116" s="213"/>
      <c r="F116" s="213"/>
      <c r="G116" s="213"/>
      <c r="H116" s="213"/>
      <c r="I116" s="4"/>
    </row>
    <row r="117" spans="1:10" ht="18.75" customHeight="1" x14ac:dyDescent="0.25">
      <c r="A117" s="100"/>
      <c r="B117" s="100"/>
      <c r="C117" s="115" t="s">
        <v>101</v>
      </c>
      <c r="D117" s="253"/>
      <c r="E117" s="253"/>
      <c r="F117" s="253"/>
      <c r="G117" s="241" t="s">
        <v>152</v>
      </c>
      <c r="H117" s="242"/>
      <c r="I117" s="243"/>
    </row>
    <row r="118" spans="1:10" ht="18.75" customHeight="1" x14ac:dyDescent="0.25">
      <c r="A118" s="100"/>
      <c r="B118" s="100"/>
      <c r="C118" s="253"/>
      <c r="D118" s="253"/>
      <c r="E118" s="253"/>
      <c r="F118" s="253"/>
      <c r="G118" s="100" t="s">
        <v>125</v>
      </c>
      <c r="H118" s="100"/>
      <c r="I118" s="100"/>
    </row>
    <row r="119" spans="1:10" ht="18.75" customHeight="1" x14ac:dyDescent="0.25">
      <c r="A119" s="100"/>
      <c r="B119" s="100"/>
      <c r="C119" s="253"/>
      <c r="D119" s="253"/>
      <c r="E119" s="253"/>
      <c r="F119" s="253"/>
      <c r="G119" s="100" t="s">
        <v>29</v>
      </c>
      <c r="H119" s="100"/>
      <c r="I119" s="100"/>
    </row>
    <row r="120" spans="1:10" x14ac:dyDescent="0.25">
      <c r="A120" s="1"/>
      <c r="B120" s="1"/>
      <c r="C120" s="1"/>
      <c r="D120" s="1"/>
      <c r="E120" s="1"/>
      <c r="F120" s="1"/>
      <c r="G120" s="1"/>
      <c r="H120" s="1"/>
      <c r="I120" s="1"/>
    </row>
    <row r="121" spans="1:10" x14ac:dyDescent="0.25">
      <c r="A121" s="232" t="s">
        <v>93</v>
      </c>
      <c r="B121" s="232"/>
      <c r="C121" s="232"/>
      <c r="D121" s="232"/>
      <c r="E121" s="232"/>
      <c r="F121" s="232"/>
      <c r="G121" s="232"/>
      <c r="H121" s="232"/>
      <c r="I121" s="232"/>
    </row>
    <row r="122" spans="1:10" ht="37.5" customHeight="1" x14ac:dyDescent="0.25">
      <c r="A122" s="233" t="s">
        <v>169</v>
      </c>
      <c r="B122" s="233"/>
      <c r="C122" s="233"/>
      <c r="D122" s="233"/>
      <c r="E122" s="233"/>
      <c r="F122" s="233"/>
      <c r="G122" s="233"/>
      <c r="H122" s="233"/>
      <c r="I122" s="233"/>
    </row>
    <row r="123" spans="1:10" ht="7.5" customHeight="1" x14ac:dyDescent="0.25">
      <c r="A123" s="39"/>
      <c r="B123" s="39"/>
      <c r="C123" s="39"/>
      <c r="D123" s="39"/>
      <c r="E123" s="39"/>
      <c r="F123" s="39"/>
      <c r="G123" s="39"/>
      <c r="H123" s="39"/>
      <c r="I123" s="39"/>
    </row>
    <row r="124" spans="1:10" ht="22.5" customHeight="1" x14ac:dyDescent="0.25">
      <c r="A124" s="39"/>
      <c r="B124" s="226" t="s">
        <v>168</v>
      </c>
      <c r="C124" s="226"/>
      <c r="D124" s="39"/>
      <c r="E124" s="234" t="str">
        <f>IF(C141&lt;&gt;"",C141," ")</f>
        <v xml:space="preserve"> </v>
      </c>
      <c r="F124" s="235"/>
      <c r="G124" s="236"/>
      <c r="H124" s="254"/>
      <c r="I124" s="255"/>
      <c r="J124" s="45"/>
    </row>
    <row r="125" spans="1:10" ht="7.5" customHeight="1" x14ac:dyDescent="0.25">
      <c r="A125" s="2"/>
      <c r="B125" s="2"/>
      <c r="C125" s="2"/>
      <c r="D125" s="2"/>
      <c r="E125" s="2"/>
      <c r="F125" s="2"/>
      <c r="G125" s="2"/>
      <c r="H125" s="2"/>
      <c r="I125" s="2"/>
    </row>
    <row r="126" spans="1:10" x14ac:dyDescent="0.25">
      <c r="A126" s="116" t="s">
        <v>94</v>
      </c>
      <c r="B126" s="116"/>
      <c r="C126" s="116"/>
      <c r="D126" s="116"/>
      <c r="E126" s="116"/>
      <c r="F126" s="116"/>
      <c r="G126" s="116"/>
      <c r="H126" s="116"/>
      <c r="I126" s="116"/>
    </row>
    <row r="127" spans="1:10" ht="3.75" customHeight="1" x14ac:dyDescent="0.25">
      <c r="A127" s="4"/>
      <c r="B127" s="4"/>
      <c r="C127" s="4"/>
      <c r="D127" s="4"/>
      <c r="E127" s="4"/>
      <c r="F127" s="4"/>
      <c r="G127" s="4"/>
      <c r="H127" s="4"/>
      <c r="I127" s="4"/>
    </row>
    <row r="128" spans="1:10" x14ac:dyDescent="0.25">
      <c r="A128" s="117" t="s">
        <v>0</v>
      </c>
      <c r="B128" s="117"/>
      <c r="C128" s="205">
        <f>'F-TNU-RA-014 SOLICITUD'!$C$11:$I$11</f>
        <v>0</v>
      </c>
      <c r="D128" s="205"/>
      <c r="E128" s="205"/>
      <c r="F128" s="205"/>
      <c r="G128" s="205"/>
      <c r="H128" s="205"/>
      <c r="I128" s="205"/>
    </row>
    <row r="129" spans="1:9" ht="3.75" customHeight="1" x14ac:dyDescent="0.25">
      <c r="A129" s="5"/>
      <c r="B129" s="5"/>
      <c r="C129" s="6"/>
      <c r="D129" s="6"/>
      <c r="E129" s="4"/>
      <c r="F129" s="4"/>
      <c r="G129" s="4"/>
      <c r="H129" s="4"/>
      <c r="I129" s="4"/>
    </row>
    <row r="130" spans="1:9" x14ac:dyDescent="0.25">
      <c r="A130" s="117" t="s">
        <v>1</v>
      </c>
      <c r="B130" s="117"/>
      <c r="C130" s="205">
        <f>'F-TNU-RA-014 SOLICITUD'!$C$13:$D$13</f>
        <v>0</v>
      </c>
      <c r="D130" s="205"/>
      <c r="E130" s="4" t="s">
        <v>3</v>
      </c>
      <c r="F130" s="218">
        <f>'F-TNU-RA-014 SOLICITUD'!$F$13:$G$13</f>
        <v>0</v>
      </c>
      <c r="G130" s="218"/>
      <c r="H130" s="4" t="s">
        <v>4</v>
      </c>
      <c r="I130" s="34">
        <f>'F-TNU-RA-014 SOLICITUD'!$I$13</f>
        <v>0</v>
      </c>
    </row>
    <row r="131" spans="1:9" ht="3.75" customHeight="1" x14ac:dyDescent="0.25">
      <c r="A131" s="5"/>
      <c r="B131" s="5"/>
      <c r="C131" s="6"/>
      <c r="D131" s="6"/>
      <c r="E131" s="4"/>
      <c r="F131" s="4"/>
      <c r="G131" s="4"/>
      <c r="H131" s="4"/>
      <c r="I131" s="4"/>
    </row>
    <row r="132" spans="1:9" x14ac:dyDescent="0.25">
      <c r="A132" s="117" t="s">
        <v>2</v>
      </c>
      <c r="B132" s="117"/>
      <c r="C132" s="205">
        <f>'F-TNU-RA-014 SOLICITUD'!$C$15:$D$15</f>
        <v>0</v>
      </c>
      <c r="D132" s="205"/>
      <c r="E132" s="4" t="s">
        <v>5</v>
      </c>
      <c r="F132" s="218">
        <f>'F-TNU-RA-014 SOLICITUD'!$F$15:$I$15</f>
        <v>0</v>
      </c>
      <c r="G132" s="218"/>
      <c r="H132" s="218"/>
      <c r="I132" s="218"/>
    </row>
    <row r="133" spans="1:9" ht="3.75" customHeight="1" x14ac:dyDescent="0.25">
      <c r="A133" s="5"/>
      <c r="B133" s="5"/>
      <c r="C133" s="6"/>
      <c r="D133" s="6"/>
      <c r="E133" s="4"/>
      <c r="F133" s="7"/>
      <c r="G133" s="7"/>
      <c r="H133" s="7"/>
      <c r="I133" s="7"/>
    </row>
    <row r="134" spans="1:9" x14ac:dyDescent="0.25">
      <c r="A134" s="117" t="s">
        <v>6</v>
      </c>
      <c r="B134" s="117"/>
      <c r="C134" s="205">
        <f>'F-TNU-RA-014 SOLICITUD'!$C$17:$D$17</f>
        <v>0</v>
      </c>
      <c r="D134" s="205"/>
      <c r="E134" s="4" t="s">
        <v>7</v>
      </c>
      <c r="F134" s="218">
        <f>'F-TNU-RA-014 SOLICITUD'!$F$17:$I$17</f>
        <v>0</v>
      </c>
      <c r="G134" s="218"/>
      <c r="H134" s="218"/>
      <c r="I134" s="218"/>
    </row>
    <row r="135" spans="1:9" ht="3.75" customHeight="1" x14ac:dyDescent="0.25">
      <c r="A135" s="5"/>
      <c r="B135" s="5"/>
      <c r="C135" s="6"/>
      <c r="D135" s="6"/>
      <c r="E135" s="4"/>
      <c r="F135" s="7"/>
      <c r="G135" s="7"/>
      <c r="H135" s="7"/>
      <c r="I135" s="7"/>
    </row>
    <row r="136" spans="1:9" x14ac:dyDescent="0.25">
      <c r="A136" s="117" t="s">
        <v>8</v>
      </c>
      <c r="B136" s="117"/>
      <c r="C136" s="205">
        <f>'F-TNU-RA-014 SOLICITUD'!$C$19:$D$19</f>
        <v>0</v>
      </c>
      <c r="D136" s="205"/>
      <c r="E136" s="4" t="s">
        <v>138</v>
      </c>
      <c r="F136" s="4"/>
      <c r="G136" s="5"/>
      <c r="H136" s="81">
        <f>'F-TNU-RA-014 SOLICITUD'!$C$7</f>
        <v>0</v>
      </c>
      <c r="I136" s="44">
        <f>'F-TNU-RA-014 SOLICITUD'!$H$7</f>
        <v>0</v>
      </c>
    </row>
    <row r="137" spans="1:9" ht="3.75" customHeight="1" x14ac:dyDescent="0.25">
      <c r="A137" s="4"/>
      <c r="B137" s="4"/>
      <c r="C137" s="4"/>
      <c r="D137" s="4"/>
      <c r="E137" s="4"/>
      <c r="F137" s="4"/>
      <c r="G137" s="4"/>
      <c r="H137" s="4"/>
      <c r="I137" s="4"/>
    </row>
    <row r="138" spans="1:9" ht="6.75" customHeight="1" x14ac:dyDescent="0.25">
      <c r="A138" s="4"/>
      <c r="B138" s="4"/>
      <c r="C138" s="4"/>
      <c r="D138" s="4"/>
      <c r="E138" s="4"/>
      <c r="F138" s="4"/>
      <c r="G138" s="4"/>
      <c r="H138" s="4"/>
      <c r="I138" s="4"/>
    </row>
    <row r="139" spans="1:9" x14ac:dyDescent="0.25">
      <c r="A139" s="116" t="s">
        <v>95</v>
      </c>
      <c r="B139" s="116"/>
      <c r="C139" s="116"/>
      <c r="D139" s="116"/>
      <c r="E139" s="116"/>
      <c r="F139" s="116"/>
      <c r="G139" s="116"/>
      <c r="H139" s="116"/>
      <c r="I139" s="116"/>
    </row>
    <row r="140" spans="1:9" ht="7.5" customHeight="1" x14ac:dyDescent="0.25">
      <c r="A140" s="4"/>
      <c r="B140" s="4"/>
      <c r="C140" s="4"/>
      <c r="D140" s="4"/>
      <c r="E140" s="4"/>
      <c r="F140" s="4"/>
      <c r="G140" s="4"/>
      <c r="H140" s="4"/>
      <c r="I140" s="4"/>
    </row>
    <row r="141" spans="1:9" ht="15" customHeight="1" x14ac:dyDescent="0.25">
      <c r="A141" s="40" t="s">
        <v>96</v>
      </c>
      <c r="B141" s="4"/>
      <c r="C141" s="221" t="str">
        <f>'F-TNU-RA-014 SOLICITUD'!D50</f>
        <v xml:space="preserve"> </v>
      </c>
      <c r="D141" s="222"/>
      <c r="E141" s="9"/>
      <c r="F141" s="9"/>
      <c r="G141" s="9"/>
      <c r="H141" s="9"/>
      <c r="I141" s="9"/>
    </row>
    <row r="142" spans="1:9" ht="3.75" customHeight="1" x14ac:dyDescent="0.25">
      <c r="A142" s="5"/>
      <c r="B142" s="5"/>
      <c r="C142" s="6"/>
      <c r="D142" s="6"/>
      <c r="E142" s="4"/>
      <c r="F142" s="4"/>
      <c r="G142" s="4"/>
      <c r="H142" s="4"/>
      <c r="I142" s="4"/>
    </row>
    <row r="143" spans="1:9" ht="15" customHeight="1" x14ac:dyDescent="0.25">
      <c r="A143" s="41"/>
      <c r="B143" s="42"/>
      <c r="C143" s="42" t="s">
        <v>98</v>
      </c>
      <c r="D143" s="43"/>
      <c r="E143" s="43"/>
      <c r="F143" s="43"/>
      <c r="G143" s="42"/>
      <c r="H143" s="42" t="s">
        <v>99</v>
      </c>
      <c r="I143" s="26"/>
    </row>
    <row r="144" spans="1:9" ht="3.75" customHeight="1" x14ac:dyDescent="0.25">
      <c r="A144" s="12"/>
      <c r="B144" s="10"/>
      <c r="C144" s="10"/>
      <c r="D144" s="4"/>
      <c r="E144" s="10"/>
      <c r="F144" s="10"/>
      <c r="G144" s="10"/>
      <c r="H144" s="10"/>
      <c r="I144" s="13"/>
    </row>
    <row r="145" spans="1:9" x14ac:dyDescent="0.25">
      <c r="A145" s="14" t="s">
        <v>11</v>
      </c>
      <c r="B145" s="218">
        <f>'F-TNU-RA-014 SOLICITUD'!B52:C52</f>
        <v>0</v>
      </c>
      <c r="C145" s="218"/>
      <c r="D145" s="4"/>
      <c r="E145" s="117" t="s">
        <v>15</v>
      </c>
      <c r="F145" s="117"/>
      <c r="G145" s="218">
        <f>'F-TNU-RA-014 SOLICITUD'!G52:I52</f>
        <v>0</v>
      </c>
      <c r="H145" s="218"/>
      <c r="I145" s="223"/>
    </row>
    <row r="146" spans="1:9" ht="3.75" customHeight="1" x14ac:dyDescent="0.25">
      <c r="A146" s="14"/>
      <c r="B146" s="7"/>
      <c r="C146" s="7"/>
      <c r="D146" s="4"/>
      <c r="E146" s="5"/>
      <c r="F146" s="5"/>
      <c r="G146" s="7"/>
      <c r="H146" s="7"/>
      <c r="I146" s="15"/>
    </row>
    <row r="147" spans="1:9" x14ac:dyDescent="0.25">
      <c r="A147" s="14" t="s">
        <v>12</v>
      </c>
      <c r="B147" s="218">
        <f>'F-TNU-RA-014 SOLICITUD'!B54:C54</f>
        <v>0</v>
      </c>
      <c r="C147" s="218"/>
      <c r="D147" s="4"/>
      <c r="E147" s="117" t="s">
        <v>16</v>
      </c>
      <c r="F147" s="117"/>
      <c r="G147" s="218">
        <f>'F-TNU-RA-014 SOLICITUD'!G54:I54</f>
        <v>0</v>
      </c>
      <c r="H147" s="218"/>
      <c r="I147" s="223"/>
    </row>
    <row r="148" spans="1:9" ht="3.75" customHeight="1" x14ac:dyDescent="0.25">
      <c r="A148" s="14"/>
      <c r="B148" s="7"/>
      <c r="C148" s="7"/>
      <c r="D148" s="4"/>
      <c r="E148" s="5"/>
      <c r="F148" s="5"/>
      <c r="G148" s="7"/>
      <c r="H148" s="7"/>
      <c r="I148" s="15"/>
    </row>
    <row r="149" spans="1:9" x14ac:dyDescent="0.25">
      <c r="A149" s="14" t="s">
        <v>13</v>
      </c>
      <c r="B149" s="218">
        <f>'F-TNU-RA-014 SOLICITUD'!B56:C56</f>
        <v>0</v>
      </c>
      <c r="C149" s="218"/>
      <c r="D149" s="4"/>
      <c r="E149" s="117" t="s">
        <v>14</v>
      </c>
      <c r="F149" s="117"/>
      <c r="G149" s="218">
        <f>'F-TNU-RA-014 SOLICITUD'!G56:I56</f>
        <v>0</v>
      </c>
      <c r="H149" s="218"/>
      <c r="I149" s="223"/>
    </row>
    <row r="150" spans="1:9" ht="3.75" customHeight="1" x14ac:dyDescent="0.25">
      <c r="A150" s="14"/>
      <c r="B150" s="7"/>
      <c r="C150" s="7"/>
      <c r="D150" s="4"/>
      <c r="E150" s="5"/>
      <c r="F150" s="5"/>
      <c r="G150" s="7"/>
      <c r="H150" s="7"/>
      <c r="I150" s="15"/>
    </row>
    <row r="151" spans="1:9" x14ac:dyDescent="0.25">
      <c r="A151" s="16" t="s">
        <v>14</v>
      </c>
      <c r="B151" s="229">
        <f>'F-TNU-RA-014 SOLICITUD'!B58:C58</f>
        <v>0</v>
      </c>
      <c r="C151" s="229"/>
      <c r="D151" s="17"/>
      <c r="E151" s="133" t="s">
        <v>17</v>
      </c>
      <c r="F151" s="133"/>
      <c r="G151" s="230">
        <f>'F-TNU-RA-014 SOLICITUD'!G58:I58</f>
        <v>0</v>
      </c>
      <c r="H151" s="230"/>
      <c r="I151" s="231"/>
    </row>
    <row r="152" spans="1:9" ht="6.75" customHeight="1" x14ac:dyDescent="0.25">
      <c r="A152" s="4"/>
      <c r="B152" s="4"/>
      <c r="C152" s="4"/>
      <c r="D152" s="4"/>
      <c r="E152" s="4"/>
      <c r="F152" s="4"/>
      <c r="G152" s="4"/>
      <c r="H152" s="4"/>
      <c r="I152" s="4"/>
    </row>
    <row r="153" spans="1:9" x14ac:dyDescent="0.25">
      <c r="A153" s="116" t="s">
        <v>100</v>
      </c>
      <c r="B153" s="116"/>
      <c r="C153" s="116"/>
      <c r="D153" s="116"/>
      <c r="E153" s="116"/>
      <c r="F153" s="116"/>
      <c r="G153" s="116"/>
      <c r="H153" s="116"/>
      <c r="I153" s="116"/>
    </row>
    <row r="154" spans="1:9" ht="3.75" customHeight="1" x14ac:dyDescent="0.25">
      <c r="A154" s="10"/>
      <c r="B154" s="10"/>
      <c r="C154" s="10"/>
      <c r="D154" s="4"/>
      <c r="E154" s="10"/>
      <c r="F154" s="10"/>
      <c r="G154" s="10"/>
      <c r="H154" s="10"/>
      <c r="I154" s="10"/>
    </row>
    <row r="155" spans="1:9" ht="24" customHeight="1" x14ac:dyDescent="0.25">
      <c r="A155" s="227" t="s">
        <v>155</v>
      </c>
      <c r="B155" s="228"/>
      <c r="C155" s="72" t="s">
        <v>156</v>
      </c>
      <c r="D155" s="227" t="s">
        <v>157</v>
      </c>
      <c r="E155" s="228"/>
      <c r="F155" s="227" t="s">
        <v>158</v>
      </c>
      <c r="G155" s="228"/>
      <c r="H155" s="227" t="s">
        <v>159</v>
      </c>
      <c r="I155" s="228"/>
    </row>
    <row r="156" spans="1:9" ht="24" customHeight="1" x14ac:dyDescent="0.25">
      <c r="A156" s="161">
        <f>G145</f>
        <v>0</v>
      </c>
      <c r="B156" s="163"/>
      <c r="C156" s="83"/>
      <c r="D156" s="237"/>
      <c r="E156" s="238"/>
      <c r="F156" s="237"/>
      <c r="G156" s="238"/>
      <c r="H156" s="239" t="s">
        <v>160</v>
      </c>
      <c r="I156" s="240"/>
    </row>
    <row r="157" spans="1:9" ht="3.75" customHeight="1" x14ac:dyDescent="0.25">
      <c r="A157" s="4"/>
      <c r="B157" s="7"/>
      <c r="C157" s="7"/>
      <c r="D157" s="4"/>
      <c r="E157" s="77"/>
      <c r="F157" s="77"/>
      <c r="G157" s="7"/>
      <c r="H157" s="7"/>
      <c r="I157" s="7"/>
    </row>
    <row r="158" spans="1:9" ht="24" customHeight="1" x14ac:dyDescent="0.25">
      <c r="A158" s="224" t="s">
        <v>170</v>
      </c>
      <c r="B158" s="224"/>
      <c r="C158" s="225" t="s">
        <v>174</v>
      </c>
      <c r="D158" s="225"/>
      <c r="E158" s="225"/>
      <c r="F158" s="225"/>
      <c r="G158" s="225"/>
      <c r="H158" s="225"/>
      <c r="I158" s="225"/>
    </row>
    <row r="159" spans="1:9" ht="7.5" customHeight="1" x14ac:dyDescent="0.25">
      <c r="A159" s="75" t="s">
        <v>47</v>
      </c>
      <c r="B159" s="75">
        <v>1</v>
      </c>
      <c r="C159" s="75" t="s">
        <v>173</v>
      </c>
      <c r="D159" s="75">
        <v>3</v>
      </c>
      <c r="E159" s="75">
        <v>4</v>
      </c>
      <c r="F159" s="75">
        <v>5</v>
      </c>
      <c r="G159" s="75">
        <v>6</v>
      </c>
      <c r="H159" s="75">
        <v>7</v>
      </c>
      <c r="I159" s="75">
        <v>8</v>
      </c>
    </row>
    <row r="160" spans="1:9" x14ac:dyDescent="0.25">
      <c r="A160" s="117" t="s">
        <v>171</v>
      </c>
      <c r="B160" s="117"/>
      <c r="C160" s="216" t="s">
        <v>172</v>
      </c>
      <c r="D160" s="216"/>
      <c r="E160" s="216"/>
      <c r="F160" s="216"/>
      <c r="G160" s="216"/>
      <c r="H160" s="216"/>
      <c r="I160" s="216"/>
    </row>
    <row r="161" spans="1:9" ht="7.5" customHeight="1" x14ac:dyDescent="0.25">
      <c r="A161" s="75" t="s">
        <v>47</v>
      </c>
      <c r="B161" s="75">
        <v>1</v>
      </c>
      <c r="C161" s="75">
        <v>2</v>
      </c>
      <c r="D161" s="75">
        <v>3</v>
      </c>
      <c r="E161" s="75">
        <v>4</v>
      </c>
      <c r="F161" s="75">
        <v>5</v>
      </c>
      <c r="G161" s="75">
        <v>6</v>
      </c>
      <c r="H161" s="75">
        <v>7</v>
      </c>
      <c r="I161" s="75">
        <v>8</v>
      </c>
    </row>
    <row r="162" spans="1:9" x14ac:dyDescent="0.25">
      <c r="A162" s="117" t="s">
        <v>97</v>
      </c>
      <c r="B162" s="117"/>
      <c r="C162" s="217"/>
      <c r="D162" s="217"/>
      <c r="E162" s="4" t="s">
        <v>122</v>
      </c>
      <c r="F162" s="11"/>
      <c r="G162" s="11"/>
      <c r="H162" s="218"/>
      <c r="I162" s="218"/>
    </row>
    <row r="163" spans="1:9" ht="7.5" customHeight="1" x14ac:dyDescent="0.25">
      <c r="A163" s="75" t="s">
        <v>47</v>
      </c>
      <c r="B163" s="75">
        <v>1</v>
      </c>
      <c r="C163" s="75">
        <v>2</v>
      </c>
      <c r="D163" s="75">
        <v>3</v>
      </c>
      <c r="E163" s="75">
        <v>4</v>
      </c>
      <c r="F163" s="75">
        <v>5</v>
      </c>
      <c r="G163" s="75">
        <v>6</v>
      </c>
      <c r="H163" s="75">
        <v>7</v>
      </c>
      <c r="I163" s="75">
        <v>8</v>
      </c>
    </row>
    <row r="164" spans="1:9" ht="51" customHeight="1" x14ac:dyDescent="0.25">
      <c r="A164" s="219" t="s">
        <v>176</v>
      </c>
      <c r="B164" s="219"/>
      <c r="C164" s="219"/>
      <c r="D164" s="219"/>
      <c r="E164" s="219"/>
      <c r="F164" s="219"/>
      <c r="G164" s="219"/>
      <c r="H164" s="219"/>
      <c r="I164" s="219"/>
    </row>
    <row r="165" spans="1:9" ht="7.5" customHeight="1" x14ac:dyDescent="0.25">
      <c r="A165" s="75" t="s">
        <v>47</v>
      </c>
      <c r="B165" s="75">
        <v>1</v>
      </c>
      <c r="C165" s="75">
        <v>2</v>
      </c>
      <c r="D165" s="75">
        <v>3</v>
      </c>
      <c r="E165" s="75">
        <v>4</v>
      </c>
      <c r="F165" s="75">
        <v>5</v>
      </c>
      <c r="G165" s="75">
        <v>6</v>
      </c>
      <c r="H165" s="75">
        <v>7</v>
      </c>
      <c r="I165" s="75">
        <v>8</v>
      </c>
    </row>
    <row r="166" spans="1:9" ht="33.75" customHeight="1" x14ac:dyDescent="0.25">
      <c r="A166" s="214" t="s">
        <v>178</v>
      </c>
      <c r="B166" s="214"/>
      <c r="C166" s="215"/>
      <c r="D166" s="220">
        <f>'F-TNU-RA-014 SOLICITUD'!$A$221:$I$221</f>
        <v>0</v>
      </c>
      <c r="E166" s="220"/>
      <c r="F166" s="220"/>
      <c r="G166" s="220"/>
      <c r="H166" s="220"/>
      <c r="I166" s="220"/>
    </row>
    <row r="167" spans="1:9" ht="3.75" customHeight="1" x14ac:dyDescent="0.25">
      <c r="A167" s="4"/>
      <c r="B167" s="4"/>
      <c r="C167" s="4"/>
      <c r="D167" s="4"/>
      <c r="E167" s="4"/>
      <c r="F167" s="4"/>
      <c r="G167" s="11"/>
      <c r="H167" s="11"/>
      <c r="I167" s="11"/>
    </row>
    <row r="168" spans="1:9" ht="15" customHeight="1" x14ac:dyDescent="0.25">
      <c r="A168" s="4"/>
      <c r="B168" s="4"/>
      <c r="C168" s="4"/>
      <c r="D168" s="4"/>
      <c r="E168" s="4"/>
      <c r="F168" s="4"/>
      <c r="G168" s="4"/>
      <c r="H168" s="4"/>
      <c r="I168" s="4"/>
    </row>
    <row r="169" spans="1:9" ht="15" customHeight="1" x14ac:dyDescent="0.25">
      <c r="A169" s="4" t="s">
        <v>161</v>
      </c>
      <c r="B169" s="4"/>
      <c r="C169" s="108">
        <f>C111</f>
        <v>0</v>
      </c>
      <c r="D169" s="108"/>
      <c r="E169" s="108"/>
      <c r="F169" s="98"/>
      <c r="G169" s="4" t="s">
        <v>162</v>
      </c>
      <c r="H169" s="211">
        <f>H111</f>
        <v>0</v>
      </c>
      <c r="I169" s="211"/>
    </row>
    <row r="170" spans="1:9" ht="15" customHeight="1" x14ac:dyDescent="0.25">
      <c r="A170" s="4"/>
      <c r="B170" s="4"/>
      <c r="C170" s="4"/>
      <c r="D170" s="4"/>
      <c r="E170" s="4"/>
      <c r="F170" s="4"/>
      <c r="G170" s="4"/>
      <c r="H170" s="4"/>
      <c r="I170" s="4"/>
    </row>
    <row r="171" spans="1:9" x14ac:dyDescent="0.25">
      <c r="A171" s="4" t="s">
        <v>177</v>
      </c>
      <c r="C171" s="108">
        <f>C113</f>
        <v>0</v>
      </c>
      <c r="D171" s="108"/>
      <c r="E171" s="108"/>
      <c r="F171" s="212" t="s">
        <v>179</v>
      </c>
      <c r="G171" s="212"/>
      <c r="H171" s="211">
        <f>H113</f>
        <v>0</v>
      </c>
      <c r="I171" s="211"/>
    </row>
    <row r="172" spans="1:9" ht="7.5" customHeight="1" x14ac:dyDescent="0.25">
      <c r="A172" s="4"/>
      <c r="B172" s="4"/>
      <c r="C172" s="4"/>
      <c r="D172" s="4"/>
      <c r="E172" s="4"/>
      <c r="F172" s="4"/>
      <c r="G172" s="4"/>
      <c r="H172" s="4"/>
      <c r="I172" s="4"/>
    </row>
    <row r="173" spans="1:9" x14ac:dyDescent="0.25">
      <c r="A173" s="4"/>
      <c r="B173" s="4"/>
      <c r="C173" s="96"/>
      <c r="D173" s="96"/>
      <c r="E173" s="96"/>
      <c r="F173" s="96"/>
      <c r="G173" s="96"/>
      <c r="H173" s="96"/>
      <c r="I173" s="4"/>
    </row>
    <row r="174" spans="1:9" x14ac:dyDescent="0.25">
      <c r="A174" s="4"/>
      <c r="B174" s="213" t="s">
        <v>180</v>
      </c>
      <c r="C174" s="213"/>
      <c r="D174" s="213"/>
      <c r="E174" s="213"/>
      <c r="F174" s="213"/>
      <c r="G174" s="213"/>
      <c r="H174" s="213"/>
      <c r="I174" s="4"/>
    </row>
    <row r="175" spans="1:9" ht="18.75" customHeight="1" x14ac:dyDescent="0.25">
      <c r="A175" s="100"/>
      <c r="B175" s="100"/>
      <c r="C175" s="115" t="s">
        <v>101</v>
      </c>
      <c r="D175" s="253"/>
      <c r="E175" s="253"/>
      <c r="F175" s="253"/>
      <c r="G175" s="100" t="s">
        <v>152</v>
      </c>
      <c r="H175" s="100"/>
      <c r="I175" s="100"/>
    </row>
    <row r="176" spans="1:9" ht="18.75" customHeight="1" x14ac:dyDescent="0.25">
      <c r="A176" s="100"/>
      <c r="B176" s="100"/>
      <c r="C176" s="253"/>
      <c r="D176" s="253"/>
      <c r="E176" s="253"/>
      <c r="F176" s="253"/>
      <c r="G176" s="100" t="s">
        <v>125</v>
      </c>
      <c r="H176" s="100"/>
      <c r="I176" s="100"/>
    </row>
    <row r="177" spans="1:10" ht="18.75" customHeight="1" x14ac:dyDescent="0.25">
      <c r="A177" s="100"/>
      <c r="B177" s="100"/>
      <c r="C177" s="253"/>
      <c r="D177" s="253"/>
      <c r="E177" s="253"/>
      <c r="F177" s="253"/>
      <c r="G177" s="100" t="s">
        <v>29</v>
      </c>
      <c r="H177" s="100"/>
      <c r="I177" s="100"/>
    </row>
    <row r="178" spans="1:10" x14ac:dyDescent="0.25">
      <c r="A178" s="1"/>
      <c r="B178" s="1"/>
      <c r="C178" s="1"/>
      <c r="D178" s="1"/>
      <c r="E178" s="1"/>
      <c r="F178" s="1"/>
      <c r="G178" s="1"/>
      <c r="H178" s="1"/>
      <c r="I178" s="1"/>
    </row>
    <row r="179" spans="1:10" x14ac:dyDescent="0.25">
      <c r="A179" s="232" t="s">
        <v>93</v>
      </c>
      <c r="B179" s="232"/>
      <c r="C179" s="232"/>
      <c r="D179" s="232"/>
      <c r="E179" s="232"/>
      <c r="F179" s="232"/>
      <c r="G179" s="232"/>
      <c r="H179" s="232"/>
      <c r="I179" s="232"/>
    </row>
    <row r="180" spans="1:10" ht="37.5" customHeight="1" x14ac:dyDescent="0.25">
      <c r="A180" s="233" t="s">
        <v>169</v>
      </c>
      <c r="B180" s="233"/>
      <c r="C180" s="233"/>
      <c r="D180" s="233"/>
      <c r="E180" s="233"/>
      <c r="F180" s="233"/>
      <c r="G180" s="233"/>
      <c r="H180" s="233"/>
      <c r="I180" s="233"/>
    </row>
    <row r="181" spans="1:10" ht="7.5" customHeight="1" x14ac:dyDescent="0.25">
      <c r="A181" s="39"/>
      <c r="B181" s="39"/>
      <c r="C181" s="39"/>
      <c r="D181" s="39"/>
      <c r="E181" s="39"/>
      <c r="F181" s="39"/>
      <c r="G181" s="39"/>
      <c r="H181" s="39"/>
      <c r="I181" s="39"/>
    </row>
    <row r="182" spans="1:10" ht="22.5" customHeight="1" x14ac:dyDescent="0.25">
      <c r="A182" s="39"/>
      <c r="B182" s="226" t="s">
        <v>168</v>
      </c>
      <c r="C182" s="226"/>
      <c r="D182" s="39"/>
      <c r="E182" s="234" t="str">
        <f>IF(C199&lt;&gt;"",C199," ")</f>
        <v xml:space="preserve"> </v>
      </c>
      <c r="F182" s="235"/>
      <c r="G182" s="236"/>
      <c r="H182" s="254"/>
      <c r="I182" s="255"/>
      <c r="J182" s="45"/>
    </row>
    <row r="183" spans="1:10" ht="7.5" customHeight="1" x14ac:dyDescent="0.25">
      <c r="A183" s="2"/>
      <c r="B183" s="2"/>
      <c r="C183" s="2"/>
      <c r="D183" s="2"/>
      <c r="E183" s="2"/>
      <c r="F183" s="2"/>
      <c r="G183" s="2"/>
      <c r="H183" s="2"/>
      <c r="I183" s="2"/>
    </row>
    <row r="184" spans="1:10" x14ac:dyDescent="0.25">
      <c r="A184" s="116" t="s">
        <v>94</v>
      </c>
      <c r="B184" s="116"/>
      <c r="C184" s="116"/>
      <c r="D184" s="116"/>
      <c r="E184" s="116"/>
      <c r="F184" s="116"/>
      <c r="G184" s="116"/>
      <c r="H184" s="116"/>
      <c r="I184" s="116"/>
    </row>
    <row r="185" spans="1:10" ht="3.75" customHeight="1" x14ac:dyDescent="0.25">
      <c r="A185" s="4"/>
      <c r="B185" s="4"/>
      <c r="C185" s="4"/>
      <c r="D185" s="4"/>
      <c r="E185" s="4"/>
      <c r="F185" s="4"/>
      <c r="G185" s="4"/>
      <c r="H185" s="4"/>
      <c r="I185" s="4"/>
    </row>
    <row r="186" spans="1:10" x14ac:dyDescent="0.25">
      <c r="A186" s="117" t="s">
        <v>0</v>
      </c>
      <c r="B186" s="117"/>
      <c r="C186" s="205">
        <f>'F-TNU-RA-014 SOLICITUD'!$C$11:$I$11</f>
        <v>0</v>
      </c>
      <c r="D186" s="205"/>
      <c r="E186" s="205"/>
      <c r="F186" s="205"/>
      <c r="G186" s="205"/>
      <c r="H186" s="205"/>
      <c r="I186" s="205"/>
    </row>
    <row r="187" spans="1:10" ht="3.75" customHeight="1" x14ac:dyDescent="0.25">
      <c r="A187" s="5"/>
      <c r="B187" s="5"/>
      <c r="C187" s="6"/>
      <c r="D187" s="6"/>
      <c r="E187" s="4"/>
      <c r="F187" s="4"/>
      <c r="G187" s="4"/>
      <c r="H187" s="4"/>
      <c r="I187" s="4"/>
    </row>
    <row r="188" spans="1:10" x14ac:dyDescent="0.25">
      <c r="A188" s="117" t="s">
        <v>1</v>
      </c>
      <c r="B188" s="117"/>
      <c r="C188" s="205">
        <f>'F-TNU-RA-014 SOLICITUD'!$C$13:$D$13</f>
        <v>0</v>
      </c>
      <c r="D188" s="205"/>
      <c r="E188" s="4" t="s">
        <v>3</v>
      </c>
      <c r="F188" s="218">
        <f>'F-TNU-RA-014 SOLICITUD'!$F$13:$G$13</f>
        <v>0</v>
      </c>
      <c r="G188" s="218"/>
      <c r="H188" s="4" t="s">
        <v>4</v>
      </c>
      <c r="I188" s="34">
        <f>'F-TNU-RA-014 SOLICITUD'!$I$13</f>
        <v>0</v>
      </c>
    </row>
    <row r="189" spans="1:10" ht="3.75" customHeight="1" x14ac:dyDescent="0.25">
      <c r="A189" s="5"/>
      <c r="B189" s="5"/>
      <c r="C189" s="6"/>
      <c r="D189" s="6"/>
      <c r="E189" s="4"/>
      <c r="F189" s="4"/>
      <c r="G189" s="4"/>
      <c r="H189" s="4"/>
      <c r="I189" s="4"/>
    </row>
    <row r="190" spans="1:10" x14ac:dyDescent="0.25">
      <c r="A190" s="117" t="s">
        <v>2</v>
      </c>
      <c r="B190" s="117"/>
      <c r="C190" s="205">
        <f>'F-TNU-RA-014 SOLICITUD'!$C$15:$D$15</f>
        <v>0</v>
      </c>
      <c r="D190" s="205"/>
      <c r="E190" s="4" t="s">
        <v>5</v>
      </c>
      <c r="F190" s="218">
        <f>'F-TNU-RA-014 SOLICITUD'!$F$15:$I$15</f>
        <v>0</v>
      </c>
      <c r="G190" s="218"/>
      <c r="H190" s="218"/>
      <c r="I190" s="218"/>
    </row>
    <row r="191" spans="1:10" ht="3.75" customHeight="1" x14ac:dyDescent="0.25">
      <c r="A191" s="5"/>
      <c r="B191" s="5"/>
      <c r="C191" s="6"/>
      <c r="D191" s="6"/>
      <c r="E191" s="4"/>
      <c r="F191" s="7"/>
      <c r="G191" s="7"/>
      <c r="H191" s="7"/>
      <c r="I191" s="7"/>
    </row>
    <row r="192" spans="1:10" x14ac:dyDescent="0.25">
      <c r="A192" s="117" t="s">
        <v>6</v>
      </c>
      <c r="B192" s="117"/>
      <c r="C192" s="205">
        <f>'F-TNU-RA-014 SOLICITUD'!$C$17:$D$17</f>
        <v>0</v>
      </c>
      <c r="D192" s="205"/>
      <c r="E192" s="4" t="s">
        <v>7</v>
      </c>
      <c r="F192" s="218">
        <f>'F-TNU-RA-014 SOLICITUD'!$F$17:$I$17</f>
        <v>0</v>
      </c>
      <c r="G192" s="218"/>
      <c r="H192" s="218"/>
      <c r="I192" s="218"/>
    </row>
    <row r="193" spans="1:9" ht="3.75" customHeight="1" x14ac:dyDescent="0.25">
      <c r="A193" s="5"/>
      <c r="B193" s="5"/>
      <c r="C193" s="6"/>
      <c r="D193" s="6"/>
      <c r="E193" s="4"/>
      <c r="F193" s="7"/>
      <c r="G193" s="7"/>
      <c r="H193" s="7"/>
      <c r="I193" s="7"/>
    </row>
    <row r="194" spans="1:9" x14ac:dyDescent="0.25">
      <c r="A194" s="117" t="s">
        <v>8</v>
      </c>
      <c r="B194" s="117"/>
      <c r="C194" s="205">
        <f>'F-TNU-RA-014 SOLICITUD'!$C$19:$D$19</f>
        <v>0</v>
      </c>
      <c r="D194" s="205"/>
      <c r="E194" s="4" t="s">
        <v>138</v>
      </c>
      <c r="F194" s="4"/>
      <c r="G194" s="5"/>
      <c r="H194" s="81">
        <f>'F-TNU-RA-014 SOLICITUD'!$C$7</f>
        <v>0</v>
      </c>
      <c r="I194" s="44">
        <f>'F-TNU-RA-014 SOLICITUD'!$H$7</f>
        <v>0</v>
      </c>
    </row>
    <row r="195" spans="1:9" ht="3.75" customHeight="1" x14ac:dyDescent="0.25">
      <c r="A195" s="4"/>
      <c r="B195" s="4"/>
      <c r="C195" s="4"/>
      <c r="D195" s="4"/>
      <c r="E195" s="4"/>
      <c r="F195" s="4"/>
      <c r="G195" s="4"/>
      <c r="H195" s="4"/>
      <c r="I195" s="4"/>
    </row>
    <row r="196" spans="1:9" ht="6.75" customHeight="1" x14ac:dyDescent="0.25">
      <c r="A196" s="4"/>
      <c r="B196" s="4"/>
      <c r="C196" s="4"/>
      <c r="D196" s="4"/>
      <c r="E196" s="4"/>
      <c r="F196" s="4"/>
      <c r="G196" s="4"/>
      <c r="H196" s="4"/>
      <c r="I196" s="4"/>
    </row>
    <row r="197" spans="1:9" x14ac:dyDescent="0.25">
      <c r="A197" s="116" t="s">
        <v>95</v>
      </c>
      <c r="B197" s="116"/>
      <c r="C197" s="116"/>
      <c r="D197" s="116"/>
      <c r="E197" s="116"/>
      <c r="F197" s="116"/>
      <c r="G197" s="116"/>
      <c r="H197" s="116"/>
      <c r="I197" s="116"/>
    </row>
    <row r="198" spans="1:9" ht="7.5" customHeight="1" x14ac:dyDescent="0.25">
      <c r="A198" s="4"/>
      <c r="B198" s="4"/>
      <c r="C198" s="4"/>
      <c r="D198" s="4"/>
      <c r="E198" s="4"/>
      <c r="F198" s="4"/>
      <c r="G198" s="4"/>
      <c r="H198" s="4"/>
      <c r="I198" s="4"/>
    </row>
    <row r="199" spans="1:9" ht="15" customHeight="1" x14ac:dyDescent="0.25">
      <c r="A199" s="40" t="s">
        <v>96</v>
      </c>
      <c r="B199" s="4"/>
      <c r="C199" s="221" t="str">
        <f>'F-TNU-RA-014 SOLICITUD'!D60</f>
        <v xml:space="preserve"> </v>
      </c>
      <c r="D199" s="222"/>
      <c r="E199" s="9"/>
      <c r="F199" s="9"/>
      <c r="G199" s="9"/>
      <c r="H199" s="9"/>
      <c r="I199" s="9"/>
    </row>
    <row r="200" spans="1:9" ht="3.75" customHeight="1" x14ac:dyDescent="0.25">
      <c r="A200" s="5"/>
      <c r="B200" s="5"/>
      <c r="C200" s="6"/>
      <c r="D200" s="6"/>
      <c r="E200" s="4"/>
      <c r="F200" s="4"/>
      <c r="G200" s="4"/>
      <c r="H200" s="4"/>
      <c r="I200" s="4"/>
    </row>
    <row r="201" spans="1:9" ht="15" customHeight="1" x14ac:dyDescent="0.25">
      <c r="A201" s="41"/>
      <c r="B201" s="42"/>
      <c r="C201" s="42" t="s">
        <v>98</v>
      </c>
      <c r="D201" s="43"/>
      <c r="E201" s="43"/>
      <c r="F201" s="43"/>
      <c r="G201" s="42"/>
      <c r="H201" s="42" t="s">
        <v>99</v>
      </c>
      <c r="I201" s="26"/>
    </row>
    <row r="202" spans="1:9" ht="3.75" customHeight="1" x14ac:dyDescent="0.25">
      <c r="A202" s="12"/>
      <c r="B202" s="10"/>
      <c r="C202" s="10"/>
      <c r="D202" s="4"/>
      <c r="E202" s="10"/>
      <c r="F202" s="10"/>
      <c r="G202" s="10"/>
      <c r="H202" s="10"/>
      <c r="I202" s="13"/>
    </row>
    <row r="203" spans="1:9" x14ac:dyDescent="0.25">
      <c r="A203" s="14" t="s">
        <v>11</v>
      </c>
      <c r="B203" s="218">
        <f>'F-TNU-RA-014 SOLICITUD'!B62:C62</f>
        <v>0</v>
      </c>
      <c r="C203" s="218"/>
      <c r="D203" s="4"/>
      <c r="E203" s="117" t="s">
        <v>15</v>
      </c>
      <c r="F203" s="117"/>
      <c r="G203" s="218">
        <f>'F-TNU-RA-014 SOLICITUD'!G62:I62</f>
        <v>0</v>
      </c>
      <c r="H203" s="218"/>
      <c r="I203" s="223"/>
    </row>
    <row r="204" spans="1:9" ht="3.75" customHeight="1" x14ac:dyDescent="0.25">
      <c r="A204" s="14"/>
      <c r="B204" s="7"/>
      <c r="C204" s="7"/>
      <c r="D204" s="4"/>
      <c r="E204" s="5"/>
      <c r="F204" s="5"/>
      <c r="G204" s="7"/>
      <c r="H204" s="7"/>
      <c r="I204" s="15"/>
    </row>
    <row r="205" spans="1:9" x14ac:dyDescent="0.25">
      <c r="A205" s="14" t="s">
        <v>12</v>
      </c>
      <c r="B205" s="218">
        <f>'F-TNU-RA-014 SOLICITUD'!B64:C64</f>
        <v>0</v>
      </c>
      <c r="C205" s="218"/>
      <c r="D205" s="4"/>
      <c r="E205" s="117" t="s">
        <v>16</v>
      </c>
      <c r="F205" s="117"/>
      <c r="G205" s="218">
        <f>'F-TNU-RA-014 SOLICITUD'!G64:I64</f>
        <v>0</v>
      </c>
      <c r="H205" s="218"/>
      <c r="I205" s="223"/>
    </row>
    <row r="206" spans="1:9" ht="3.75" customHeight="1" x14ac:dyDescent="0.25">
      <c r="A206" s="14"/>
      <c r="B206" s="7"/>
      <c r="C206" s="7"/>
      <c r="D206" s="4"/>
      <c r="E206" s="5"/>
      <c r="F206" s="5"/>
      <c r="G206" s="7"/>
      <c r="H206" s="7"/>
      <c r="I206" s="15"/>
    </row>
    <row r="207" spans="1:9" x14ac:dyDescent="0.25">
      <c r="A207" s="14" t="s">
        <v>13</v>
      </c>
      <c r="B207" s="218">
        <f>'F-TNU-RA-014 SOLICITUD'!B66:C66</f>
        <v>0</v>
      </c>
      <c r="C207" s="218"/>
      <c r="D207" s="4"/>
      <c r="E207" s="117" t="s">
        <v>14</v>
      </c>
      <c r="F207" s="117"/>
      <c r="G207" s="218">
        <f>'F-TNU-RA-014 SOLICITUD'!G66:I66</f>
        <v>0</v>
      </c>
      <c r="H207" s="218"/>
      <c r="I207" s="223"/>
    </row>
    <row r="208" spans="1:9" ht="3.75" customHeight="1" x14ac:dyDescent="0.25">
      <c r="A208" s="14"/>
      <c r="B208" s="7"/>
      <c r="C208" s="7"/>
      <c r="D208" s="4"/>
      <c r="E208" s="5"/>
      <c r="F208" s="5"/>
      <c r="G208" s="7"/>
      <c r="H208" s="7"/>
      <c r="I208" s="15"/>
    </row>
    <row r="209" spans="1:9" x14ac:dyDescent="0.25">
      <c r="A209" s="16" t="s">
        <v>14</v>
      </c>
      <c r="B209" s="229">
        <f>'F-TNU-RA-014 SOLICITUD'!B68:C68</f>
        <v>0</v>
      </c>
      <c r="C209" s="229"/>
      <c r="D209" s="17"/>
      <c r="E209" s="133" t="s">
        <v>17</v>
      </c>
      <c r="F209" s="133"/>
      <c r="G209" s="230">
        <f>'F-TNU-RA-014 SOLICITUD'!G68:I68</f>
        <v>0</v>
      </c>
      <c r="H209" s="230"/>
      <c r="I209" s="231"/>
    </row>
    <row r="210" spans="1:9" ht="6.75" customHeight="1" x14ac:dyDescent="0.25">
      <c r="A210" s="4"/>
      <c r="B210" s="4"/>
      <c r="C210" s="4"/>
      <c r="D210" s="4"/>
      <c r="E210" s="4"/>
      <c r="F210" s="4"/>
      <c r="G210" s="4"/>
      <c r="H210" s="4"/>
      <c r="I210" s="4"/>
    </row>
    <row r="211" spans="1:9" x14ac:dyDescent="0.25">
      <c r="A211" s="116" t="s">
        <v>100</v>
      </c>
      <c r="B211" s="116"/>
      <c r="C211" s="116"/>
      <c r="D211" s="116"/>
      <c r="E211" s="116"/>
      <c r="F211" s="116"/>
      <c r="G211" s="116"/>
      <c r="H211" s="116"/>
      <c r="I211" s="116"/>
    </row>
    <row r="212" spans="1:9" ht="3.75" customHeight="1" x14ac:dyDescent="0.25">
      <c r="A212" s="10"/>
      <c r="B212" s="10"/>
      <c r="C212" s="10"/>
      <c r="D212" s="4"/>
      <c r="E212" s="10"/>
      <c r="F212" s="10"/>
      <c r="G212" s="10"/>
      <c r="H212" s="10"/>
      <c r="I212" s="10"/>
    </row>
    <row r="213" spans="1:9" ht="24" customHeight="1" x14ac:dyDescent="0.25">
      <c r="A213" s="227" t="s">
        <v>155</v>
      </c>
      <c r="B213" s="228"/>
      <c r="C213" s="72" t="s">
        <v>156</v>
      </c>
      <c r="D213" s="227" t="s">
        <v>157</v>
      </c>
      <c r="E213" s="228"/>
      <c r="F213" s="227" t="s">
        <v>158</v>
      </c>
      <c r="G213" s="228"/>
      <c r="H213" s="227" t="s">
        <v>159</v>
      </c>
      <c r="I213" s="228"/>
    </row>
    <row r="214" spans="1:9" ht="24" customHeight="1" x14ac:dyDescent="0.25">
      <c r="A214" s="161">
        <f>G203</f>
        <v>0</v>
      </c>
      <c r="B214" s="163"/>
      <c r="C214" s="83"/>
      <c r="D214" s="237"/>
      <c r="E214" s="238"/>
      <c r="F214" s="237"/>
      <c r="G214" s="238"/>
      <c r="H214" s="239" t="s">
        <v>160</v>
      </c>
      <c r="I214" s="240"/>
    </row>
    <row r="215" spans="1:9" ht="3.75" customHeight="1" x14ac:dyDescent="0.25">
      <c r="A215" s="4"/>
      <c r="B215" s="7"/>
      <c r="C215" s="7"/>
      <c r="D215" s="4"/>
      <c r="E215" s="77"/>
      <c r="F215" s="77"/>
      <c r="G215" s="7"/>
      <c r="H215" s="7"/>
      <c r="I215" s="7"/>
    </row>
    <row r="216" spans="1:9" ht="24" customHeight="1" x14ac:dyDescent="0.25">
      <c r="A216" s="224" t="s">
        <v>170</v>
      </c>
      <c r="B216" s="224"/>
      <c r="C216" s="225" t="s">
        <v>174</v>
      </c>
      <c r="D216" s="225"/>
      <c r="E216" s="225"/>
      <c r="F216" s="225"/>
      <c r="G216" s="225"/>
      <c r="H216" s="225"/>
      <c r="I216" s="225"/>
    </row>
    <row r="217" spans="1:9" ht="7.5" customHeight="1" x14ac:dyDescent="0.25">
      <c r="A217" s="75" t="s">
        <v>47</v>
      </c>
      <c r="B217" s="75">
        <v>1</v>
      </c>
      <c r="C217" s="75" t="s">
        <v>173</v>
      </c>
      <c r="D217" s="75">
        <v>3</v>
      </c>
      <c r="E217" s="75">
        <v>4</v>
      </c>
      <c r="F217" s="75">
        <v>5</v>
      </c>
      <c r="G217" s="75">
        <v>6</v>
      </c>
      <c r="H217" s="75">
        <v>7</v>
      </c>
      <c r="I217" s="75">
        <v>8</v>
      </c>
    </row>
    <row r="218" spans="1:9" x14ac:dyDescent="0.25">
      <c r="A218" s="117" t="s">
        <v>171</v>
      </c>
      <c r="B218" s="117"/>
      <c r="C218" s="216" t="s">
        <v>172</v>
      </c>
      <c r="D218" s="216"/>
      <c r="E218" s="216"/>
      <c r="F218" s="216"/>
      <c r="G218" s="216"/>
      <c r="H218" s="216"/>
      <c r="I218" s="216"/>
    </row>
    <row r="219" spans="1:9" ht="7.5" customHeight="1" x14ac:dyDescent="0.25">
      <c r="A219" s="75" t="s">
        <v>47</v>
      </c>
      <c r="B219" s="75">
        <v>1</v>
      </c>
      <c r="C219" s="75">
        <v>2</v>
      </c>
      <c r="D219" s="75">
        <v>3</v>
      </c>
      <c r="E219" s="75">
        <v>4</v>
      </c>
      <c r="F219" s="75">
        <v>5</v>
      </c>
      <c r="G219" s="75">
        <v>6</v>
      </c>
      <c r="H219" s="75">
        <v>7</v>
      </c>
      <c r="I219" s="75">
        <v>8</v>
      </c>
    </row>
    <row r="220" spans="1:9" x14ac:dyDescent="0.25">
      <c r="A220" s="117" t="s">
        <v>97</v>
      </c>
      <c r="B220" s="117"/>
      <c r="C220" s="217"/>
      <c r="D220" s="217"/>
      <c r="E220" s="4" t="s">
        <v>122</v>
      </c>
      <c r="F220" s="11"/>
      <c r="G220" s="11"/>
      <c r="H220" s="218"/>
      <c r="I220" s="218"/>
    </row>
    <row r="221" spans="1:9" ht="7.5" customHeight="1" x14ac:dyDescent="0.25">
      <c r="A221" s="75" t="s">
        <v>47</v>
      </c>
      <c r="B221" s="75">
        <v>1</v>
      </c>
      <c r="C221" s="75">
        <v>2</v>
      </c>
      <c r="D221" s="75">
        <v>3</v>
      </c>
      <c r="E221" s="75">
        <v>4</v>
      </c>
      <c r="F221" s="75">
        <v>5</v>
      </c>
      <c r="G221" s="75">
        <v>6</v>
      </c>
      <c r="H221" s="75">
        <v>7</v>
      </c>
      <c r="I221" s="75">
        <v>8</v>
      </c>
    </row>
    <row r="222" spans="1:9" ht="51" customHeight="1" x14ac:dyDescent="0.25">
      <c r="A222" s="219" t="s">
        <v>176</v>
      </c>
      <c r="B222" s="219"/>
      <c r="C222" s="219"/>
      <c r="D222" s="219"/>
      <c r="E222" s="219"/>
      <c r="F222" s="219"/>
      <c r="G222" s="219"/>
      <c r="H222" s="219"/>
      <c r="I222" s="219"/>
    </row>
    <row r="223" spans="1:9" ht="7.5" customHeight="1" x14ac:dyDescent="0.25">
      <c r="A223" s="75" t="s">
        <v>47</v>
      </c>
      <c r="B223" s="75">
        <v>1</v>
      </c>
      <c r="C223" s="75">
        <v>2</v>
      </c>
      <c r="D223" s="75">
        <v>3</v>
      </c>
      <c r="E223" s="75">
        <v>4</v>
      </c>
      <c r="F223" s="75">
        <v>5</v>
      </c>
      <c r="G223" s="75">
        <v>6</v>
      </c>
      <c r="H223" s="75">
        <v>7</v>
      </c>
      <c r="I223" s="75">
        <v>8</v>
      </c>
    </row>
    <row r="224" spans="1:9" ht="33.75" customHeight="1" x14ac:dyDescent="0.25">
      <c r="A224" s="214" t="s">
        <v>178</v>
      </c>
      <c r="B224" s="214"/>
      <c r="C224" s="215"/>
      <c r="D224" s="220">
        <f>'F-TNU-RA-014 SOLICITUD'!$A$221:$I$221</f>
        <v>0</v>
      </c>
      <c r="E224" s="220"/>
      <c r="F224" s="220"/>
      <c r="G224" s="220"/>
      <c r="H224" s="220"/>
      <c r="I224" s="220"/>
    </row>
    <row r="225" spans="1:10" ht="3.75" customHeight="1" x14ac:dyDescent="0.25">
      <c r="A225" s="4"/>
      <c r="B225" s="4"/>
      <c r="C225" s="4"/>
      <c r="D225" s="4"/>
      <c r="E225" s="4"/>
      <c r="F225" s="4"/>
      <c r="G225" s="11"/>
      <c r="H225" s="11"/>
      <c r="I225" s="11"/>
    </row>
    <row r="226" spans="1:10" ht="15" customHeight="1" x14ac:dyDescent="0.25">
      <c r="A226" s="4"/>
      <c r="B226" s="4"/>
      <c r="C226" s="4"/>
      <c r="D226" s="4"/>
      <c r="E226" s="4"/>
      <c r="F226" s="4"/>
      <c r="G226" s="4"/>
      <c r="H226" s="4"/>
      <c r="I226" s="4"/>
    </row>
    <row r="227" spans="1:10" ht="15" customHeight="1" x14ac:dyDescent="0.25">
      <c r="A227" s="4" t="s">
        <v>161</v>
      </c>
      <c r="B227" s="4"/>
      <c r="C227" s="108">
        <f>C169</f>
        <v>0</v>
      </c>
      <c r="D227" s="108"/>
      <c r="E227" s="108"/>
      <c r="F227" s="98"/>
      <c r="G227" s="4" t="s">
        <v>162</v>
      </c>
      <c r="H227" s="211">
        <f>H169</f>
        <v>0</v>
      </c>
      <c r="I227" s="211"/>
    </row>
    <row r="228" spans="1:10" ht="15" customHeight="1" x14ac:dyDescent="0.25">
      <c r="A228" s="4"/>
      <c r="B228" s="4"/>
      <c r="C228" s="4"/>
      <c r="D228" s="4"/>
      <c r="E228" s="4"/>
      <c r="F228" s="4"/>
      <c r="G228" s="4"/>
      <c r="H228" s="4"/>
      <c r="I228" s="4"/>
    </row>
    <row r="229" spans="1:10" x14ac:dyDescent="0.25">
      <c r="A229" s="4" t="s">
        <v>177</v>
      </c>
      <c r="C229" s="108">
        <f>C171</f>
        <v>0</v>
      </c>
      <c r="D229" s="108"/>
      <c r="E229" s="108"/>
      <c r="F229" s="212" t="s">
        <v>179</v>
      </c>
      <c r="G229" s="212"/>
      <c r="H229" s="211">
        <f>H171</f>
        <v>0</v>
      </c>
      <c r="I229" s="211"/>
    </row>
    <row r="230" spans="1:10" ht="7.5" customHeight="1" x14ac:dyDescent="0.25">
      <c r="A230" s="4"/>
      <c r="B230" s="4"/>
      <c r="C230" s="4"/>
      <c r="D230" s="4"/>
      <c r="E230" s="4"/>
      <c r="F230" s="4"/>
      <c r="G230" s="4"/>
      <c r="H230" s="4"/>
      <c r="I230" s="4"/>
    </row>
    <row r="231" spans="1:10" x14ac:dyDescent="0.25">
      <c r="A231" s="4"/>
      <c r="B231" s="4"/>
      <c r="C231" s="96"/>
      <c r="D231" s="96"/>
      <c r="E231" s="96"/>
      <c r="F231" s="96"/>
      <c r="G231" s="96"/>
      <c r="H231" s="96"/>
      <c r="I231" s="4"/>
    </row>
    <row r="232" spans="1:10" x14ac:dyDescent="0.25">
      <c r="A232" s="4"/>
      <c r="B232" s="213" t="s">
        <v>180</v>
      </c>
      <c r="C232" s="213"/>
      <c r="D232" s="213"/>
      <c r="E232" s="213"/>
      <c r="F232" s="213"/>
      <c r="G232" s="213"/>
      <c r="H232" s="213"/>
      <c r="I232" s="4"/>
    </row>
    <row r="233" spans="1:10" ht="18.75" customHeight="1" x14ac:dyDescent="0.25">
      <c r="A233" s="100"/>
      <c r="B233" s="100"/>
      <c r="C233" s="115" t="s">
        <v>101</v>
      </c>
      <c r="D233" s="253"/>
      <c r="E233" s="253"/>
      <c r="F233" s="253"/>
      <c r="G233" s="100" t="s">
        <v>152</v>
      </c>
      <c r="H233" s="100"/>
      <c r="I233" s="100"/>
    </row>
    <row r="234" spans="1:10" ht="18.75" customHeight="1" x14ac:dyDescent="0.25">
      <c r="A234" s="100"/>
      <c r="B234" s="100"/>
      <c r="C234" s="253"/>
      <c r="D234" s="253"/>
      <c r="E234" s="253"/>
      <c r="F234" s="253"/>
      <c r="G234" s="100" t="s">
        <v>125</v>
      </c>
      <c r="H234" s="100"/>
      <c r="I234" s="100"/>
    </row>
    <row r="235" spans="1:10" ht="18.75" customHeight="1" x14ac:dyDescent="0.25">
      <c r="A235" s="100"/>
      <c r="B235" s="100"/>
      <c r="C235" s="253"/>
      <c r="D235" s="253"/>
      <c r="E235" s="253"/>
      <c r="F235" s="253"/>
      <c r="G235" s="100" t="s">
        <v>29</v>
      </c>
      <c r="H235" s="100"/>
      <c r="I235" s="100"/>
    </row>
    <row r="236" spans="1:10" x14ac:dyDescent="0.25">
      <c r="A236" s="1"/>
      <c r="B236" s="1"/>
      <c r="C236" s="1"/>
      <c r="D236" s="1"/>
      <c r="E236" s="1"/>
      <c r="F236" s="1"/>
      <c r="G236" s="1"/>
      <c r="H236" s="1"/>
      <c r="I236" s="1"/>
    </row>
    <row r="237" spans="1:10" x14ac:dyDescent="0.25">
      <c r="A237" s="232" t="s">
        <v>93</v>
      </c>
      <c r="B237" s="232"/>
      <c r="C237" s="232"/>
      <c r="D237" s="232"/>
      <c r="E237" s="232"/>
      <c r="F237" s="232"/>
      <c r="G237" s="232"/>
      <c r="H237" s="232"/>
      <c r="I237" s="232"/>
    </row>
    <row r="238" spans="1:10" ht="37.5" customHeight="1" x14ac:dyDescent="0.25">
      <c r="A238" s="233" t="s">
        <v>169</v>
      </c>
      <c r="B238" s="233"/>
      <c r="C238" s="233"/>
      <c r="D238" s="233"/>
      <c r="E238" s="233"/>
      <c r="F238" s="233"/>
      <c r="G238" s="233"/>
      <c r="H238" s="233"/>
      <c r="I238" s="233"/>
    </row>
    <row r="239" spans="1:10" ht="7.5" customHeight="1" x14ac:dyDescent="0.25">
      <c r="A239" s="39"/>
      <c r="B239" s="39"/>
      <c r="C239" s="39"/>
      <c r="D239" s="39"/>
      <c r="E239" s="39"/>
      <c r="F239" s="39"/>
      <c r="G239" s="39"/>
      <c r="H239" s="39"/>
      <c r="I239" s="39"/>
    </row>
    <row r="240" spans="1:10" ht="22.5" customHeight="1" x14ac:dyDescent="0.25">
      <c r="A240" s="39"/>
      <c r="B240" s="226" t="s">
        <v>168</v>
      </c>
      <c r="C240" s="226"/>
      <c r="D240" s="39"/>
      <c r="E240" s="234" t="str">
        <f>IF(C257&lt;&gt;"",C257," ")</f>
        <v xml:space="preserve"> </v>
      </c>
      <c r="F240" s="235"/>
      <c r="G240" s="236"/>
      <c r="H240" s="254"/>
      <c r="I240" s="255"/>
      <c r="J240" s="45"/>
    </row>
    <row r="241" spans="1:9" ht="7.5" customHeight="1" x14ac:dyDescent="0.25">
      <c r="A241" s="2"/>
      <c r="B241" s="2"/>
      <c r="C241" s="2"/>
      <c r="D241" s="2"/>
      <c r="E241" s="2"/>
      <c r="F241" s="2"/>
      <c r="G241" s="2"/>
      <c r="H241" s="2"/>
      <c r="I241" s="2"/>
    </row>
    <row r="242" spans="1:9" x14ac:dyDescent="0.25">
      <c r="A242" s="116" t="s">
        <v>94</v>
      </c>
      <c r="B242" s="116"/>
      <c r="C242" s="116"/>
      <c r="D242" s="116"/>
      <c r="E242" s="116"/>
      <c r="F242" s="116"/>
      <c r="G242" s="116"/>
      <c r="H242" s="116"/>
      <c r="I242" s="116"/>
    </row>
    <row r="243" spans="1:9" ht="3.75" customHeight="1" x14ac:dyDescent="0.25">
      <c r="A243" s="4"/>
      <c r="B243" s="4"/>
      <c r="C243" s="4"/>
      <c r="D243" s="4"/>
      <c r="E243" s="4"/>
      <c r="F243" s="4"/>
      <c r="G243" s="4"/>
      <c r="H243" s="4"/>
      <c r="I243" s="4"/>
    </row>
    <row r="244" spans="1:9" x14ac:dyDescent="0.25">
      <c r="A244" s="117" t="s">
        <v>0</v>
      </c>
      <c r="B244" s="117"/>
      <c r="C244" s="205">
        <f>'F-TNU-RA-014 SOLICITUD'!$C$11:$I$11</f>
        <v>0</v>
      </c>
      <c r="D244" s="205"/>
      <c r="E244" s="205"/>
      <c r="F244" s="205"/>
      <c r="G244" s="205"/>
      <c r="H244" s="205"/>
      <c r="I244" s="205"/>
    </row>
    <row r="245" spans="1:9" ht="3.75" customHeight="1" x14ac:dyDescent="0.25">
      <c r="A245" s="5"/>
      <c r="B245" s="5"/>
      <c r="C245" s="6"/>
      <c r="D245" s="6"/>
      <c r="E245" s="4"/>
      <c r="F245" s="4"/>
      <c r="G245" s="4"/>
      <c r="H245" s="4"/>
      <c r="I245" s="4"/>
    </row>
    <row r="246" spans="1:9" x14ac:dyDescent="0.25">
      <c r="A246" s="117" t="s">
        <v>1</v>
      </c>
      <c r="B246" s="117"/>
      <c r="C246" s="205">
        <f>'F-TNU-RA-014 SOLICITUD'!$C$13:$D$13</f>
        <v>0</v>
      </c>
      <c r="D246" s="205"/>
      <c r="E246" s="4" t="s">
        <v>3</v>
      </c>
      <c r="F246" s="218">
        <f>'F-TNU-RA-014 SOLICITUD'!$F$13:$G$13</f>
        <v>0</v>
      </c>
      <c r="G246" s="218"/>
      <c r="H246" s="4" t="s">
        <v>4</v>
      </c>
      <c r="I246" s="34">
        <f>'F-TNU-RA-014 SOLICITUD'!$I$13</f>
        <v>0</v>
      </c>
    </row>
    <row r="247" spans="1:9" ht="3.75" customHeight="1" x14ac:dyDescent="0.25">
      <c r="A247" s="5"/>
      <c r="B247" s="5"/>
      <c r="C247" s="6"/>
      <c r="D247" s="6"/>
      <c r="E247" s="4"/>
      <c r="F247" s="4"/>
      <c r="G247" s="4"/>
      <c r="H247" s="4"/>
      <c r="I247" s="4"/>
    </row>
    <row r="248" spans="1:9" x14ac:dyDescent="0.25">
      <c r="A248" s="117" t="s">
        <v>2</v>
      </c>
      <c r="B248" s="117"/>
      <c r="C248" s="205">
        <f>'F-TNU-RA-014 SOLICITUD'!$C$15:$D$15</f>
        <v>0</v>
      </c>
      <c r="D248" s="205"/>
      <c r="E248" s="4" t="s">
        <v>5</v>
      </c>
      <c r="F248" s="218">
        <f>'F-TNU-RA-014 SOLICITUD'!$F$15:$I$15</f>
        <v>0</v>
      </c>
      <c r="G248" s="218"/>
      <c r="H248" s="218"/>
      <c r="I248" s="218"/>
    </row>
    <row r="249" spans="1:9" ht="3.75" customHeight="1" x14ac:dyDescent="0.25">
      <c r="A249" s="5"/>
      <c r="B249" s="5"/>
      <c r="C249" s="6"/>
      <c r="D249" s="6"/>
      <c r="E249" s="4"/>
      <c r="F249" s="7"/>
      <c r="G249" s="7"/>
      <c r="H249" s="7"/>
      <c r="I249" s="7"/>
    </row>
    <row r="250" spans="1:9" x14ac:dyDescent="0.25">
      <c r="A250" s="117" t="s">
        <v>6</v>
      </c>
      <c r="B250" s="117"/>
      <c r="C250" s="205">
        <f>'F-TNU-RA-014 SOLICITUD'!$C$17:$D$17</f>
        <v>0</v>
      </c>
      <c r="D250" s="205"/>
      <c r="E250" s="4" t="s">
        <v>7</v>
      </c>
      <c r="F250" s="218">
        <f>'F-TNU-RA-014 SOLICITUD'!$F$17:$I$17</f>
        <v>0</v>
      </c>
      <c r="G250" s="218"/>
      <c r="H250" s="218"/>
      <c r="I250" s="218"/>
    </row>
    <row r="251" spans="1:9" ht="3.75" customHeight="1" x14ac:dyDescent="0.25">
      <c r="A251" s="5"/>
      <c r="B251" s="5"/>
      <c r="C251" s="6"/>
      <c r="D251" s="6"/>
      <c r="E251" s="4"/>
      <c r="F251" s="7"/>
      <c r="G251" s="7"/>
      <c r="H251" s="7"/>
      <c r="I251" s="7"/>
    </row>
    <row r="252" spans="1:9" x14ac:dyDescent="0.25">
      <c r="A252" s="117" t="s">
        <v>8</v>
      </c>
      <c r="B252" s="117"/>
      <c r="C252" s="205">
        <f>'F-TNU-RA-014 SOLICITUD'!$C$19:$D$19</f>
        <v>0</v>
      </c>
      <c r="D252" s="205"/>
      <c r="E252" s="4" t="s">
        <v>138</v>
      </c>
      <c r="F252" s="4"/>
      <c r="G252" s="5"/>
      <c r="H252" s="81">
        <f>'F-TNU-RA-014 SOLICITUD'!$C$7</f>
        <v>0</v>
      </c>
      <c r="I252" s="44">
        <f>'F-TNU-RA-014 SOLICITUD'!$H$7</f>
        <v>0</v>
      </c>
    </row>
    <row r="253" spans="1:9" ht="3.75" customHeight="1" x14ac:dyDescent="0.25">
      <c r="A253" s="4"/>
      <c r="B253" s="4"/>
      <c r="C253" s="4"/>
      <c r="D253" s="4"/>
      <c r="E253" s="4"/>
      <c r="F253" s="4"/>
      <c r="G253" s="4"/>
      <c r="H253" s="4"/>
      <c r="I253" s="4"/>
    </row>
    <row r="254" spans="1:9" ht="6.75" customHeight="1" x14ac:dyDescent="0.25">
      <c r="A254" s="4"/>
      <c r="B254" s="4"/>
      <c r="C254" s="4"/>
      <c r="D254" s="4"/>
      <c r="E254" s="4"/>
      <c r="F254" s="4"/>
      <c r="G254" s="4"/>
      <c r="H254" s="4"/>
      <c r="I254" s="4"/>
    </row>
    <row r="255" spans="1:9" x14ac:dyDescent="0.25">
      <c r="A255" s="116" t="s">
        <v>95</v>
      </c>
      <c r="B255" s="116"/>
      <c r="C255" s="116"/>
      <c r="D255" s="116"/>
      <c r="E255" s="116"/>
      <c r="F255" s="116"/>
      <c r="G255" s="116"/>
      <c r="H255" s="116"/>
      <c r="I255" s="116"/>
    </row>
    <row r="256" spans="1:9" ht="7.5" customHeight="1" x14ac:dyDescent="0.25">
      <c r="A256" s="4"/>
      <c r="B256" s="4"/>
      <c r="C256" s="4"/>
      <c r="D256" s="4"/>
      <c r="E256" s="4"/>
      <c r="F256" s="4"/>
      <c r="G256" s="4"/>
      <c r="H256" s="4"/>
      <c r="I256" s="4"/>
    </row>
    <row r="257" spans="1:9" ht="15" customHeight="1" x14ac:dyDescent="0.25">
      <c r="A257" s="40" t="s">
        <v>96</v>
      </c>
      <c r="B257" s="4"/>
      <c r="C257" s="221" t="str">
        <f>'F-TNU-RA-014 SOLICITUD'!D70</f>
        <v xml:space="preserve"> </v>
      </c>
      <c r="D257" s="222"/>
      <c r="E257" s="9"/>
      <c r="F257" s="9"/>
      <c r="G257" s="9"/>
      <c r="H257" s="9"/>
      <c r="I257" s="9"/>
    </row>
    <row r="258" spans="1:9" ht="3.75" customHeight="1" x14ac:dyDescent="0.25">
      <c r="A258" s="5"/>
      <c r="B258" s="5"/>
      <c r="C258" s="6"/>
      <c r="D258" s="6"/>
      <c r="E258" s="4"/>
      <c r="F258" s="4"/>
      <c r="G258" s="4"/>
      <c r="H258" s="4"/>
      <c r="I258" s="4"/>
    </row>
    <row r="259" spans="1:9" ht="15" customHeight="1" x14ac:dyDescent="0.25">
      <c r="A259" s="41"/>
      <c r="B259" s="42"/>
      <c r="C259" s="42" t="s">
        <v>98</v>
      </c>
      <c r="D259" s="43"/>
      <c r="E259" s="43"/>
      <c r="F259" s="43"/>
      <c r="G259" s="42"/>
      <c r="H259" s="42" t="s">
        <v>99</v>
      </c>
      <c r="I259" s="26"/>
    </row>
    <row r="260" spans="1:9" ht="3.75" customHeight="1" x14ac:dyDescent="0.25">
      <c r="A260" s="12"/>
      <c r="B260" s="10"/>
      <c r="C260" s="10"/>
      <c r="D260" s="4"/>
      <c r="E260" s="10"/>
      <c r="F260" s="10"/>
      <c r="G260" s="10"/>
      <c r="H260" s="10"/>
      <c r="I260" s="13"/>
    </row>
    <row r="261" spans="1:9" x14ac:dyDescent="0.25">
      <c r="A261" s="14" t="s">
        <v>11</v>
      </c>
      <c r="B261" s="218">
        <f>'F-TNU-RA-014 SOLICITUD'!B72:C72</f>
        <v>0</v>
      </c>
      <c r="C261" s="218"/>
      <c r="D261" s="4"/>
      <c r="E261" s="117" t="s">
        <v>15</v>
      </c>
      <c r="F261" s="117"/>
      <c r="G261" s="218">
        <f>'F-TNU-RA-014 SOLICITUD'!G72:I72</f>
        <v>0</v>
      </c>
      <c r="H261" s="218"/>
      <c r="I261" s="223"/>
    </row>
    <row r="262" spans="1:9" ht="3.75" customHeight="1" x14ac:dyDescent="0.25">
      <c r="A262" s="14"/>
      <c r="B262" s="7"/>
      <c r="C262" s="7"/>
      <c r="D262" s="4"/>
      <c r="E262" s="5"/>
      <c r="F262" s="5"/>
      <c r="G262" s="7"/>
      <c r="H262" s="7"/>
      <c r="I262" s="15"/>
    </row>
    <row r="263" spans="1:9" x14ac:dyDescent="0.25">
      <c r="A263" s="14" t="s">
        <v>12</v>
      </c>
      <c r="B263" s="218">
        <f>'F-TNU-RA-014 SOLICITUD'!B74:C74</f>
        <v>0</v>
      </c>
      <c r="C263" s="218"/>
      <c r="D263" s="4"/>
      <c r="E263" s="117" t="s">
        <v>16</v>
      </c>
      <c r="F263" s="117"/>
      <c r="G263" s="218">
        <f>'F-TNU-RA-014 SOLICITUD'!G74:I74</f>
        <v>0</v>
      </c>
      <c r="H263" s="218"/>
      <c r="I263" s="223"/>
    </row>
    <row r="264" spans="1:9" ht="3.75" customHeight="1" x14ac:dyDescent="0.25">
      <c r="A264" s="14"/>
      <c r="B264" s="7"/>
      <c r="C264" s="7"/>
      <c r="D264" s="4"/>
      <c r="E264" s="5"/>
      <c r="F264" s="5"/>
      <c r="G264" s="7"/>
      <c r="H264" s="7"/>
      <c r="I264" s="15"/>
    </row>
    <row r="265" spans="1:9" x14ac:dyDescent="0.25">
      <c r="A265" s="14" t="s">
        <v>13</v>
      </c>
      <c r="B265" s="218">
        <f>'F-TNU-RA-014 SOLICITUD'!B76:C76</f>
        <v>0</v>
      </c>
      <c r="C265" s="218"/>
      <c r="D265" s="4"/>
      <c r="E265" s="117" t="s">
        <v>14</v>
      </c>
      <c r="F265" s="117"/>
      <c r="G265" s="218">
        <f>'F-TNU-RA-014 SOLICITUD'!G76:I76</f>
        <v>0</v>
      </c>
      <c r="H265" s="218"/>
      <c r="I265" s="223"/>
    </row>
    <row r="266" spans="1:9" ht="3.75" customHeight="1" x14ac:dyDescent="0.25">
      <c r="A266" s="14"/>
      <c r="B266" s="7"/>
      <c r="C266" s="7"/>
      <c r="D266" s="4"/>
      <c r="E266" s="5"/>
      <c r="F266" s="5"/>
      <c r="G266" s="7"/>
      <c r="H266" s="7"/>
      <c r="I266" s="15"/>
    </row>
    <row r="267" spans="1:9" x14ac:dyDescent="0.25">
      <c r="A267" s="16" t="s">
        <v>14</v>
      </c>
      <c r="B267" s="229">
        <f>'F-TNU-RA-014 SOLICITUD'!B78:C78</f>
        <v>0</v>
      </c>
      <c r="C267" s="229"/>
      <c r="D267" s="17"/>
      <c r="E267" s="133" t="s">
        <v>17</v>
      </c>
      <c r="F267" s="133"/>
      <c r="G267" s="230">
        <f>'F-TNU-RA-014 SOLICITUD'!G78:I78</f>
        <v>0</v>
      </c>
      <c r="H267" s="230"/>
      <c r="I267" s="231"/>
    </row>
    <row r="268" spans="1:9" ht="6.75" customHeight="1" x14ac:dyDescent="0.25">
      <c r="A268" s="4"/>
      <c r="B268" s="4"/>
      <c r="C268" s="4"/>
      <c r="D268" s="4"/>
      <c r="E268" s="4"/>
      <c r="F268" s="4"/>
      <c r="G268" s="4"/>
      <c r="H268" s="4"/>
      <c r="I268" s="4"/>
    </row>
    <row r="269" spans="1:9" x14ac:dyDescent="0.25">
      <c r="A269" s="116" t="s">
        <v>100</v>
      </c>
      <c r="B269" s="116"/>
      <c r="C269" s="116"/>
      <c r="D269" s="116"/>
      <c r="E269" s="116"/>
      <c r="F269" s="116"/>
      <c r="G269" s="116"/>
      <c r="H269" s="116"/>
      <c r="I269" s="116"/>
    </row>
    <row r="270" spans="1:9" ht="3.75" customHeight="1" x14ac:dyDescent="0.25">
      <c r="A270" s="10"/>
      <c r="B270" s="10"/>
      <c r="C270" s="10"/>
      <c r="D270" s="4"/>
      <c r="E270" s="10"/>
      <c r="F270" s="10"/>
      <c r="G270" s="10"/>
      <c r="H270" s="10"/>
      <c r="I270" s="10"/>
    </row>
    <row r="271" spans="1:9" ht="24" customHeight="1" x14ac:dyDescent="0.25">
      <c r="A271" s="227" t="s">
        <v>155</v>
      </c>
      <c r="B271" s="228"/>
      <c r="C271" s="72" t="s">
        <v>156</v>
      </c>
      <c r="D271" s="227" t="s">
        <v>157</v>
      </c>
      <c r="E271" s="228"/>
      <c r="F271" s="227" t="s">
        <v>158</v>
      </c>
      <c r="G271" s="228"/>
      <c r="H271" s="227" t="s">
        <v>159</v>
      </c>
      <c r="I271" s="228"/>
    </row>
    <row r="272" spans="1:9" ht="24" customHeight="1" x14ac:dyDescent="0.25">
      <c r="A272" s="161">
        <f>G261</f>
        <v>0</v>
      </c>
      <c r="B272" s="163"/>
      <c r="C272" s="83"/>
      <c r="D272" s="237"/>
      <c r="E272" s="238"/>
      <c r="F272" s="237"/>
      <c r="G272" s="238"/>
      <c r="H272" s="239" t="s">
        <v>160</v>
      </c>
      <c r="I272" s="240"/>
    </row>
    <row r="273" spans="1:9" ht="3.75" customHeight="1" x14ac:dyDescent="0.25">
      <c r="A273" s="4"/>
      <c r="B273" s="7"/>
      <c r="C273" s="7"/>
      <c r="D273" s="4"/>
      <c r="E273" s="77"/>
      <c r="F273" s="77"/>
      <c r="G273" s="7"/>
      <c r="H273" s="7"/>
      <c r="I273" s="7"/>
    </row>
    <row r="274" spans="1:9" ht="24" customHeight="1" x14ac:dyDescent="0.25">
      <c r="A274" s="224" t="s">
        <v>170</v>
      </c>
      <c r="B274" s="224"/>
      <c r="C274" s="225" t="s">
        <v>174</v>
      </c>
      <c r="D274" s="225"/>
      <c r="E274" s="225"/>
      <c r="F274" s="225"/>
      <c r="G274" s="225"/>
      <c r="H274" s="225"/>
      <c r="I274" s="225"/>
    </row>
    <row r="275" spans="1:9" ht="7.5" customHeight="1" x14ac:dyDescent="0.25">
      <c r="A275" s="75" t="s">
        <v>47</v>
      </c>
      <c r="B275" s="75">
        <v>1</v>
      </c>
      <c r="C275" s="75" t="s">
        <v>173</v>
      </c>
      <c r="D275" s="75">
        <v>3</v>
      </c>
      <c r="E275" s="75">
        <v>4</v>
      </c>
      <c r="F275" s="75">
        <v>5</v>
      </c>
      <c r="G275" s="75">
        <v>6</v>
      </c>
      <c r="H275" s="75">
        <v>7</v>
      </c>
      <c r="I275" s="75">
        <v>8</v>
      </c>
    </row>
    <row r="276" spans="1:9" x14ac:dyDescent="0.25">
      <c r="A276" s="117" t="s">
        <v>171</v>
      </c>
      <c r="B276" s="117"/>
      <c r="C276" s="216" t="s">
        <v>172</v>
      </c>
      <c r="D276" s="216"/>
      <c r="E276" s="216"/>
      <c r="F276" s="216"/>
      <c r="G276" s="216"/>
      <c r="H276" s="216"/>
      <c r="I276" s="216"/>
    </row>
    <row r="277" spans="1:9" ht="7.5" customHeight="1" x14ac:dyDescent="0.25">
      <c r="A277" s="75" t="s">
        <v>47</v>
      </c>
      <c r="B277" s="75">
        <v>1</v>
      </c>
      <c r="C277" s="75">
        <v>2</v>
      </c>
      <c r="D277" s="75">
        <v>3</v>
      </c>
      <c r="E277" s="75">
        <v>4</v>
      </c>
      <c r="F277" s="75">
        <v>5</v>
      </c>
      <c r="G277" s="75">
        <v>6</v>
      </c>
      <c r="H277" s="75">
        <v>7</v>
      </c>
      <c r="I277" s="75">
        <v>8</v>
      </c>
    </row>
    <row r="278" spans="1:9" x14ac:dyDescent="0.25">
      <c r="A278" s="117" t="s">
        <v>97</v>
      </c>
      <c r="B278" s="117"/>
      <c r="C278" s="217"/>
      <c r="D278" s="217"/>
      <c r="E278" s="4" t="s">
        <v>122</v>
      </c>
      <c r="F278" s="11"/>
      <c r="G278" s="11"/>
      <c r="H278" s="218"/>
      <c r="I278" s="218"/>
    </row>
    <row r="279" spans="1:9" ht="7.5" customHeight="1" x14ac:dyDescent="0.25">
      <c r="A279" s="75" t="s">
        <v>47</v>
      </c>
      <c r="B279" s="75">
        <v>1</v>
      </c>
      <c r="C279" s="75">
        <v>2</v>
      </c>
      <c r="D279" s="75">
        <v>3</v>
      </c>
      <c r="E279" s="75">
        <v>4</v>
      </c>
      <c r="F279" s="75">
        <v>5</v>
      </c>
      <c r="G279" s="75">
        <v>6</v>
      </c>
      <c r="H279" s="75">
        <v>7</v>
      </c>
      <c r="I279" s="75">
        <v>8</v>
      </c>
    </row>
    <row r="280" spans="1:9" ht="51" customHeight="1" x14ac:dyDescent="0.25">
      <c r="A280" s="219" t="s">
        <v>176</v>
      </c>
      <c r="B280" s="219"/>
      <c r="C280" s="219"/>
      <c r="D280" s="219"/>
      <c r="E280" s="219"/>
      <c r="F280" s="219"/>
      <c r="G280" s="219"/>
      <c r="H280" s="219"/>
      <c r="I280" s="219"/>
    </row>
    <row r="281" spans="1:9" ht="7.5" customHeight="1" x14ac:dyDescent="0.25">
      <c r="A281" s="75" t="s">
        <v>47</v>
      </c>
      <c r="B281" s="75">
        <v>1</v>
      </c>
      <c r="C281" s="75">
        <v>2</v>
      </c>
      <c r="D281" s="75">
        <v>3</v>
      </c>
      <c r="E281" s="75">
        <v>4</v>
      </c>
      <c r="F281" s="75">
        <v>5</v>
      </c>
      <c r="G281" s="75">
        <v>6</v>
      </c>
      <c r="H281" s="75">
        <v>7</v>
      </c>
      <c r="I281" s="75">
        <v>8</v>
      </c>
    </row>
    <row r="282" spans="1:9" ht="33.75" customHeight="1" x14ac:dyDescent="0.25">
      <c r="A282" s="214" t="s">
        <v>178</v>
      </c>
      <c r="B282" s="214"/>
      <c r="C282" s="215"/>
      <c r="D282" s="220">
        <f>'F-TNU-RA-014 SOLICITUD'!$A$221:$I$221</f>
        <v>0</v>
      </c>
      <c r="E282" s="220"/>
      <c r="F282" s="220"/>
      <c r="G282" s="220"/>
      <c r="H282" s="220"/>
      <c r="I282" s="220"/>
    </row>
    <row r="283" spans="1:9" ht="3.75" customHeight="1" x14ac:dyDescent="0.25">
      <c r="A283" s="4"/>
      <c r="B283" s="4"/>
      <c r="C283" s="4"/>
      <c r="D283" s="4"/>
      <c r="E283" s="4"/>
      <c r="F283" s="4"/>
      <c r="G283" s="11"/>
      <c r="H283" s="11"/>
      <c r="I283" s="11"/>
    </row>
    <row r="284" spans="1:9" ht="15" customHeight="1" x14ac:dyDescent="0.25">
      <c r="A284" s="4"/>
      <c r="B284" s="4"/>
      <c r="C284" s="4"/>
      <c r="D284" s="4"/>
      <c r="E284" s="4"/>
      <c r="F284" s="4"/>
      <c r="G284" s="4"/>
      <c r="H284" s="4"/>
      <c r="I284" s="4"/>
    </row>
    <row r="285" spans="1:9" ht="15" customHeight="1" x14ac:dyDescent="0.25">
      <c r="A285" s="4" t="s">
        <v>161</v>
      </c>
      <c r="B285" s="4"/>
      <c r="C285" s="108">
        <f>C227</f>
        <v>0</v>
      </c>
      <c r="D285" s="108"/>
      <c r="E285" s="108"/>
      <c r="F285" s="98"/>
      <c r="G285" s="4" t="s">
        <v>162</v>
      </c>
      <c r="H285" s="211">
        <f>H227</f>
        <v>0</v>
      </c>
      <c r="I285" s="211"/>
    </row>
    <row r="286" spans="1:9" ht="15" customHeight="1" x14ac:dyDescent="0.25">
      <c r="A286" s="4"/>
      <c r="B286" s="4"/>
      <c r="C286" s="4"/>
      <c r="D286" s="4"/>
      <c r="E286" s="4"/>
      <c r="F286" s="4"/>
      <c r="G286" s="4"/>
      <c r="H286" s="4"/>
      <c r="I286" s="4"/>
    </row>
    <row r="287" spans="1:9" x14ac:dyDescent="0.25">
      <c r="A287" s="4" t="s">
        <v>177</v>
      </c>
      <c r="C287" s="108">
        <f>C229</f>
        <v>0</v>
      </c>
      <c r="D287" s="108"/>
      <c r="E287" s="108"/>
      <c r="F287" s="212" t="s">
        <v>179</v>
      </c>
      <c r="G287" s="212"/>
      <c r="H287" s="211">
        <f>H229</f>
        <v>0</v>
      </c>
      <c r="I287" s="211"/>
    </row>
    <row r="288" spans="1:9" ht="7.5" customHeight="1" x14ac:dyDescent="0.25">
      <c r="A288" s="4"/>
      <c r="B288" s="4"/>
      <c r="C288" s="4"/>
      <c r="D288" s="4"/>
      <c r="E288" s="4"/>
      <c r="F288" s="4"/>
      <c r="G288" s="4"/>
      <c r="H288" s="4"/>
      <c r="I288" s="4"/>
    </row>
    <row r="289" spans="1:10" x14ac:dyDescent="0.25">
      <c r="A289" s="4"/>
      <c r="B289" s="4"/>
      <c r="C289" s="96"/>
      <c r="D289" s="96"/>
      <c r="E289" s="96"/>
      <c r="F289" s="96"/>
      <c r="G289" s="96"/>
      <c r="H289" s="96"/>
      <c r="I289" s="4"/>
    </row>
    <row r="290" spans="1:10" x14ac:dyDescent="0.25">
      <c r="A290" s="4"/>
      <c r="B290" s="213" t="s">
        <v>180</v>
      </c>
      <c r="C290" s="213"/>
      <c r="D290" s="213"/>
      <c r="E290" s="213"/>
      <c r="F290" s="213"/>
      <c r="G290" s="213"/>
      <c r="H290" s="213"/>
      <c r="I290" s="4"/>
    </row>
    <row r="291" spans="1:10" ht="18.75" customHeight="1" x14ac:dyDescent="0.25">
      <c r="A291" s="100"/>
      <c r="B291" s="100"/>
      <c r="C291" s="115" t="s">
        <v>101</v>
      </c>
      <c r="D291" s="253"/>
      <c r="E291" s="253"/>
      <c r="F291" s="253"/>
      <c r="G291" s="100" t="s">
        <v>152</v>
      </c>
      <c r="H291" s="100"/>
      <c r="I291" s="100"/>
    </row>
    <row r="292" spans="1:10" ht="18.75" customHeight="1" x14ac:dyDescent="0.25">
      <c r="A292" s="100"/>
      <c r="B292" s="100"/>
      <c r="C292" s="253"/>
      <c r="D292" s="253"/>
      <c r="E292" s="253"/>
      <c r="F292" s="253"/>
      <c r="G292" s="100" t="s">
        <v>125</v>
      </c>
      <c r="H292" s="100"/>
      <c r="I292" s="100"/>
    </row>
    <row r="293" spans="1:10" ht="18.75" customHeight="1" x14ac:dyDescent="0.25">
      <c r="A293" s="100"/>
      <c r="B293" s="100"/>
      <c r="C293" s="253"/>
      <c r="D293" s="253"/>
      <c r="E293" s="253"/>
      <c r="F293" s="253"/>
      <c r="G293" s="100" t="s">
        <v>29</v>
      </c>
      <c r="H293" s="100"/>
      <c r="I293" s="100"/>
    </row>
    <row r="294" spans="1:10" x14ac:dyDescent="0.25">
      <c r="A294" s="1"/>
      <c r="B294" s="1"/>
      <c r="C294" s="1"/>
      <c r="D294" s="1"/>
      <c r="E294" s="1"/>
      <c r="F294" s="1"/>
      <c r="G294" s="1"/>
      <c r="H294" s="1"/>
      <c r="I294" s="1"/>
    </row>
    <row r="295" spans="1:10" x14ac:dyDescent="0.25">
      <c r="A295" s="232" t="s">
        <v>93</v>
      </c>
      <c r="B295" s="232"/>
      <c r="C295" s="232"/>
      <c r="D295" s="232"/>
      <c r="E295" s="232"/>
      <c r="F295" s="232"/>
      <c r="G295" s="232"/>
      <c r="H295" s="232"/>
      <c r="I295" s="232"/>
    </row>
    <row r="296" spans="1:10" ht="37.5" customHeight="1" x14ac:dyDescent="0.25">
      <c r="A296" s="233" t="s">
        <v>169</v>
      </c>
      <c r="B296" s="233"/>
      <c r="C296" s="233"/>
      <c r="D296" s="233"/>
      <c r="E296" s="233"/>
      <c r="F296" s="233"/>
      <c r="G296" s="233"/>
      <c r="H296" s="233"/>
      <c r="I296" s="233"/>
    </row>
    <row r="297" spans="1:10" ht="7.5" customHeight="1" x14ac:dyDescent="0.25">
      <c r="A297" s="39"/>
      <c r="B297" s="39"/>
      <c r="C297" s="39"/>
      <c r="D297" s="39"/>
      <c r="E297" s="39"/>
      <c r="F297" s="39"/>
      <c r="G297" s="39"/>
      <c r="H297" s="39"/>
      <c r="I297" s="39"/>
    </row>
    <row r="298" spans="1:10" ht="22.5" customHeight="1" x14ac:dyDescent="0.25">
      <c r="A298" s="39"/>
      <c r="B298" s="226" t="s">
        <v>168</v>
      </c>
      <c r="C298" s="226"/>
      <c r="D298" s="39"/>
      <c r="E298" s="234" t="str">
        <f>IF(C315&lt;&gt;"",C315," ")</f>
        <v xml:space="preserve"> </v>
      </c>
      <c r="F298" s="235"/>
      <c r="G298" s="236"/>
      <c r="H298" s="254"/>
      <c r="I298" s="255"/>
      <c r="J298" s="45"/>
    </row>
    <row r="299" spans="1:10" ht="7.5" customHeight="1" x14ac:dyDescent="0.25">
      <c r="A299" s="2"/>
      <c r="B299" s="2"/>
      <c r="C299" s="2"/>
      <c r="D299" s="2"/>
      <c r="E299" s="2"/>
      <c r="F299" s="2"/>
      <c r="G299" s="2"/>
      <c r="H299" s="2"/>
      <c r="I299" s="2"/>
    </row>
    <row r="300" spans="1:10" x14ac:dyDescent="0.25">
      <c r="A300" s="116" t="s">
        <v>94</v>
      </c>
      <c r="B300" s="116"/>
      <c r="C300" s="116"/>
      <c r="D300" s="116"/>
      <c r="E300" s="116"/>
      <c r="F300" s="116"/>
      <c r="G300" s="116"/>
      <c r="H300" s="116"/>
      <c r="I300" s="116"/>
    </row>
    <row r="301" spans="1:10" ht="3.75" customHeight="1" x14ac:dyDescent="0.25">
      <c r="A301" s="4"/>
      <c r="B301" s="4"/>
      <c r="C301" s="4"/>
      <c r="D301" s="4"/>
      <c r="E301" s="4"/>
      <c r="F301" s="4"/>
      <c r="G301" s="4"/>
      <c r="H301" s="4"/>
      <c r="I301" s="4"/>
    </row>
    <row r="302" spans="1:10" x14ac:dyDescent="0.25">
      <c r="A302" s="117" t="s">
        <v>0</v>
      </c>
      <c r="B302" s="117"/>
      <c r="C302" s="205">
        <f>'F-TNU-RA-014 SOLICITUD'!$C$11:$I$11</f>
        <v>0</v>
      </c>
      <c r="D302" s="205"/>
      <c r="E302" s="205"/>
      <c r="F302" s="205"/>
      <c r="G302" s="205"/>
      <c r="H302" s="205"/>
      <c r="I302" s="205"/>
    </row>
    <row r="303" spans="1:10" ht="3.75" customHeight="1" x14ac:dyDescent="0.25">
      <c r="A303" s="5"/>
      <c r="B303" s="5"/>
      <c r="C303" s="6"/>
      <c r="D303" s="6"/>
      <c r="E303" s="4"/>
      <c r="F303" s="4"/>
      <c r="G303" s="4"/>
      <c r="H303" s="4"/>
      <c r="I303" s="4"/>
    </row>
    <row r="304" spans="1:10" x14ac:dyDescent="0.25">
      <c r="A304" s="117" t="s">
        <v>1</v>
      </c>
      <c r="B304" s="117"/>
      <c r="C304" s="205">
        <f>'F-TNU-RA-014 SOLICITUD'!$C$13:$D$13</f>
        <v>0</v>
      </c>
      <c r="D304" s="205"/>
      <c r="E304" s="4" t="s">
        <v>3</v>
      </c>
      <c r="F304" s="218">
        <f>'F-TNU-RA-014 SOLICITUD'!$F$13:$G$13</f>
        <v>0</v>
      </c>
      <c r="G304" s="218"/>
      <c r="H304" s="4" t="s">
        <v>4</v>
      </c>
      <c r="I304" s="34">
        <f>'F-TNU-RA-014 SOLICITUD'!$I$13</f>
        <v>0</v>
      </c>
    </row>
    <row r="305" spans="1:9" ht="3.75" customHeight="1" x14ac:dyDescent="0.25">
      <c r="A305" s="5"/>
      <c r="B305" s="5"/>
      <c r="C305" s="6"/>
      <c r="D305" s="6"/>
      <c r="E305" s="4"/>
      <c r="F305" s="4"/>
      <c r="G305" s="4"/>
      <c r="H305" s="4"/>
      <c r="I305" s="4"/>
    </row>
    <row r="306" spans="1:9" x14ac:dyDescent="0.25">
      <c r="A306" s="117" t="s">
        <v>2</v>
      </c>
      <c r="B306" s="117"/>
      <c r="C306" s="205">
        <f>'F-TNU-RA-014 SOLICITUD'!$C$15:$D$15</f>
        <v>0</v>
      </c>
      <c r="D306" s="205"/>
      <c r="E306" s="4" t="s">
        <v>5</v>
      </c>
      <c r="F306" s="218">
        <f>'F-TNU-RA-014 SOLICITUD'!$F$15:$I$15</f>
        <v>0</v>
      </c>
      <c r="G306" s="218"/>
      <c r="H306" s="218"/>
      <c r="I306" s="218"/>
    </row>
    <row r="307" spans="1:9" ht="3.75" customHeight="1" x14ac:dyDescent="0.25">
      <c r="A307" s="5"/>
      <c r="B307" s="5"/>
      <c r="C307" s="6"/>
      <c r="D307" s="6"/>
      <c r="E307" s="4"/>
      <c r="F307" s="7"/>
      <c r="G307" s="7"/>
      <c r="H307" s="7"/>
      <c r="I307" s="7"/>
    </row>
    <row r="308" spans="1:9" x14ac:dyDescent="0.25">
      <c r="A308" s="117" t="s">
        <v>6</v>
      </c>
      <c r="B308" s="117"/>
      <c r="C308" s="205">
        <f>'F-TNU-RA-014 SOLICITUD'!$C$17:$D$17</f>
        <v>0</v>
      </c>
      <c r="D308" s="205"/>
      <c r="E308" s="4" t="s">
        <v>7</v>
      </c>
      <c r="F308" s="218">
        <f>'F-TNU-RA-014 SOLICITUD'!$F$17:$I$17</f>
        <v>0</v>
      </c>
      <c r="G308" s="218"/>
      <c r="H308" s="218"/>
      <c r="I308" s="218"/>
    </row>
    <row r="309" spans="1:9" ht="3.75" customHeight="1" x14ac:dyDescent="0.25">
      <c r="A309" s="5"/>
      <c r="B309" s="5"/>
      <c r="C309" s="6"/>
      <c r="D309" s="6"/>
      <c r="E309" s="4"/>
      <c r="F309" s="7"/>
      <c r="G309" s="7"/>
      <c r="H309" s="7"/>
      <c r="I309" s="7"/>
    </row>
    <row r="310" spans="1:9" x14ac:dyDescent="0.25">
      <c r="A310" s="117" t="s">
        <v>8</v>
      </c>
      <c r="B310" s="117"/>
      <c r="C310" s="205">
        <f>'F-TNU-RA-014 SOLICITUD'!$C$19:$D$19</f>
        <v>0</v>
      </c>
      <c r="D310" s="205"/>
      <c r="E310" s="4" t="s">
        <v>138</v>
      </c>
      <c r="F310" s="4"/>
      <c r="G310" s="5"/>
      <c r="H310" s="81">
        <f>'F-TNU-RA-014 SOLICITUD'!$C$7</f>
        <v>0</v>
      </c>
      <c r="I310" s="44">
        <f>'F-TNU-RA-014 SOLICITUD'!$H$7</f>
        <v>0</v>
      </c>
    </row>
    <row r="311" spans="1:9" ht="3.75" customHeight="1" x14ac:dyDescent="0.25">
      <c r="A311" s="4"/>
      <c r="B311" s="4"/>
      <c r="C311" s="4"/>
      <c r="D311" s="4"/>
      <c r="E311" s="4"/>
      <c r="F311" s="4"/>
      <c r="G311" s="4"/>
      <c r="H311" s="4"/>
      <c r="I311" s="4"/>
    </row>
    <row r="312" spans="1:9" ht="6.75" customHeight="1" x14ac:dyDescent="0.25">
      <c r="A312" s="4"/>
      <c r="B312" s="4"/>
      <c r="C312" s="4"/>
      <c r="D312" s="4"/>
      <c r="E312" s="4"/>
      <c r="F312" s="4"/>
      <c r="G312" s="4"/>
      <c r="H312" s="4"/>
      <c r="I312" s="4"/>
    </row>
    <row r="313" spans="1:9" x14ac:dyDescent="0.25">
      <c r="A313" s="116" t="s">
        <v>95</v>
      </c>
      <c r="B313" s="116"/>
      <c r="C313" s="116"/>
      <c r="D313" s="116"/>
      <c r="E313" s="116"/>
      <c r="F313" s="116"/>
      <c r="G313" s="116"/>
      <c r="H313" s="116"/>
      <c r="I313" s="116"/>
    </row>
    <row r="314" spans="1:9" ht="7.5" customHeight="1" x14ac:dyDescent="0.25">
      <c r="A314" s="4"/>
      <c r="B314" s="4"/>
      <c r="C314" s="4"/>
      <c r="D314" s="4"/>
      <c r="E314" s="4"/>
      <c r="F314" s="4"/>
      <c r="G314" s="4"/>
      <c r="H314" s="4"/>
      <c r="I314" s="4"/>
    </row>
    <row r="315" spans="1:9" ht="15" customHeight="1" x14ac:dyDescent="0.25">
      <c r="A315" s="40" t="s">
        <v>96</v>
      </c>
      <c r="B315" s="4"/>
      <c r="C315" s="221" t="str">
        <f>'F-TNU-RA-014 SOLICITUD'!D80</f>
        <v xml:space="preserve"> </v>
      </c>
      <c r="D315" s="222"/>
      <c r="E315" s="9"/>
      <c r="F315" s="9"/>
      <c r="G315" s="9"/>
      <c r="H315" s="9"/>
      <c r="I315" s="9"/>
    </row>
    <row r="316" spans="1:9" ht="3.75" customHeight="1" x14ac:dyDescent="0.25">
      <c r="A316" s="5"/>
      <c r="B316" s="5"/>
      <c r="C316" s="6"/>
      <c r="D316" s="6"/>
      <c r="E316" s="4"/>
      <c r="F316" s="4"/>
      <c r="G316" s="4"/>
      <c r="H316" s="4"/>
      <c r="I316" s="4"/>
    </row>
    <row r="317" spans="1:9" ht="15" customHeight="1" x14ac:dyDescent="0.25">
      <c r="A317" s="41"/>
      <c r="B317" s="42"/>
      <c r="C317" s="42" t="s">
        <v>98</v>
      </c>
      <c r="D317" s="43"/>
      <c r="E317" s="43"/>
      <c r="F317" s="43"/>
      <c r="G317" s="42"/>
      <c r="H317" s="42" t="s">
        <v>99</v>
      </c>
      <c r="I317" s="26"/>
    </row>
    <row r="318" spans="1:9" ht="3.75" customHeight="1" x14ac:dyDescent="0.25">
      <c r="A318" s="12"/>
      <c r="B318" s="10"/>
      <c r="C318" s="10"/>
      <c r="D318" s="4"/>
      <c r="E318" s="10"/>
      <c r="F318" s="10"/>
      <c r="G318" s="10"/>
      <c r="H318" s="10"/>
      <c r="I318" s="13"/>
    </row>
    <row r="319" spans="1:9" x14ac:dyDescent="0.25">
      <c r="A319" s="14" t="s">
        <v>11</v>
      </c>
      <c r="B319" s="218">
        <f>'F-TNU-RA-014 SOLICITUD'!B82:C82</f>
        <v>0</v>
      </c>
      <c r="C319" s="218"/>
      <c r="D319" s="4"/>
      <c r="E319" s="117" t="s">
        <v>15</v>
      </c>
      <c r="F319" s="117"/>
      <c r="G319" s="218">
        <f>'F-TNU-RA-014 SOLICITUD'!G82:I82</f>
        <v>0</v>
      </c>
      <c r="H319" s="218"/>
      <c r="I319" s="223"/>
    </row>
    <row r="320" spans="1:9" ht="3.75" customHeight="1" x14ac:dyDescent="0.25">
      <c r="A320" s="14"/>
      <c r="B320" s="7"/>
      <c r="C320" s="7"/>
      <c r="D320" s="4"/>
      <c r="E320" s="5"/>
      <c r="F320" s="5"/>
      <c r="G320" s="7"/>
      <c r="H320" s="7"/>
      <c r="I320" s="15"/>
    </row>
    <row r="321" spans="1:9" x14ac:dyDescent="0.25">
      <c r="A321" s="14" t="s">
        <v>12</v>
      </c>
      <c r="B321" s="218">
        <f>'F-TNU-RA-014 SOLICITUD'!B84:C84</f>
        <v>0</v>
      </c>
      <c r="C321" s="218"/>
      <c r="D321" s="4"/>
      <c r="E321" s="117" t="s">
        <v>16</v>
      </c>
      <c r="F321" s="117"/>
      <c r="G321" s="218">
        <f>'F-TNU-RA-014 SOLICITUD'!G84:I84</f>
        <v>0</v>
      </c>
      <c r="H321" s="218"/>
      <c r="I321" s="223"/>
    </row>
    <row r="322" spans="1:9" ht="3.75" customHeight="1" x14ac:dyDescent="0.25">
      <c r="A322" s="14"/>
      <c r="B322" s="7"/>
      <c r="C322" s="7"/>
      <c r="D322" s="4"/>
      <c r="E322" s="5"/>
      <c r="F322" s="5"/>
      <c r="G322" s="7"/>
      <c r="H322" s="7"/>
      <c r="I322" s="15"/>
    </row>
    <row r="323" spans="1:9" x14ac:dyDescent="0.25">
      <c r="A323" s="14" t="s">
        <v>13</v>
      </c>
      <c r="B323" s="218">
        <f>'F-TNU-RA-014 SOLICITUD'!B86:C86</f>
        <v>0</v>
      </c>
      <c r="C323" s="218"/>
      <c r="D323" s="4"/>
      <c r="E323" s="117" t="s">
        <v>14</v>
      </c>
      <c r="F323" s="117"/>
      <c r="G323" s="218">
        <f>'F-TNU-RA-014 SOLICITUD'!G86:I86</f>
        <v>0</v>
      </c>
      <c r="H323" s="218"/>
      <c r="I323" s="223"/>
    </row>
    <row r="324" spans="1:9" ht="3.75" customHeight="1" x14ac:dyDescent="0.25">
      <c r="A324" s="14"/>
      <c r="B324" s="7"/>
      <c r="C324" s="7"/>
      <c r="D324" s="4"/>
      <c r="E324" s="5"/>
      <c r="F324" s="5"/>
      <c r="G324" s="7"/>
      <c r="H324" s="7"/>
      <c r="I324" s="15"/>
    </row>
    <row r="325" spans="1:9" x14ac:dyDescent="0.25">
      <c r="A325" s="16" t="s">
        <v>14</v>
      </c>
      <c r="B325" s="229">
        <f>'F-TNU-RA-014 SOLICITUD'!B88:C88</f>
        <v>0</v>
      </c>
      <c r="C325" s="229"/>
      <c r="D325" s="17"/>
      <c r="E325" s="133" t="s">
        <v>17</v>
      </c>
      <c r="F325" s="133"/>
      <c r="G325" s="230">
        <f>'F-TNU-RA-014 SOLICITUD'!G88:I88</f>
        <v>0</v>
      </c>
      <c r="H325" s="230"/>
      <c r="I325" s="231"/>
    </row>
    <row r="326" spans="1:9" ht="6.75" customHeight="1" x14ac:dyDescent="0.25">
      <c r="A326" s="4"/>
      <c r="B326" s="4"/>
      <c r="C326" s="4"/>
      <c r="D326" s="4"/>
      <c r="E326" s="4"/>
      <c r="F326" s="4"/>
      <c r="G326" s="4"/>
      <c r="H326" s="4"/>
      <c r="I326" s="4"/>
    </row>
    <row r="327" spans="1:9" x14ac:dyDescent="0.25">
      <c r="A327" s="116" t="s">
        <v>100</v>
      </c>
      <c r="B327" s="116"/>
      <c r="C327" s="116"/>
      <c r="D327" s="116"/>
      <c r="E327" s="116"/>
      <c r="F327" s="116"/>
      <c r="G327" s="116"/>
      <c r="H327" s="116"/>
      <c r="I327" s="116"/>
    </row>
    <row r="328" spans="1:9" ht="3.75" customHeight="1" x14ac:dyDescent="0.25">
      <c r="A328" s="10"/>
      <c r="B328" s="10"/>
      <c r="C328" s="10"/>
      <c r="D328" s="4"/>
      <c r="E328" s="10"/>
      <c r="F328" s="10"/>
      <c r="G328" s="10"/>
      <c r="H328" s="10"/>
      <c r="I328" s="10"/>
    </row>
    <row r="329" spans="1:9" ht="24" customHeight="1" x14ac:dyDescent="0.25">
      <c r="A329" s="227" t="s">
        <v>155</v>
      </c>
      <c r="B329" s="228"/>
      <c r="C329" s="72" t="s">
        <v>156</v>
      </c>
      <c r="D329" s="227" t="s">
        <v>157</v>
      </c>
      <c r="E329" s="228"/>
      <c r="F329" s="227" t="s">
        <v>158</v>
      </c>
      <c r="G329" s="228"/>
      <c r="H329" s="227" t="s">
        <v>159</v>
      </c>
      <c r="I329" s="228"/>
    </row>
    <row r="330" spans="1:9" ht="24" customHeight="1" x14ac:dyDescent="0.25">
      <c r="A330" s="161">
        <f>G319</f>
        <v>0</v>
      </c>
      <c r="B330" s="163"/>
      <c r="C330" s="83"/>
      <c r="D330" s="237"/>
      <c r="E330" s="238"/>
      <c r="F330" s="237"/>
      <c r="G330" s="238"/>
      <c r="H330" s="239" t="s">
        <v>160</v>
      </c>
      <c r="I330" s="240"/>
    </row>
    <row r="331" spans="1:9" ht="3.75" customHeight="1" x14ac:dyDescent="0.25">
      <c r="A331" s="4"/>
      <c r="B331" s="7"/>
      <c r="C331" s="7"/>
      <c r="D331" s="4"/>
      <c r="E331" s="77"/>
      <c r="F331" s="77"/>
      <c r="G331" s="7"/>
      <c r="H331" s="7"/>
      <c r="I331" s="7"/>
    </row>
    <row r="332" spans="1:9" ht="24" customHeight="1" x14ac:dyDescent="0.25">
      <c r="A332" s="224" t="s">
        <v>170</v>
      </c>
      <c r="B332" s="224"/>
      <c r="C332" s="225" t="s">
        <v>174</v>
      </c>
      <c r="D332" s="225"/>
      <c r="E332" s="225"/>
      <c r="F332" s="225"/>
      <c r="G332" s="225"/>
      <c r="H332" s="225"/>
      <c r="I332" s="225"/>
    </row>
    <row r="333" spans="1:9" ht="7.5" customHeight="1" x14ac:dyDescent="0.25">
      <c r="A333" s="75" t="s">
        <v>47</v>
      </c>
      <c r="B333" s="75">
        <v>1</v>
      </c>
      <c r="C333" s="75" t="s">
        <v>173</v>
      </c>
      <c r="D333" s="75">
        <v>3</v>
      </c>
      <c r="E333" s="75">
        <v>4</v>
      </c>
      <c r="F333" s="75">
        <v>5</v>
      </c>
      <c r="G333" s="75">
        <v>6</v>
      </c>
      <c r="H333" s="75">
        <v>7</v>
      </c>
      <c r="I333" s="75">
        <v>8</v>
      </c>
    </row>
    <row r="334" spans="1:9" x14ac:dyDescent="0.25">
      <c r="A334" s="117" t="s">
        <v>171</v>
      </c>
      <c r="B334" s="117"/>
      <c r="C334" s="216" t="s">
        <v>172</v>
      </c>
      <c r="D334" s="216"/>
      <c r="E334" s="216"/>
      <c r="F334" s="216"/>
      <c r="G334" s="216"/>
      <c r="H334" s="216"/>
      <c r="I334" s="216"/>
    </row>
    <row r="335" spans="1:9" ht="7.5" customHeight="1" x14ac:dyDescent="0.25">
      <c r="A335" s="75" t="s">
        <v>47</v>
      </c>
      <c r="B335" s="75">
        <v>1</v>
      </c>
      <c r="C335" s="75">
        <v>2</v>
      </c>
      <c r="D335" s="75">
        <v>3</v>
      </c>
      <c r="E335" s="75">
        <v>4</v>
      </c>
      <c r="F335" s="75">
        <v>5</v>
      </c>
      <c r="G335" s="75">
        <v>6</v>
      </c>
      <c r="H335" s="75">
        <v>7</v>
      </c>
      <c r="I335" s="75">
        <v>8</v>
      </c>
    </row>
    <row r="336" spans="1:9" x14ac:dyDescent="0.25">
      <c r="A336" s="117" t="s">
        <v>97</v>
      </c>
      <c r="B336" s="117"/>
      <c r="C336" s="217"/>
      <c r="D336" s="217"/>
      <c r="E336" s="4" t="s">
        <v>122</v>
      </c>
      <c r="F336" s="11"/>
      <c r="G336" s="11"/>
      <c r="H336" s="218"/>
      <c r="I336" s="218"/>
    </row>
    <row r="337" spans="1:9" ht="7.5" customHeight="1" x14ac:dyDescent="0.25">
      <c r="A337" s="75" t="s">
        <v>47</v>
      </c>
      <c r="B337" s="75">
        <v>1</v>
      </c>
      <c r="C337" s="75">
        <v>2</v>
      </c>
      <c r="D337" s="75">
        <v>3</v>
      </c>
      <c r="E337" s="75">
        <v>4</v>
      </c>
      <c r="F337" s="75">
        <v>5</v>
      </c>
      <c r="G337" s="75">
        <v>6</v>
      </c>
      <c r="H337" s="75">
        <v>7</v>
      </c>
      <c r="I337" s="75">
        <v>8</v>
      </c>
    </row>
    <row r="338" spans="1:9" ht="51" customHeight="1" x14ac:dyDescent="0.25">
      <c r="A338" s="219" t="s">
        <v>176</v>
      </c>
      <c r="B338" s="219"/>
      <c r="C338" s="219"/>
      <c r="D338" s="219"/>
      <c r="E338" s="219"/>
      <c r="F338" s="219"/>
      <c r="G338" s="219"/>
      <c r="H338" s="219"/>
      <c r="I338" s="219"/>
    </row>
    <row r="339" spans="1:9" ht="7.5" customHeight="1" x14ac:dyDescent="0.25">
      <c r="A339" s="4"/>
      <c r="B339" s="4"/>
      <c r="C339" s="4"/>
      <c r="D339" s="4"/>
      <c r="E339" s="4"/>
      <c r="F339" s="4"/>
      <c r="G339" s="4"/>
      <c r="H339" s="4"/>
      <c r="I339" s="4"/>
    </row>
    <row r="340" spans="1:9" ht="33.75" customHeight="1" x14ac:dyDescent="0.25">
      <c r="A340" s="214" t="s">
        <v>178</v>
      </c>
      <c r="B340" s="214"/>
      <c r="C340" s="215"/>
      <c r="D340" s="220">
        <f>'F-TNU-RA-014 SOLICITUD'!$A$221:$I$221</f>
        <v>0</v>
      </c>
      <c r="E340" s="220"/>
      <c r="F340" s="220"/>
      <c r="G340" s="220"/>
      <c r="H340" s="220"/>
      <c r="I340" s="220"/>
    </row>
    <row r="341" spans="1:9" ht="3.75" customHeight="1" x14ac:dyDescent="0.25">
      <c r="A341" s="4"/>
      <c r="B341" s="4"/>
      <c r="C341" s="4"/>
      <c r="D341" s="4"/>
      <c r="E341" s="4"/>
      <c r="F341" s="4"/>
      <c r="G341" s="11"/>
      <c r="H341" s="11"/>
      <c r="I341" s="11"/>
    </row>
    <row r="342" spans="1:9" ht="15" customHeight="1" x14ac:dyDescent="0.25">
      <c r="A342" s="4"/>
      <c r="B342" s="4"/>
      <c r="C342" s="4"/>
      <c r="D342" s="4"/>
      <c r="E342" s="4"/>
      <c r="F342" s="4"/>
      <c r="G342" s="4"/>
      <c r="H342" s="4"/>
      <c r="I342" s="4"/>
    </row>
    <row r="343" spans="1:9" ht="15" customHeight="1" x14ac:dyDescent="0.25">
      <c r="A343" s="4" t="s">
        <v>161</v>
      </c>
      <c r="B343" s="4"/>
      <c r="C343" s="108">
        <f>C285</f>
        <v>0</v>
      </c>
      <c r="D343" s="108"/>
      <c r="E343" s="108"/>
      <c r="F343" s="98"/>
      <c r="G343" s="4" t="s">
        <v>162</v>
      </c>
      <c r="H343" s="211">
        <f>H285</f>
        <v>0</v>
      </c>
      <c r="I343" s="211"/>
    </row>
    <row r="344" spans="1:9" ht="15" customHeight="1" x14ac:dyDescent="0.25">
      <c r="A344" s="4"/>
      <c r="B344" s="4"/>
      <c r="C344" s="4"/>
      <c r="D344" s="4"/>
      <c r="E344" s="4"/>
      <c r="F344" s="4"/>
      <c r="G344" s="4"/>
      <c r="H344" s="4"/>
      <c r="I344" s="4"/>
    </row>
    <row r="345" spans="1:9" x14ac:dyDescent="0.25">
      <c r="A345" s="4" t="s">
        <v>177</v>
      </c>
      <c r="C345" s="108">
        <f>C287</f>
        <v>0</v>
      </c>
      <c r="D345" s="108"/>
      <c r="E345" s="108"/>
      <c r="F345" s="212" t="s">
        <v>179</v>
      </c>
      <c r="G345" s="212"/>
      <c r="H345" s="211">
        <f>H287</f>
        <v>0</v>
      </c>
      <c r="I345" s="211"/>
    </row>
    <row r="346" spans="1:9" ht="7.5" customHeight="1" x14ac:dyDescent="0.25">
      <c r="A346" s="4"/>
      <c r="B346" s="4"/>
      <c r="C346" s="4"/>
      <c r="D346" s="4"/>
      <c r="E346" s="4"/>
      <c r="F346" s="4"/>
      <c r="G346" s="4"/>
      <c r="H346" s="4"/>
      <c r="I346" s="4"/>
    </row>
    <row r="347" spans="1:9" x14ac:dyDescent="0.25">
      <c r="A347" s="4"/>
      <c r="B347" s="4"/>
      <c r="C347" s="96"/>
      <c r="D347" s="96"/>
      <c r="E347" s="96"/>
      <c r="F347" s="96"/>
      <c r="G347" s="96"/>
      <c r="H347" s="96"/>
      <c r="I347" s="4"/>
    </row>
    <row r="348" spans="1:9" x14ac:dyDescent="0.25">
      <c r="A348" s="4"/>
      <c r="B348" s="213" t="s">
        <v>180</v>
      </c>
      <c r="C348" s="213"/>
      <c r="D348" s="213"/>
      <c r="E348" s="213"/>
      <c r="F348" s="213"/>
      <c r="G348" s="213"/>
      <c r="H348" s="213"/>
      <c r="I348" s="4"/>
    </row>
    <row r="349" spans="1:9" ht="18.75" customHeight="1" x14ac:dyDescent="0.25">
      <c r="A349" s="257"/>
      <c r="B349" s="258"/>
      <c r="C349" s="244" t="s">
        <v>101</v>
      </c>
      <c r="D349" s="245"/>
      <c r="E349" s="245"/>
      <c r="F349" s="246"/>
      <c r="G349" s="241" t="s">
        <v>152</v>
      </c>
      <c r="H349" s="242"/>
      <c r="I349" s="243"/>
    </row>
    <row r="350" spans="1:9" ht="18.75" customHeight="1" x14ac:dyDescent="0.25">
      <c r="A350" s="259"/>
      <c r="B350" s="260"/>
      <c r="C350" s="247"/>
      <c r="D350" s="248"/>
      <c r="E350" s="248"/>
      <c r="F350" s="249"/>
      <c r="G350" s="241" t="s">
        <v>125</v>
      </c>
      <c r="H350" s="242"/>
      <c r="I350" s="243"/>
    </row>
    <row r="351" spans="1:9" ht="18.75" customHeight="1" x14ac:dyDescent="0.25">
      <c r="A351" s="261"/>
      <c r="B351" s="262"/>
      <c r="C351" s="250"/>
      <c r="D351" s="251"/>
      <c r="E351" s="251"/>
      <c r="F351" s="252"/>
      <c r="G351" s="241" t="s">
        <v>29</v>
      </c>
      <c r="H351" s="242"/>
      <c r="I351" s="243"/>
    </row>
    <row r="352" spans="1:9" x14ac:dyDescent="0.25">
      <c r="A352" s="1"/>
      <c r="B352" s="1"/>
      <c r="C352" s="1"/>
      <c r="D352" s="1"/>
      <c r="E352" s="1"/>
      <c r="F352" s="1"/>
      <c r="G352" s="1"/>
      <c r="H352" s="1"/>
      <c r="I352" s="1"/>
    </row>
    <row r="353" spans="1:10" x14ac:dyDescent="0.25">
      <c r="A353" s="232" t="s">
        <v>93</v>
      </c>
      <c r="B353" s="232"/>
      <c r="C353" s="232"/>
      <c r="D353" s="232"/>
      <c r="E353" s="232"/>
      <c r="F353" s="232"/>
      <c r="G353" s="232"/>
      <c r="H353" s="232"/>
      <c r="I353" s="232"/>
    </row>
    <row r="354" spans="1:10" ht="37.5" customHeight="1" x14ac:dyDescent="0.25">
      <c r="A354" s="233" t="s">
        <v>169</v>
      </c>
      <c r="B354" s="233"/>
      <c r="C354" s="233"/>
      <c r="D354" s="233"/>
      <c r="E354" s="233"/>
      <c r="F354" s="233"/>
      <c r="G354" s="233"/>
      <c r="H354" s="233"/>
      <c r="I354" s="233"/>
    </row>
    <row r="355" spans="1:10" ht="7.5" customHeight="1" x14ac:dyDescent="0.25">
      <c r="A355" s="39"/>
      <c r="B355" s="39"/>
      <c r="C355" s="39"/>
      <c r="D355" s="39"/>
      <c r="E355" s="39"/>
      <c r="F355" s="39"/>
      <c r="G355" s="39"/>
      <c r="H355" s="39"/>
      <c r="I355" s="39"/>
    </row>
    <row r="356" spans="1:10" ht="22.5" customHeight="1" x14ac:dyDescent="0.25">
      <c r="A356" s="39"/>
      <c r="B356" s="226" t="s">
        <v>168</v>
      </c>
      <c r="C356" s="226"/>
      <c r="D356" s="39"/>
      <c r="E356" s="234" t="str">
        <f>IF(C373&lt;&gt;"",C373," ")</f>
        <v xml:space="preserve"> </v>
      </c>
      <c r="F356" s="235"/>
      <c r="G356" s="236"/>
      <c r="H356" s="254"/>
      <c r="I356" s="255"/>
      <c r="J356" s="45"/>
    </row>
    <row r="357" spans="1:10" ht="7.5" customHeight="1" x14ac:dyDescent="0.25">
      <c r="A357" s="2"/>
      <c r="B357" s="2"/>
      <c r="C357" s="2"/>
      <c r="D357" s="2"/>
      <c r="E357" s="2"/>
      <c r="F357" s="2"/>
      <c r="G357" s="2"/>
      <c r="H357" s="2"/>
      <c r="I357" s="2"/>
    </row>
    <row r="358" spans="1:10" x14ac:dyDescent="0.25">
      <c r="A358" s="116" t="s">
        <v>94</v>
      </c>
      <c r="B358" s="116"/>
      <c r="C358" s="116"/>
      <c r="D358" s="116"/>
      <c r="E358" s="116"/>
      <c r="F358" s="116"/>
      <c r="G358" s="116"/>
      <c r="H358" s="116"/>
      <c r="I358" s="116"/>
    </row>
    <row r="359" spans="1:10" ht="3.75" customHeight="1" x14ac:dyDescent="0.25">
      <c r="A359" s="4"/>
      <c r="B359" s="4"/>
      <c r="C359" s="4"/>
      <c r="D359" s="4"/>
      <c r="E359" s="4"/>
      <c r="F359" s="4"/>
      <c r="G359" s="4"/>
      <c r="H359" s="4"/>
      <c r="I359" s="4"/>
    </row>
    <row r="360" spans="1:10" x14ac:dyDescent="0.25">
      <c r="A360" s="117" t="s">
        <v>0</v>
      </c>
      <c r="B360" s="117"/>
      <c r="C360" s="205">
        <f>'F-TNU-RA-014 SOLICITUD'!$C$11:$I$11</f>
        <v>0</v>
      </c>
      <c r="D360" s="205"/>
      <c r="E360" s="205"/>
      <c r="F360" s="205"/>
      <c r="G360" s="205"/>
      <c r="H360" s="205"/>
      <c r="I360" s="205"/>
    </row>
    <row r="361" spans="1:10" ht="3.75" customHeight="1" x14ac:dyDescent="0.25">
      <c r="A361" s="5"/>
      <c r="B361" s="5"/>
      <c r="C361" s="6"/>
      <c r="D361" s="6"/>
      <c r="E361" s="4"/>
      <c r="F361" s="4"/>
      <c r="G361" s="4"/>
      <c r="H361" s="4"/>
      <c r="I361" s="4"/>
    </row>
    <row r="362" spans="1:10" x14ac:dyDescent="0.25">
      <c r="A362" s="117" t="s">
        <v>1</v>
      </c>
      <c r="B362" s="117"/>
      <c r="C362" s="205">
        <f>'F-TNU-RA-014 SOLICITUD'!$C$13:$D$13</f>
        <v>0</v>
      </c>
      <c r="D362" s="205"/>
      <c r="E362" s="4" t="s">
        <v>3</v>
      </c>
      <c r="F362" s="218">
        <f>'F-TNU-RA-014 SOLICITUD'!$F$13:$G$13</f>
        <v>0</v>
      </c>
      <c r="G362" s="218"/>
      <c r="H362" s="4" t="s">
        <v>4</v>
      </c>
      <c r="I362" s="34">
        <f>'F-TNU-RA-014 SOLICITUD'!$I$13</f>
        <v>0</v>
      </c>
    </row>
    <row r="363" spans="1:10" ht="3.75" customHeight="1" x14ac:dyDescent="0.25">
      <c r="A363" s="5"/>
      <c r="B363" s="5"/>
      <c r="C363" s="6"/>
      <c r="D363" s="6"/>
      <c r="E363" s="4"/>
      <c r="F363" s="4"/>
      <c r="G363" s="4"/>
      <c r="H363" s="4"/>
      <c r="I363" s="4"/>
    </row>
    <row r="364" spans="1:10" x14ac:dyDescent="0.25">
      <c r="A364" s="117" t="s">
        <v>2</v>
      </c>
      <c r="B364" s="117"/>
      <c r="C364" s="205">
        <f>'F-TNU-RA-014 SOLICITUD'!$C$15:$D$15</f>
        <v>0</v>
      </c>
      <c r="D364" s="205"/>
      <c r="E364" s="4" t="s">
        <v>5</v>
      </c>
      <c r="F364" s="218">
        <f>'F-TNU-RA-014 SOLICITUD'!$F$15:$I$15</f>
        <v>0</v>
      </c>
      <c r="G364" s="218"/>
      <c r="H364" s="218"/>
      <c r="I364" s="218"/>
    </row>
    <row r="365" spans="1:10" ht="3.75" customHeight="1" x14ac:dyDescent="0.25">
      <c r="A365" s="5"/>
      <c r="B365" s="5"/>
      <c r="C365" s="6"/>
      <c r="D365" s="6"/>
      <c r="E365" s="4"/>
      <c r="F365" s="7"/>
      <c r="G365" s="7"/>
      <c r="H365" s="7"/>
      <c r="I365" s="7"/>
    </row>
    <row r="366" spans="1:10" x14ac:dyDescent="0.25">
      <c r="A366" s="117" t="s">
        <v>6</v>
      </c>
      <c r="B366" s="117"/>
      <c r="C366" s="205">
        <f>'F-TNU-RA-014 SOLICITUD'!$C$17:$D$17</f>
        <v>0</v>
      </c>
      <c r="D366" s="205"/>
      <c r="E366" s="4" t="s">
        <v>7</v>
      </c>
      <c r="F366" s="218">
        <f>'F-TNU-RA-014 SOLICITUD'!$F$17:$I$17</f>
        <v>0</v>
      </c>
      <c r="G366" s="218"/>
      <c r="H366" s="218"/>
      <c r="I366" s="218"/>
    </row>
    <row r="367" spans="1:10" ht="3.75" customHeight="1" x14ac:dyDescent="0.25">
      <c r="A367" s="5"/>
      <c r="B367" s="5"/>
      <c r="C367" s="6"/>
      <c r="D367" s="6"/>
      <c r="E367" s="4"/>
      <c r="F367" s="7"/>
      <c r="G367" s="7"/>
      <c r="H367" s="7"/>
      <c r="I367" s="7"/>
    </row>
    <row r="368" spans="1:10" x14ac:dyDescent="0.25">
      <c r="A368" s="117" t="s">
        <v>8</v>
      </c>
      <c r="B368" s="117"/>
      <c r="C368" s="205">
        <f>'F-TNU-RA-014 SOLICITUD'!$C$19:$D$19</f>
        <v>0</v>
      </c>
      <c r="D368" s="205"/>
      <c r="E368" s="4" t="s">
        <v>138</v>
      </c>
      <c r="F368" s="4"/>
      <c r="G368" s="5"/>
      <c r="H368" s="81">
        <f>'F-TNU-RA-014 SOLICITUD'!$C$7</f>
        <v>0</v>
      </c>
      <c r="I368" s="44">
        <f>'F-TNU-RA-014 SOLICITUD'!$H$7</f>
        <v>0</v>
      </c>
    </row>
    <row r="369" spans="1:9" ht="3.75" customHeight="1" x14ac:dyDescent="0.25">
      <c r="A369" s="4"/>
      <c r="B369" s="4"/>
      <c r="C369" s="4"/>
      <c r="D369" s="4"/>
      <c r="E369" s="4"/>
      <c r="F369" s="4"/>
      <c r="G369" s="4"/>
      <c r="H369" s="4"/>
      <c r="I369" s="4"/>
    </row>
    <row r="370" spans="1:9" ht="6.75" customHeight="1" x14ac:dyDescent="0.25">
      <c r="A370" s="4"/>
      <c r="B370" s="4"/>
      <c r="C370" s="4"/>
      <c r="D370" s="4"/>
      <c r="E370" s="4"/>
      <c r="F370" s="4"/>
      <c r="G370" s="4"/>
      <c r="H370" s="4"/>
      <c r="I370" s="4"/>
    </row>
    <row r="371" spans="1:9" x14ac:dyDescent="0.25">
      <c r="A371" s="116" t="s">
        <v>95</v>
      </c>
      <c r="B371" s="116"/>
      <c r="C371" s="116"/>
      <c r="D371" s="116"/>
      <c r="E371" s="116"/>
      <c r="F371" s="116"/>
      <c r="G371" s="116"/>
      <c r="H371" s="116"/>
      <c r="I371" s="116"/>
    </row>
    <row r="372" spans="1:9" ht="7.5" customHeight="1" x14ac:dyDescent="0.25">
      <c r="A372" s="4"/>
      <c r="B372" s="4"/>
      <c r="C372" s="4"/>
      <c r="D372" s="4"/>
      <c r="E372" s="4"/>
      <c r="F372" s="4"/>
      <c r="G372" s="4"/>
      <c r="H372" s="4"/>
      <c r="I372" s="4"/>
    </row>
    <row r="373" spans="1:9" ht="15" customHeight="1" x14ac:dyDescent="0.25">
      <c r="A373" s="40" t="s">
        <v>96</v>
      </c>
      <c r="B373" s="4"/>
      <c r="C373" s="221" t="str">
        <f>'F-TNU-RA-014 SOLICITUD'!D90</f>
        <v xml:space="preserve"> </v>
      </c>
      <c r="D373" s="222"/>
      <c r="E373" s="9"/>
      <c r="F373" s="9"/>
      <c r="G373" s="9"/>
      <c r="H373" s="9"/>
      <c r="I373" s="9"/>
    </row>
    <row r="374" spans="1:9" ht="3.75" customHeight="1" x14ac:dyDescent="0.25">
      <c r="A374" s="5"/>
      <c r="B374" s="5"/>
      <c r="C374" s="6"/>
      <c r="D374" s="6"/>
      <c r="E374" s="4"/>
      <c r="F374" s="4"/>
      <c r="G374" s="4"/>
      <c r="H374" s="4"/>
      <c r="I374" s="4"/>
    </row>
    <row r="375" spans="1:9" ht="15" customHeight="1" x14ac:dyDescent="0.25">
      <c r="A375" s="41"/>
      <c r="B375" s="42"/>
      <c r="C375" s="42" t="s">
        <v>98</v>
      </c>
      <c r="D375" s="43"/>
      <c r="E375" s="43"/>
      <c r="F375" s="43"/>
      <c r="G375" s="42"/>
      <c r="H375" s="42" t="s">
        <v>99</v>
      </c>
      <c r="I375" s="26"/>
    </row>
    <row r="376" spans="1:9" ht="3.75" customHeight="1" x14ac:dyDescent="0.25">
      <c r="A376" s="12"/>
      <c r="B376" s="10"/>
      <c r="C376" s="10"/>
      <c r="D376" s="4"/>
      <c r="E376" s="10"/>
      <c r="F376" s="10"/>
      <c r="G376" s="10"/>
      <c r="H376" s="10"/>
      <c r="I376" s="13"/>
    </row>
    <row r="377" spans="1:9" x14ac:dyDescent="0.25">
      <c r="A377" s="14" t="s">
        <v>11</v>
      </c>
      <c r="B377" s="218">
        <f>'F-TNU-RA-014 SOLICITUD'!B92:C92</f>
        <v>0</v>
      </c>
      <c r="C377" s="218"/>
      <c r="D377" s="4"/>
      <c r="E377" s="117" t="s">
        <v>15</v>
      </c>
      <c r="F377" s="117"/>
      <c r="G377" s="218">
        <f>'F-TNU-RA-014 SOLICITUD'!G92:I92</f>
        <v>0</v>
      </c>
      <c r="H377" s="218"/>
      <c r="I377" s="223"/>
    </row>
    <row r="378" spans="1:9" ht="3.75" customHeight="1" x14ac:dyDescent="0.25">
      <c r="A378" s="14"/>
      <c r="B378" s="7"/>
      <c r="C378" s="7"/>
      <c r="D378" s="4"/>
      <c r="E378" s="5"/>
      <c r="F378" s="5"/>
      <c r="G378" s="7"/>
      <c r="H378" s="7"/>
      <c r="I378" s="15"/>
    </row>
    <row r="379" spans="1:9" x14ac:dyDescent="0.25">
      <c r="A379" s="14" t="s">
        <v>12</v>
      </c>
      <c r="B379" s="218">
        <f>'F-TNU-RA-014 SOLICITUD'!B94:C94</f>
        <v>0</v>
      </c>
      <c r="C379" s="218"/>
      <c r="D379" s="4"/>
      <c r="E379" s="117" t="s">
        <v>16</v>
      </c>
      <c r="F379" s="117"/>
      <c r="G379" s="218">
        <f>'F-TNU-RA-014 SOLICITUD'!G94:I94</f>
        <v>0</v>
      </c>
      <c r="H379" s="218"/>
      <c r="I379" s="223"/>
    </row>
    <row r="380" spans="1:9" ht="3.75" customHeight="1" x14ac:dyDescent="0.25">
      <c r="A380" s="14"/>
      <c r="B380" s="7"/>
      <c r="C380" s="7"/>
      <c r="D380" s="4"/>
      <c r="E380" s="5"/>
      <c r="F380" s="5"/>
      <c r="G380" s="7"/>
      <c r="H380" s="7"/>
      <c r="I380" s="15"/>
    </row>
    <row r="381" spans="1:9" x14ac:dyDescent="0.25">
      <c r="A381" s="14" t="s">
        <v>13</v>
      </c>
      <c r="B381" s="218">
        <f>'F-TNU-RA-014 SOLICITUD'!B96:C96</f>
        <v>0</v>
      </c>
      <c r="C381" s="218"/>
      <c r="D381" s="4"/>
      <c r="E381" s="117" t="s">
        <v>14</v>
      </c>
      <c r="F381" s="117"/>
      <c r="G381" s="218">
        <f>'F-TNU-RA-014 SOLICITUD'!G96:I96</f>
        <v>0</v>
      </c>
      <c r="H381" s="218"/>
      <c r="I381" s="223"/>
    </row>
    <row r="382" spans="1:9" ht="3.75" customHeight="1" x14ac:dyDescent="0.25">
      <c r="A382" s="14"/>
      <c r="B382" s="7"/>
      <c r="C382" s="7"/>
      <c r="D382" s="4"/>
      <c r="E382" s="5"/>
      <c r="F382" s="5"/>
      <c r="G382" s="7"/>
      <c r="H382" s="7"/>
      <c r="I382" s="15"/>
    </row>
    <row r="383" spans="1:9" x14ac:dyDescent="0.25">
      <c r="A383" s="16" t="s">
        <v>14</v>
      </c>
      <c r="B383" s="229">
        <f>'F-TNU-RA-014 SOLICITUD'!B98:C98</f>
        <v>0</v>
      </c>
      <c r="C383" s="229"/>
      <c r="D383" s="17"/>
      <c r="E383" s="133" t="s">
        <v>17</v>
      </c>
      <c r="F383" s="133"/>
      <c r="G383" s="230">
        <f>'F-TNU-RA-014 SOLICITUD'!G98:I98</f>
        <v>0</v>
      </c>
      <c r="H383" s="230"/>
      <c r="I383" s="231"/>
    </row>
    <row r="384" spans="1:9" ht="6.75" customHeight="1" x14ac:dyDescent="0.25">
      <c r="A384" s="4"/>
      <c r="B384" s="4"/>
      <c r="C384" s="4"/>
      <c r="D384" s="4"/>
      <c r="E384" s="4"/>
      <c r="F384" s="4"/>
      <c r="G384" s="4"/>
      <c r="H384" s="4"/>
      <c r="I384" s="4"/>
    </row>
    <row r="385" spans="1:9" x14ac:dyDescent="0.25">
      <c r="A385" s="116" t="s">
        <v>100</v>
      </c>
      <c r="B385" s="116"/>
      <c r="C385" s="116"/>
      <c r="D385" s="116"/>
      <c r="E385" s="116"/>
      <c r="F385" s="116"/>
      <c r="G385" s="116"/>
      <c r="H385" s="116"/>
      <c r="I385" s="116"/>
    </row>
    <row r="386" spans="1:9" ht="3.75" customHeight="1" x14ac:dyDescent="0.25">
      <c r="A386" s="10"/>
      <c r="B386" s="10"/>
      <c r="C386" s="10"/>
      <c r="D386" s="4"/>
      <c r="E386" s="10"/>
      <c r="F386" s="10"/>
      <c r="G386" s="10"/>
      <c r="H386" s="10"/>
      <c r="I386" s="10"/>
    </row>
    <row r="387" spans="1:9" ht="24" customHeight="1" x14ac:dyDescent="0.25">
      <c r="A387" s="227" t="s">
        <v>155</v>
      </c>
      <c r="B387" s="228"/>
      <c r="C387" s="72" t="s">
        <v>156</v>
      </c>
      <c r="D387" s="227" t="s">
        <v>157</v>
      </c>
      <c r="E387" s="228"/>
      <c r="F387" s="227" t="s">
        <v>158</v>
      </c>
      <c r="G387" s="228"/>
      <c r="H387" s="227" t="s">
        <v>159</v>
      </c>
      <c r="I387" s="228"/>
    </row>
    <row r="388" spans="1:9" ht="24" customHeight="1" x14ac:dyDescent="0.25">
      <c r="A388" s="161">
        <f>G377</f>
        <v>0</v>
      </c>
      <c r="B388" s="163"/>
      <c r="C388" s="83"/>
      <c r="D388" s="237"/>
      <c r="E388" s="238"/>
      <c r="F388" s="237"/>
      <c r="G388" s="238"/>
      <c r="H388" s="239" t="s">
        <v>160</v>
      </c>
      <c r="I388" s="240"/>
    </row>
    <row r="389" spans="1:9" ht="3.75" customHeight="1" x14ac:dyDescent="0.25">
      <c r="A389" s="4"/>
      <c r="B389" s="7"/>
      <c r="C389" s="7"/>
      <c r="D389" s="4"/>
      <c r="E389" s="77"/>
      <c r="F389" s="77"/>
      <c r="G389" s="7"/>
      <c r="H389" s="7"/>
      <c r="I389" s="7"/>
    </row>
    <row r="390" spans="1:9" ht="24" customHeight="1" x14ac:dyDescent="0.25">
      <c r="A390" s="224" t="s">
        <v>170</v>
      </c>
      <c r="B390" s="224"/>
      <c r="C390" s="225" t="s">
        <v>174</v>
      </c>
      <c r="D390" s="225"/>
      <c r="E390" s="225"/>
      <c r="F390" s="225"/>
      <c r="G390" s="225"/>
      <c r="H390" s="225"/>
      <c r="I390" s="225"/>
    </row>
    <row r="391" spans="1:9" ht="7.5" customHeight="1" x14ac:dyDescent="0.25">
      <c r="A391" s="75" t="s">
        <v>47</v>
      </c>
      <c r="B391" s="75">
        <v>1</v>
      </c>
      <c r="C391" s="75" t="s">
        <v>173</v>
      </c>
      <c r="D391" s="75">
        <v>3</v>
      </c>
      <c r="E391" s="75">
        <v>4</v>
      </c>
      <c r="F391" s="75">
        <v>5</v>
      </c>
      <c r="G391" s="75">
        <v>6</v>
      </c>
      <c r="H391" s="75">
        <v>7</v>
      </c>
      <c r="I391" s="75">
        <v>8</v>
      </c>
    </row>
    <row r="392" spans="1:9" x14ac:dyDescent="0.25">
      <c r="A392" s="117" t="s">
        <v>171</v>
      </c>
      <c r="B392" s="117"/>
      <c r="C392" s="216" t="s">
        <v>172</v>
      </c>
      <c r="D392" s="216"/>
      <c r="E392" s="216"/>
      <c r="F392" s="216"/>
      <c r="G392" s="216"/>
      <c r="H392" s="216"/>
      <c r="I392" s="216"/>
    </row>
    <row r="393" spans="1:9" ht="7.5" customHeight="1" x14ac:dyDescent="0.25">
      <c r="A393" s="75" t="s">
        <v>47</v>
      </c>
      <c r="B393" s="75">
        <v>1</v>
      </c>
      <c r="C393" s="75">
        <v>2</v>
      </c>
      <c r="D393" s="75">
        <v>3</v>
      </c>
      <c r="E393" s="75">
        <v>4</v>
      </c>
      <c r="F393" s="75">
        <v>5</v>
      </c>
      <c r="G393" s="75">
        <v>6</v>
      </c>
      <c r="H393" s="75">
        <v>7</v>
      </c>
      <c r="I393" s="75">
        <v>8</v>
      </c>
    </row>
    <row r="394" spans="1:9" x14ac:dyDescent="0.25">
      <c r="A394" s="117" t="s">
        <v>97</v>
      </c>
      <c r="B394" s="117"/>
      <c r="C394" s="217"/>
      <c r="D394" s="217"/>
      <c r="E394" s="4" t="s">
        <v>122</v>
      </c>
      <c r="F394" s="11"/>
      <c r="G394" s="11"/>
      <c r="H394" s="218"/>
      <c r="I394" s="218"/>
    </row>
    <row r="395" spans="1:9" ht="7.5" customHeight="1" x14ac:dyDescent="0.25">
      <c r="A395" s="75" t="s">
        <v>47</v>
      </c>
      <c r="B395" s="75">
        <v>1</v>
      </c>
      <c r="C395" s="75">
        <v>2</v>
      </c>
      <c r="D395" s="75">
        <v>3</v>
      </c>
      <c r="E395" s="75">
        <v>4</v>
      </c>
      <c r="F395" s="75">
        <v>5</v>
      </c>
      <c r="G395" s="75">
        <v>6</v>
      </c>
      <c r="H395" s="75">
        <v>7</v>
      </c>
      <c r="I395" s="75">
        <v>8</v>
      </c>
    </row>
    <row r="396" spans="1:9" ht="51" customHeight="1" x14ac:dyDescent="0.25">
      <c r="A396" s="219" t="s">
        <v>176</v>
      </c>
      <c r="B396" s="219"/>
      <c r="C396" s="219"/>
      <c r="D396" s="219"/>
      <c r="E396" s="219"/>
      <c r="F396" s="219"/>
      <c r="G396" s="219"/>
      <c r="H396" s="219"/>
      <c r="I396" s="219"/>
    </row>
    <row r="397" spans="1:9" ht="7.5" customHeight="1" x14ac:dyDescent="0.25">
      <c r="A397" s="4"/>
      <c r="B397" s="4"/>
      <c r="C397" s="4"/>
      <c r="D397" s="4"/>
      <c r="E397" s="4"/>
      <c r="F397" s="4"/>
      <c r="G397" s="4"/>
      <c r="H397" s="4"/>
      <c r="I397" s="4"/>
    </row>
    <row r="398" spans="1:9" ht="33.75" customHeight="1" x14ac:dyDescent="0.25">
      <c r="A398" s="214" t="s">
        <v>178</v>
      </c>
      <c r="B398" s="214"/>
      <c r="C398" s="215"/>
      <c r="D398" s="220">
        <f>'F-TNU-RA-014 SOLICITUD'!$A$221:$I$221</f>
        <v>0</v>
      </c>
      <c r="E398" s="220"/>
      <c r="F398" s="220"/>
      <c r="G398" s="220"/>
      <c r="H398" s="220"/>
      <c r="I398" s="220"/>
    </row>
    <row r="399" spans="1:9" ht="3.75" customHeight="1" x14ac:dyDescent="0.25">
      <c r="A399" s="4"/>
      <c r="B399" s="4"/>
      <c r="C399" s="4"/>
      <c r="D399" s="4"/>
      <c r="E399" s="4"/>
      <c r="F399" s="4"/>
      <c r="G399" s="11"/>
      <c r="H399" s="11"/>
      <c r="I399" s="11"/>
    </row>
    <row r="400" spans="1:9" ht="15" customHeight="1" x14ac:dyDescent="0.25">
      <c r="A400" s="4"/>
      <c r="B400" s="4"/>
      <c r="C400" s="4"/>
      <c r="D400" s="4"/>
      <c r="E400" s="4"/>
      <c r="F400" s="4"/>
      <c r="G400" s="4"/>
      <c r="H400" s="4"/>
      <c r="I400" s="4"/>
    </row>
    <row r="401" spans="1:10" ht="15" customHeight="1" x14ac:dyDescent="0.25">
      <c r="A401" s="4" t="s">
        <v>161</v>
      </c>
      <c r="B401" s="4"/>
      <c r="C401" s="108">
        <f>C343</f>
        <v>0</v>
      </c>
      <c r="D401" s="108"/>
      <c r="E401" s="108"/>
      <c r="F401" s="98"/>
      <c r="G401" s="4" t="s">
        <v>162</v>
      </c>
      <c r="H401" s="211">
        <f>H343</f>
        <v>0</v>
      </c>
      <c r="I401" s="211"/>
    </row>
    <row r="402" spans="1:10" ht="15" customHeight="1" x14ac:dyDescent="0.25">
      <c r="A402" s="4"/>
      <c r="B402" s="4"/>
      <c r="C402" s="4"/>
      <c r="D402" s="4"/>
      <c r="E402" s="4"/>
      <c r="F402" s="4"/>
      <c r="G402" s="4"/>
      <c r="H402" s="4"/>
      <c r="I402" s="4"/>
    </row>
    <row r="403" spans="1:10" x14ac:dyDescent="0.25">
      <c r="A403" s="4" t="s">
        <v>177</v>
      </c>
      <c r="C403" s="108">
        <f>C345</f>
        <v>0</v>
      </c>
      <c r="D403" s="108"/>
      <c r="E403" s="108"/>
      <c r="F403" s="212" t="s">
        <v>179</v>
      </c>
      <c r="G403" s="212"/>
      <c r="H403" s="211">
        <f>H345</f>
        <v>0</v>
      </c>
      <c r="I403" s="211"/>
    </row>
    <row r="404" spans="1:10" ht="7.5" customHeight="1" x14ac:dyDescent="0.25">
      <c r="A404" s="4"/>
      <c r="B404" s="4"/>
      <c r="C404" s="4"/>
      <c r="D404" s="4"/>
      <c r="E404" s="4"/>
      <c r="F404" s="4"/>
      <c r="G404" s="4"/>
      <c r="H404" s="4"/>
      <c r="I404" s="4"/>
    </row>
    <row r="405" spans="1:10" x14ac:dyDescent="0.25">
      <c r="A405" s="4"/>
      <c r="B405" s="4"/>
      <c r="C405" s="96"/>
      <c r="D405" s="96"/>
      <c r="E405" s="96"/>
      <c r="F405" s="96"/>
      <c r="G405" s="96"/>
      <c r="H405" s="96"/>
      <c r="I405" s="4"/>
    </row>
    <row r="406" spans="1:10" x14ac:dyDescent="0.25">
      <c r="A406" s="4"/>
      <c r="B406" s="213" t="s">
        <v>180</v>
      </c>
      <c r="C406" s="213"/>
      <c r="D406" s="213"/>
      <c r="E406" s="213"/>
      <c r="F406" s="213"/>
      <c r="G406" s="213"/>
      <c r="H406" s="213"/>
      <c r="I406" s="4"/>
    </row>
    <row r="407" spans="1:10" ht="18.75" customHeight="1" x14ac:dyDescent="0.25">
      <c r="A407" s="257"/>
      <c r="B407" s="258"/>
      <c r="C407" s="244" t="s">
        <v>101</v>
      </c>
      <c r="D407" s="245"/>
      <c r="E407" s="245"/>
      <c r="F407" s="246"/>
      <c r="G407" s="100" t="s">
        <v>152</v>
      </c>
      <c r="H407" s="100"/>
      <c r="I407" s="100"/>
    </row>
    <row r="408" spans="1:10" ht="18.75" customHeight="1" x14ac:dyDescent="0.25">
      <c r="A408" s="259"/>
      <c r="B408" s="260"/>
      <c r="C408" s="247"/>
      <c r="D408" s="256"/>
      <c r="E408" s="256"/>
      <c r="F408" s="249"/>
      <c r="G408" s="100" t="s">
        <v>125</v>
      </c>
      <c r="H408" s="100"/>
      <c r="I408" s="100"/>
    </row>
    <row r="409" spans="1:10" ht="18.75" customHeight="1" x14ac:dyDescent="0.25">
      <c r="A409" s="261"/>
      <c r="B409" s="262"/>
      <c r="C409" s="250"/>
      <c r="D409" s="251"/>
      <c r="E409" s="251"/>
      <c r="F409" s="252"/>
      <c r="G409" s="241" t="s">
        <v>29</v>
      </c>
      <c r="H409" s="242"/>
      <c r="I409" s="243"/>
    </row>
    <row r="410" spans="1:10" x14ac:dyDescent="0.25">
      <c r="A410" s="1"/>
      <c r="B410" s="1"/>
      <c r="C410" s="1"/>
      <c r="D410" s="1"/>
      <c r="E410" s="1"/>
      <c r="F410" s="1"/>
      <c r="G410" s="1"/>
      <c r="H410" s="1"/>
      <c r="I410" s="1"/>
    </row>
    <row r="411" spans="1:10" x14ac:dyDescent="0.25">
      <c r="A411" s="232" t="s">
        <v>93</v>
      </c>
      <c r="B411" s="232"/>
      <c r="C411" s="232"/>
      <c r="D411" s="232"/>
      <c r="E411" s="232"/>
      <c r="F411" s="232"/>
      <c r="G411" s="232"/>
      <c r="H411" s="232"/>
      <c r="I411" s="232"/>
    </row>
    <row r="412" spans="1:10" ht="37.5" customHeight="1" x14ac:dyDescent="0.25">
      <c r="A412" s="233" t="s">
        <v>169</v>
      </c>
      <c r="B412" s="233"/>
      <c r="C412" s="233"/>
      <c r="D412" s="233"/>
      <c r="E412" s="233"/>
      <c r="F412" s="233"/>
      <c r="G412" s="233"/>
      <c r="H412" s="233"/>
      <c r="I412" s="233"/>
    </row>
    <row r="413" spans="1:10" ht="7.5" customHeight="1" x14ac:dyDescent="0.25">
      <c r="A413" s="39"/>
      <c r="B413" s="39"/>
      <c r="C413" s="39"/>
      <c r="D413" s="39"/>
      <c r="E413" s="39"/>
      <c r="F413" s="39"/>
      <c r="G413" s="39"/>
      <c r="H413" s="39"/>
      <c r="I413" s="39"/>
    </row>
    <row r="414" spans="1:10" ht="22.5" customHeight="1" x14ac:dyDescent="0.25">
      <c r="A414" s="39"/>
      <c r="B414" s="226" t="s">
        <v>168</v>
      </c>
      <c r="C414" s="226"/>
      <c r="D414" s="39"/>
      <c r="E414" s="234" t="str">
        <f>IF(C431&lt;&gt;"",C431," ")</f>
        <v xml:space="preserve"> </v>
      </c>
      <c r="F414" s="235"/>
      <c r="G414" s="236"/>
      <c r="H414" s="254"/>
      <c r="I414" s="255"/>
      <c r="J414" s="45"/>
    </row>
    <row r="415" spans="1:10" ht="7.5" customHeight="1" x14ac:dyDescent="0.25">
      <c r="A415" s="2"/>
      <c r="B415" s="2"/>
      <c r="C415" s="2"/>
      <c r="D415" s="2"/>
      <c r="E415" s="2"/>
      <c r="F415" s="2"/>
      <c r="G415" s="2"/>
      <c r="H415" s="2"/>
      <c r="I415" s="2"/>
    </row>
    <row r="416" spans="1:10" ht="15" customHeight="1" x14ac:dyDescent="0.25">
      <c r="A416" s="116" t="s">
        <v>94</v>
      </c>
      <c r="B416" s="116"/>
      <c r="C416" s="116"/>
      <c r="D416" s="116"/>
      <c r="E416" s="116"/>
      <c r="F416" s="116"/>
      <c r="G416" s="116"/>
      <c r="H416" s="116"/>
      <c r="I416" s="116"/>
    </row>
    <row r="417" spans="1:9" ht="3.75" customHeight="1" x14ac:dyDescent="0.25">
      <c r="A417" s="4"/>
      <c r="B417" s="4"/>
      <c r="C417" s="4"/>
      <c r="D417" s="4"/>
      <c r="E417" s="4"/>
      <c r="F417" s="4"/>
      <c r="G417" s="4"/>
      <c r="H417" s="4"/>
      <c r="I417" s="4"/>
    </row>
    <row r="418" spans="1:9" x14ac:dyDescent="0.25">
      <c r="A418" s="117" t="s">
        <v>0</v>
      </c>
      <c r="B418" s="117"/>
      <c r="C418" s="205">
        <f>'F-TNU-RA-014 SOLICITUD'!$C$11:$I$11</f>
        <v>0</v>
      </c>
      <c r="D418" s="205"/>
      <c r="E418" s="205"/>
      <c r="F418" s="205"/>
      <c r="G418" s="205"/>
      <c r="H418" s="205"/>
      <c r="I418" s="205"/>
    </row>
    <row r="419" spans="1:9" ht="3.75" customHeight="1" x14ac:dyDescent="0.25">
      <c r="A419" s="5"/>
      <c r="B419" s="5"/>
      <c r="C419" s="6"/>
      <c r="D419" s="6"/>
      <c r="E419" s="4"/>
      <c r="F419" s="4"/>
      <c r="G419" s="4"/>
      <c r="H419" s="4"/>
      <c r="I419" s="4"/>
    </row>
    <row r="420" spans="1:9" x14ac:dyDescent="0.25">
      <c r="A420" s="117" t="s">
        <v>1</v>
      </c>
      <c r="B420" s="117"/>
      <c r="C420" s="205">
        <f>'F-TNU-RA-014 SOLICITUD'!$C$13:$D$13</f>
        <v>0</v>
      </c>
      <c r="D420" s="205"/>
      <c r="E420" s="4" t="s">
        <v>3</v>
      </c>
      <c r="F420" s="218">
        <f>'F-TNU-RA-014 SOLICITUD'!$F$13:$G$13</f>
        <v>0</v>
      </c>
      <c r="G420" s="218"/>
      <c r="H420" s="4" t="s">
        <v>4</v>
      </c>
      <c r="I420" s="34">
        <f>'F-TNU-RA-014 SOLICITUD'!$I$13</f>
        <v>0</v>
      </c>
    </row>
    <row r="421" spans="1:9" ht="3.75" customHeight="1" x14ac:dyDescent="0.25">
      <c r="A421" s="5"/>
      <c r="B421" s="5"/>
      <c r="C421" s="6"/>
      <c r="D421" s="6"/>
      <c r="E421" s="4"/>
      <c r="F421" s="4"/>
      <c r="G421" s="4"/>
      <c r="H421" s="4"/>
      <c r="I421" s="4"/>
    </row>
    <row r="422" spans="1:9" x14ac:dyDescent="0.25">
      <c r="A422" s="117" t="s">
        <v>2</v>
      </c>
      <c r="B422" s="117"/>
      <c r="C422" s="205">
        <f>'F-TNU-RA-014 SOLICITUD'!$C$15:$D$15</f>
        <v>0</v>
      </c>
      <c r="D422" s="205"/>
      <c r="E422" s="4" t="s">
        <v>5</v>
      </c>
      <c r="F422" s="218">
        <f>'F-TNU-RA-014 SOLICITUD'!$F$15:$I$15</f>
        <v>0</v>
      </c>
      <c r="G422" s="218"/>
      <c r="H422" s="218"/>
      <c r="I422" s="218"/>
    </row>
    <row r="423" spans="1:9" ht="3.75" customHeight="1" x14ac:dyDescent="0.25">
      <c r="A423" s="5"/>
      <c r="B423" s="5"/>
      <c r="C423" s="6"/>
      <c r="D423" s="6"/>
      <c r="E423" s="4"/>
      <c r="F423" s="7"/>
      <c r="G423" s="7"/>
      <c r="H423" s="7"/>
      <c r="I423" s="7"/>
    </row>
    <row r="424" spans="1:9" x14ac:dyDescent="0.25">
      <c r="A424" s="117" t="s">
        <v>6</v>
      </c>
      <c r="B424" s="117"/>
      <c r="C424" s="205">
        <f>'F-TNU-RA-014 SOLICITUD'!$C$17:$D$17</f>
        <v>0</v>
      </c>
      <c r="D424" s="205"/>
      <c r="E424" s="4" t="s">
        <v>7</v>
      </c>
      <c r="F424" s="218">
        <f>'F-TNU-RA-014 SOLICITUD'!$F$17:$I$17</f>
        <v>0</v>
      </c>
      <c r="G424" s="218"/>
      <c r="H424" s="218"/>
      <c r="I424" s="218"/>
    </row>
    <row r="425" spans="1:9" ht="3.75" customHeight="1" x14ac:dyDescent="0.25">
      <c r="A425" s="5"/>
      <c r="B425" s="5"/>
      <c r="C425" s="6"/>
      <c r="D425" s="6"/>
      <c r="E425" s="4"/>
      <c r="F425" s="7"/>
      <c r="G425" s="7"/>
      <c r="H425" s="7"/>
      <c r="I425" s="7"/>
    </row>
    <row r="426" spans="1:9" x14ac:dyDescent="0.25">
      <c r="A426" s="117" t="s">
        <v>8</v>
      </c>
      <c r="B426" s="117"/>
      <c r="C426" s="205">
        <f>'F-TNU-RA-014 SOLICITUD'!$C$19:$D$19</f>
        <v>0</v>
      </c>
      <c r="D426" s="205"/>
      <c r="E426" s="4" t="s">
        <v>138</v>
      </c>
      <c r="F426" s="4"/>
      <c r="G426" s="5"/>
      <c r="H426" s="81">
        <f>'F-TNU-RA-014 SOLICITUD'!$C$7</f>
        <v>0</v>
      </c>
      <c r="I426" s="44">
        <f>'F-TNU-RA-014 SOLICITUD'!$H$7</f>
        <v>0</v>
      </c>
    </row>
    <row r="427" spans="1:9" ht="3.75" customHeight="1" x14ac:dyDescent="0.25">
      <c r="A427" s="4"/>
      <c r="B427" s="4"/>
      <c r="C427" s="4"/>
      <c r="D427" s="4"/>
      <c r="E427" s="4"/>
      <c r="F427" s="4"/>
      <c r="G427" s="4"/>
      <c r="H427" s="4"/>
      <c r="I427" s="4"/>
    </row>
    <row r="428" spans="1:9" ht="6.75" customHeight="1" x14ac:dyDescent="0.25">
      <c r="A428" s="4"/>
      <c r="B428" s="4"/>
      <c r="C428" s="4"/>
      <c r="D428" s="4"/>
      <c r="E428" s="4"/>
      <c r="F428" s="4"/>
      <c r="G428" s="4"/>
      <c r="H428" s="4"/>
      <c r="I428" s="4"/>
    </row>
    <row r="429" spans="1:9" ht="15" customHeight="1" x14ac:dyDescent="0.25">
      <c r="A429" s="116" t="s">
        <v>95</v>
      </c>
      <c r="B429" s="116"/>
      <c r="C429" s="116"/>
      <c r="D429" s="116"/>
      <c r="E429" s="116"/>
      <c r="F429" s="116"/>
      <c r="G429" s="116"/>
      <c r="H429" s="116"/>
      <c r="I429" s="116"/>
    </row>
    <row r="430" spans="1:9" ht="7.5" customHeight="1" x14ac:dyDescent="0.25">
      <c r="A430" s="4"/>
      <c r="B430" s="4"/>
      <c r="C430" s="4"/>
      <c r="D430" s="4"/>
      <c r="E430" s="4"/>
      <c r="F430" s="4"/>
      <c r="G430" s="4"/>
      <c r="H430" s="4"/>
      <c r="I430" s="4"/>
    </row>
    <row r="431" spans="1:9" ht="15" customHeight="1" x14ac:dyDescent="0.25">
      <c r="A431" s="40" t="s">
        <v>96</v>
      </c>
      <c r="B431" s="4"/>
      <c r="C431" s="221" t="str">
        <f>'F-TNU-RA-014 SOLICITUD'!D100</f>
        <v xml:space="preserve"> </v>
      </c>
      <c r="D431" s="221"/>
      <c r="E431" s="9"/>
      <c r="F431" s="9"/>
      <c r="G431" s="9"/>
      <c r="H431" s="9"/>
      <c r="I431" s="9"/>
    </row>
    <row r="432" spans="1:9" ht="3.75" customHeight="1" x14ac:dyDescent="0.25">
      <c r="A432" s="5"/>
      <c r="B432" s="5"/>
      <c r="C432" s="6"/>
      <c r="D432" s="6"/>
      <c r="E432" s="4"/>
      <c r="F432" s="4"/>
      <c r="G432" s="4"/>
      <c r="H432" s="4"/>
      <c r="I432" s="4"/>
    </row>
    <row r="433" spans="1:9" ht="15" customHeight="1" x14ac:dyDescent="0.25">
      <c r="A433" s="41"/>
      <c r="B433" s="42"/>
      <c r="C433" s="42" t="s">
        <v>98</v>
      </c>
      <c r="D433" s="43"/>
      <c r="E433" s="43"/>
      <c r="F433" s="43"/>
      <c r="G433" s="42"/>
      <c r="H433" s="42" t="s">
        <v>99</v>
      </c>
      <c r="I433" s="26"/>
    </row>
    <row r="434" spans="1:9" ht="3.75" customHeight="1" x14ac:dyDescent="0.25">
      <c r="A434" s="12"/>
      <c r="B434" s="10"/>
      <c r="C434" s="10"/>
      <c r="D434" s="4"/>
      <c r="E434" s="10"/>
      <c r="F434" s="10"/>
      <c r="G434" s="10"/>
      <c r="H434" s="10"/>
      <c r="I434" s="13"/>
    </row>
    <row r="435" spans="1:9" x14ac:dyDescent="0.25">
      <c r="A435" s="14" t="s">
        <v>11</v>
      </c>
      <c r="B435" s="218">
        <f>'F-TNU-RA-014 SOLICITUD'!B102:C102</f>
        <v>0</v>
      </c>
      <c r="C435" s="218"/>
      <c r="D435" s="4"/>
      <c r="E435" s="117" t="s">
        <v>15</v>
      </c>
      <c r="F435" s="117"/>
      <c r="G435" s="218">
        <f>'F-TNU-RA-014 SOLICITUD'!G102:I102</f>
        <v>0</v>
      </c>
      <c r="H435" s="218"/>
      <c r="I435" s="223"/>
    </row>
    <row r="436" spans="1:9" ht="3.75" customHeight="1" x14ac:dyDescent="0.25">
      <c r="A436" s="14"/>
      <c r="B436" s="7"/>
      <c r="C436" s="7"/>
      <c r="D436" s="4"/>
      <c r="E436" s="5"/>
      <c r="F436" s="5"/>
      <c r="G436" s="7"/>
      <c r="H436" s="7"/>
      <c r="I436" s="15"/>
    </row>
    <row r="437" spans="1:9" x14ac:dyDescent="0.25">
      <c r="A437" s="14" t="s">
        <v>12</v>
      </c>
      <c r="B437" s="218">
        <f>'F-TNU-RA-014 SOLICITUD'!B104:C104</f>
        <v>0</v>
      </c>
      <c r="C437" s="218"/>
      <c r="D437" s="4"/>
      <c r="E437" s="117" t="s">
        <v>16</v>
      </c>
      <c r="F437" s="117"/>
      <c r="G437" s="218">
        <f>'F-TNU-RA-014 SOLICITUD'!G104:I104</f>
        <v>0</v>
      </c>
      <c r="H437" s="218"/>
      <c r="I437" s="223"/>
    </row>
    <row r="438" spans="1:9" ht="3.75" customHeight="1" x14ac:dyDescent="0.25">
      <c r="A438" s="14"/>
      <c r="B438" s="7"/>
      <c r="C438" s="7"/>
      <c r="D438" s="4"/>
      <c r="E438" s="5"/>
      <c r="F438" s="5"/>
      <c r="G438" s="7"/>
      <c r="H438" s="7"/>
      <c r="I438" s="15"/>
    </row>
    <row r="439" spans="1:9" x14ac:dyDescent="0.25">
      <c r="A439" s="14" t="s">
        <v>13</v>
      </c>
      <c r="B439" s="218">
        <f>'F-TNU-RA-014 SOLICITUD'!B106:C106</f>
        <v>0</v>
      </c>
      <c r="C439" s="218"/>
      <c r="D439" s="4"/>
      <c r="E439" s="117" t="s">
        <v>14</v>
      </c>
      <c r="F439" s="117"/>
      <c r="G439" s="218">
        <f>'F-TNU-RA-014 SOLICITUD'!G106:I106</f>
        <v>0</v>
      </c>
      <c r="H439" s="218"/>
      <c r="I439" s="223"/>
    </row>
    <row r="440" spans="1:9" ht="3.75" customHeight="1" x14ac:dyDescent="0.25">
      <c r="A440" s="14"/>
      <c r="B440" s="7"/>
      <c r="C440" s="7"/>
      <c r="D440" s="4"/>
      <c r="E440" s="5"/>
      <c r="F440" s="5"/>
      <c r="G440" s="7"/>
      <c r="H440" s="7"/>
      <c r="I440" s="15"/>
    </row>
    <row r="441" spans="1:9" x14ac:dyDescent="0.25">
      <c r="A441" s="16" t="s">
        <v>14</v>
      </c>
      <c r="B441" s="229">
        <f>'F-TNU-RA-014 SOLICITUD'!B108:C108</f>
        <v>0</v>
      </c>
      <c r="C441" s="229"/>
      <c r="D441" s="17"/>
      <c r="E441" s="133" t="s">
        <v>17</v>
      </c>
      <c r="F441" s="133"/>
      <c r="G441" s="230">
        <f>'F-TNU-RA-014 SOLICITUD'!G108:I108</f>
        <v>0</v>
      </c>
      <c r="H441" s="230"/>
      <c r="I441" s="231"/>
    </row>
    <row r="442" spans="1:9" ht="6.75" customHeight="1" x14ac:dyDescent="0.25">
      <c r="A442" s="4"/>
      <c r="B442" s="4"/>
      <c r="C442" s="4"/>
      <c r="D442" s="4"/>
      <c r="E442" s="4"/>
      <c r="F442" s="4"/>
      <c r="G442" s="4"/>
      <c r="H442" s="4"/>
      <c r="I442" s="4"/>
    </row>
    <row r="443" spans="1:9" ht="15" customHeight="1" x14ac:dyDescent="0.25">
      <c r="A443" s="116" t="s">
        <v>100</v>
      </c>
      <c r="B443" s="116"/>
      <c r="C443" s="116"/>
      <c r="D443" s="116"/>
      <c r="E443" s="116"/>
      <c r="F443" s="116"/>
      <c r="G443" s="116"/>
      <c r="H443" s="116"/>
      <c r="I443" s="116"/>
    </row>
    <row r="444" spans="1:9" ht="3.75" customHeight="1" x14ac:dyDescent="0.25">
      <c r="A444" s="10"/>
      <c r="B444" s="10"/>
      <c r="C444" s="10"/>
      <c r="D444" s="4"/>
      <c r="E444" s="10"/>
      <c r="F444" s="10"/>
      <c r="G444" s="10"/>
      <c r="H444" s="10"/>
      <c r="I444" s="10"/>
    </row>
    <row r="445" spans="1:9" ht="24" customHeight="1" x14ac:dyDescent="0.25">
      <c r="A445" s="227" t="s">
        <v>155</v>
      </c>
      <c r="B445" s="228"/>
      <c r="C445" s="72" t="s">
        <v>156</v>
      </c>
      <c r="D445" s="227" t="s">
        <v>157</v>
      </c>
      <c r="E445" s="228"/>
      <c r="F445" s="227" t="s">
        <v>158</v>
      </c>
      <c r="G445" s="228"/>
      <c r="H445" s="227" t="s">
        <v>159</v>
      </c>
      <c r="I445" s="228"/>
    </row>
    <row r="446" spans="1:9" ht="24" customHeight="1" x14ac:dyDescent="0.25">
      <c r="A446" s="161">
        <f>G435</f>
        <v>0</v>
      </c>
      <c r="B446" s="163"/>
      <c r="C446" s="83"/>
      <c r="D446" s="237"/>
      <c r="E446" s="238"/>
      <c r="F446" s="237"/>
      <c r="G446" s="238"/>
      <c r="H446" s="239" t="s">
        <v>160</v>
      </c>
      <c r="I446" s="240"/>
    </row>
    <row r="447" spans="1:9" ht="3.75" customHeight="1" x14ac:dyDescent="0.25">
      <c r="A447" s="4"/>
      <c r="B447" s="7"/>
      <c r="C447" s="7"/>
      <c r="D447" s="4"/>
      <c r="E447" s="77"/>
      <c r="F447" s="77"/>
      <c r="G447" s="7"/>
      <c r="H447" s="7"/>
      <c r="I447" s="7"/>
    </row>
    <row r="448" spans="1:9" ht="24" customHeight="1" x14ac:dyDescent="0.25">
      <c r="A448" s="224" t="s">
        <v>170</v>
      </c>
      <c r="B448" s="224"/>
      <c r="C448" s="225" t="s">
        <v>174</v>
      </c>
      <c r="D448" s="225"/>
      <c r="E448" s="225"/>
      <c r="F448" s="225"/>
      <c r="G448" s="225"/>
      <c r="H448" s="225"/>
      <c r="I448" s="225"/>
    </row>
    <row r="449" spans="1:9" ht="7.5" customHeight="1" x14ac:dyDescent="0.25">
      <c r="A449" s="75" t="s">
        <v>47</v>
      </c>
      <c r="B449" s="75">
        <v>1</v>
      </c>
      <c r="C449" s="75" t="s">
        <v>173</v>
      </c>
      <c r="D449" s="75">
        <v>3</v>
      </c>
      <c r="E449" s="75">
        <v>4</v>
      </c>
      <c r="F449" s="75">
        <v>5</v>
      </c>
      <c r="G449" s="75">
        <v>6</v>
      </c>
      <c r="H449" s="75">
        <v>7</v>
      </c>
      <c r="I449" s="75">
        <v>8</v>
      </c>
    </row>
    <row r="450" spans="1:9" x14ac:dyDescent="0.25">
      <c r="A450" s="117" t="s">
        <v>171</v>
      </c>
      <c r="B450" s="117"/>
      <c r="C450" s="216" t="s">
        <v>172</v>
      </c>
      <c r="D450" s="216"/>
      <c r="E450" s="216"/>
      <c r="F450" s="216"/>
      <c r="G450" s="216"/>
      <c r="H450" s="216"/>
      <c r="I450" s="216"/>
    </row>
    <row r="451" spans="1:9" ht="7.5" customHeight="1" x14ac:dyDescent="0.25">
      <c r="A451" s="75" t="s">
        <v>47</v>
      </c>
      <c r="B451" s="75">
        <v>1</v>
      </c>
      <c r="C451" s="75">
        <v>2</v>
      </c>
      <c r="D451" s="75">
        <v>3</v>
      </c>
      <c r="E451" s="75">
        <v>4</v>
      </c>
      <c r="F451" s="75">
        <v>5</v>
      </c>
      <c r="G451" s="75">
        <v>6</v>
      </c>
      <c r="H451" s="75">
        <v>7</v>
      </c>
      <c r="I451" s="75">
        <v>8</v>
      </c>
    </row>
    <row r="452" spans="1:9" x14ac:dyDescent="0.25">
      <c r="A452" s="117" t="s">
        <v>97</v>
      </c>
      <c r="B452" s="117"/>
      <c r="C452" s="217"/>
      <c r="D452" s="217"/>
      <c r="E452" s="4" t="s">
        <v>122</v>
      </c>
      <c r="F452" s="11"/>
      <c r="G452" s="11"/>
      <c r="H452" s="218"/>
      <c r="I452" s="218"/>
    </row>
    <row r="453" spans="1:9" ht="7.5" customHeight="1" x14ac:dyDescent="0.25">
      <c r="A453" s="75" t="s">
        <v>47</v>
      </c>
      <c r="B453" s="75">
        <v>1</v>
      </c>
      <c r="C453" s="75">
        <v>2</v>
      </c>
      <c r="D453" s="75">
        <v>3</v>
      </c>
      <c r="E453" s="75">
        <v>4</v>
      </c>
      <c r="F453" s="75">
        <v>5</v>
      </c>
      <c r="G453" s="75">
        <v>6</v>
      </c>
      <c r="H453" s="75">
        <v>7</v>
      </c>
      <c r="I453" s="75">
        <v>8</v>
      </c>
    </row>
    <row r="454" spans="1:9" ht="51" customHeight="1" x14ac:dyDescent="0.25">
      <c r="A454" s="219" t="s">
        <v>176</v>
      </c>
      <c r="B454" s="219"/>
      <c r="C454" s="219"/>
      <c r="D454" s="219"/>
      <c r="E454" s="219"/>
      <c r="F454" s="219"/>
      <c r="G454" s="219"/>
      <c r="H454" s="219"/>
      <c r="I454" s="219"/>
    </row>
    <row r="455" spans="1:9" ht="7.5" customHeight="1" x14ac:dyDescent="0.25">
      <c r="A455" s="4"/>
      <c r="B455" s="4"/>
      <c r="C455" s="4"/>
      <c r="D455" s="4"/>
      <c r="E455" s="4"/>
      <c r="F455" s="4"/>
      <c r="G455" s="4"/>
      <c r="H455" s="4"/>
      <c r="I455" s="4"/>
    </row>
    <row r="456" spans="1:9" ht="33.75" customHeight="1" x14ac:dyDescent="0.25">
      <c r="A456" s="214" t="s">
        <v>178</v>
      </c>
      <c r="B456" s="214"/>
      <c r="C456" s="215"/>
      <c r="D456" s="159">
        <f>'F-TNU-RA-014 SOLICITUD'!$A$221:$I$221</f>
        <v>0</v>
      </c>
      <c r="E456" s="160"/>
      <c r="F456" s="160"/>
      <c r="G456" s="160"/>
      <c r="H456" s="160"/>
      <c r="I456" s="167"/>
    </row>
    <row r="457" spans="1:9" ht="3.75" customHeight="1" x14ac:dyDescent="0.25">
      <c r="A457" s="4"/>
      <c r="B457" s="4"/>
      <c r="C457" s="4"/>
      <c r="D457" s="4"/>
      <c r="E457" s="4"/>
      <c r="F457" s="4"/>
      <c r="G457" s="11"/>
      <c r="H457" s="11"/>
      <c r="I457" s="11"/>
    </row>
    <row r="458" spans="1:9" ht="15" customHeight="1" x14ac:dyDescent="0.25">
      <c r="A458" s="4"/>
      <c r="B458" s="4"/>
      <c r="C458" s="4"/>
      <c r="D458" s="4"/>
      <c r="E458" s="4"/>
      <c r="F458" s="4"/>
      <c r="G458" s="4"/>
      <c r="H458" s="4"/>
      <c r="I458" s="4"/>
    </row>
    <row r="459" spans="1:9" ht="15" customHeight="1" x14ac:dyDescent="0.25">
      <c r="A459" s="4" t="s">
        <v>161</v>
      </c>
      <c r="B459" s="4"/>
      <c r="C459" s="108">
        <f>C401</f>
        <v>0</v>
      </c>
      <c r="D459" s="108"/>
      <c r="E459" s="108"/>
      <c r="F459" s="98"/>
      <c r="G459" s="4" t="s">
        <v>162</v>
      </c>
      <c r="H459" s="211">
        <f>H401</f>
        <v>0</v>
      </c>
      <c r="I459" s="211"/>
    </row>
    <row r="460" spans="1:9" ht="15" customHeight="1" x14ac:dyDescent="0.25">
      <c r="A460" s="4"/>
      <c r="B460" s="4"/>
      <c r="C460" s="4"/>
      <c r="D460" s="4"/>
      <c r="E460" s="4"/>
      <c r="F460" s="4"/>
      <c r="G460" s="4"/>
      <c r="H460" s="4"/>
      <c r="I460" s="4"/>
    </row>
    <row r="461" spans="1:9" x14ac:dyDescent="0.25">
      <c r="A461" s="4" t="s">
        <v>177</v>
      </c>
      <c r="C461" s="108">
        <f>C403</f>
        <v>0</v>
      </c>
      <c r="D461" s="108"/>
      <c r="E461" s="108"/>
      <c r="F461" s="212" t="s">
        <v>179</v>
      </c>
      <c r="G461" s="212"/>
      <c r="H461" s="211">
        <f>H403</f>
        <v>0</v>
      </c>
      <c r="I461" s="211"/>
    </row>
    <row r="462" spans="1:9" ht="7.5" customHeight="1" x14ac:dyDescent="0.25">
      <c r="A462" s="4"/>
      <c r="B462" s="4"/>
      <c r="C462" s="4"/>
      <c r="D462" s="4"/>
      <c r="E462" s="4"/>
      <c r="F462" s="4"/>
      <c r="G462" s="4"/>
      <c r="H462" s="4"/>
      <c r="I462" s="4"/>
    </row>
    <row r="463" spans="1:9" x14ac:dyDescent="0.25">
      <c r="A463" s="4"/>
      <c r="B463" s="4"/>
      <c r="C463" s="96"/>
      <c r="D463" s="96"/>
      <c r="E463" s="96"/>
      <c r="F463" s="96"/>
      <c r="G463" s="96"/>
      <c r="H463" s="96"/>
      <c r="I463" s="4"/>
    </row>
    <row r="464" spans="1:9" x14ac:dyDescent="0.25">
      <c r="A464" s="4"/>
      <c r="B464" s="213" t="s">
        <v>180</v>
      </c>
      <c r="C464" s="213"/>
      <c r="D464" s="213"/>
      <c r="E464" s="213"/>
      <c r="F464" s="213"/>
      <c r="G464" s="213"/>
      <c r="H464" s="213"/>
      <c r="I464" s="4"/>
    </row>
    <row r="465" spans="1:9" x14ac:dyDescent="0.25">
      <c r="A465" s="4"/>
      <c r="B465" s="4"/>
      <c r="C465" s="78"/>
      <c r="D465" s="78"/>
      <c r="E465" s="78"/>
      <c r="F465" s="78"/>
      <c r="G465" s="78"/>
      <c r="H465" s="78"/>
      <c r="I465" s="4"/>
    </row>
    <row r="466" spans="1:9" x14ac:dyDescent="0.25">
      <c r="A466" s="4"/>
      <c r="B466" s="4"/>
      <c r="C466" s="4"/>
      <c r="D466" s="4"/>
      <c r="E466" s="4"/>
      <c r="F466" s="4"/>
      <c r="G466" s="4"/>
      <c r="H466" s="4"/>
      <c r="I466" s="4"/>
    </row>
    <row r="467" spans="1:9" x14ac:dyDescent="0.25">
      <c r="A467" s="4"/>
      <c r="B467" s="4"/>
      <c r="C467" s="4"/>
      <c r="D467" s="4"/>
      <c r="E467" s="4"/>
      <c r="F467" s="4"/>
      <c r="G467" s="4"/>
      <c r="H467" s="4"/>
      <c r="I467" s="4"/>
    </row>
    <row r="468" spans="1:9" x14ac:dyDescent="0.25">
      <c r="A468" s="4"/>
      <c r="B468" s="4"/>
      <c r="C468" s="4"/>
      <c r="D468" s="4"/>
      <c r="E468" s="4"/>
      <c r="F468" s="4"/>
      <c r="G468" s="4"/>
      <c r="H468" s="4"/>
      <c r="I468" s="4"/>
    </row>
    <row r="469" spans="1:9" x14ac:dyDescent="0.25">
      <c r="A469" s="4"/>
      <c r="B469" s="4"/>
      <c r="C469" s="4"/>
      <c r="D469" s="4"/>
      <c r="E469" s="4"/>
      <c r="F469" s="4"/>
      <c r="G469" s="4"/>
      <c r="H469" s="4"/>
      <c r="I469" s="4"/>
    </row>
    <row r="470" spans="1:9" x14ac:dyDescent="0.25">
      <c r="A470" s="4"/>
      <c r="B470" s="4"/>
      <c r="C470" s="4"/>
      <c r="D470" s="4"/>
      <c r="E470" s="4"/>
      <c r="F470" s="4"/>
      <c r="G470" s="4"/>
      <c r="H470" s="4"/>
      <c r="I470" s="4"/>
    </row>
    <row r="471" spans="1:9" x14ac:dyDescent="0.25">
      <c r="A471" s="4"/>
      <c r="B471" s="4"/>
      <c r="C471" s="4"/>
      <c r="D471" s="4"/>
      <c r="E471" s="4"/>
      <c r="F471" s="4"/>
      <c r="G471" s="4"/>
      <c r="H471" s="4"/>
      <c r="I471" s="4"/>
    </row>
  </sheetData>
  <sheetProtection algorithmName="SHA-512" hashValue="2HVlMIukuNAQYKHPETJasE1C9iwZfsb+UMA9KSyAGXAwTgKGguXXcrWfY5PXJzTtq0z02P8ioFG2s6Mpw9IEog==" saltValue="U9LZgLSMRJFGHDTT3VYKXg==" spinCount="100000" sheet="1" selectLockedCells="1" selectUnlockedCells="1"/>
  <dataConsolidate/>
  <mergeCells count="504">
    <mergeCell ref="A446:B446"/>
    <mergeCell ref="D446:E446"/>
    <mergeCell ref="F446:G446"/>
    <mergeCell ref="H446:I446"/>
    <mergeCell ref="C130:D130"/>
    <mergeCell ref="A70:B70"/>
    <mergeCell ref="A130:B130"/>
    <mergeCell ref="H66:I66"/>
    <mergeCell ref="H124:I124"/>
    <mergeCell ref="H182:I182"/>
    <mergeCell ref="H240:I240"/>
    <mergeCell ref="H298:I298"/>
    <mergeCell ref="H356:I356"/>
    <mergeCell ref="H414:I414"/>
    <mergeCell ref="C70:I70"/>
    <mergeCell ref="A108:C108"/>
    <mergeCell ref="D108:I108"/>
    <mergeCell ref="A126:I126"/>
    <mergeCell ref="A117:B119"/>
    <mergeCell ref="C117:F119"/>
    <mergeCell ref="G117:I117"/>
    <mergeCell ref="G118:I118"/>
    <mergeCell ref="G119:I119"/>
    <mergeCell ref="E124:G124"/>
    <mergeCell ref="A59:B61"/>
    <mergeCell ref="C59:F61"/>
    <mergeCell ref="G59:I59"/>
    <mergeCell ref="G60:I60"/>
    <mergeCell ref="G61:I61"/>
    <mergeCell ref="C426:D426"/>
    <mergeCell ref="A426:B426"/>
    <mergeCell ref="F424:I424"/>
    <mergeCell ref="C424:D424"/>
    <mergeCell ref="A424:B424"/>
    <mergeCell ref="F422:I422"/>
    <mergeCell ref="C422:D422"/>
    <mergeCell ref="A422:B422"/>
    <mergeCell ref="A72:B72"/>
    <mergeCell ref="C72:D72"/>
    <mergeCell ref="F72:G72"/>
    <mergeCell ref="A74:B74"/>
    <mergeCell ref="C74:D74"/>
    <mergeCell ref="F74:I74"/>
    <mergeCell ref="A63:I63"/>
    <mergeCell ref="A64:I64"/>
    <mergeCell ref="A68:I68"/>
    <mergeCell ref="A121:I121"/>
    <mergeCell ref="A122:I122"/>
    <mergeCell ref="B124:C124"/>
    <mergeCell ref="B93:C93"/>
    <mergeCell ref="E93:F93"/>
    <mergeCell ref="G93:I93"/>
    <mergeCell ref="B89:C89"/>
    <mergeCell ref="E89:F89"/>
    <mergeCell ref="G89:I89"/>
    <mergeCell ref="B91:C91"/>
    <mergeCell ref="E91:F91"/>
    <mergeCell ref="G91:I91"/>
    <mergeCell ref="H98:I98"/>
    <mergeCell ref="A95:I95"/>
    <mergeCell ref="A97:B97"/>
    <mergeCell ref="D97:E97"/>
    <mergeCell ref="F97:G97"/>
    <mergeCell ref="H97:I97"/>
    <mergeCell ref="A98:B98"/>
    <mergeCell ref="D98:E98"/>
    <mergeCell ref="F98:G98"/>
    <mergeCell ref="C111:E111"/>
    <mergeCell ref="H111:I111"/>
    <mergeCell ref="C113:E113"/>
    <mergeCell ref="A188:B188"/>
    <mergeCell ref="C188:D188"/>
    <mergeCell ref="F188:G188"/>
    <mergeCell ref="G175:I175"/>
    <mergeCell ref="G176:I176"/>
    <mergeCell ref="G177:I177"/>
    <mergeCell ref="B151:C151"/>
    <mergeCell ref="E151:F151"/>
    <mergeCell ref="G151:I151"/>
    <mergeCell ref="A153:I153"/>
    <mergeCell ref="A155:B155"/>
    <mergeCell ref="D155:E155"/>
    <mergeCell ref="F155:G155"/>
    <mergeCell ref="H155:I155"/>
    <mergeCell ref="A156:B156"/>
    <mergeCell ref="D156:E156"/>
    <mergeCell ref="F156:G156"/>
    <mergeCell ref="H156:I156"/>
    <mergeCell ref="E182:G182"/>
    <mergeCell ref="A175:B177"/>
    <mergeCell ref="C175:F177"/>
    <mergeCell ref="H171:I171"/>
    <mergeCell ref="B182:C182"/>
    <mergeCell ref="B174:H174"/>
    <mergeCell ref="B205:C205"/>
    <mergeCell ref="E205:F205"/>
    <mergeCell ref="G205:I205"/>
    <mergeCell ref="G203:I203"/>
    <mergeCell ref="A192:B192"/>
    <mergeCell ref="C192:D192"/>
    <mergeCell ref="F192:I192"/>
    <mergeCell ref="B207:C207"/>
    <mergeCell ref="E207:F207"/>
    <mergeCell ref="G207:I207"/>
    <mergeCell ref="C199:D199"/>
    <mergeCell ref="B203:C203"/>
    <mergeCell ref="E203:F203"/>
    <mergeCell ref="A194:B194"/>
    <mergeCell ref="C194:D194"/>
    <mergeCell ref="A197:I197"/>
    <mergeCell ref="A233:B235"/>
    <mergeCell ref="C233:F235"/>
    <mergeCell ref="G233:I233"/>
    <mergeCell ref="G234:I234"/>
    <mergeCell ref="G235:I235"/>
    <mergeCell ref="A250:B250"/>
    <mergeCell ref="C250:D250"/>
    <mergeCell ref="F250:I250"/>
    <mergeCell ref="A252:B252"/>
    <mergeCell ref="C252:D252"/>
    <mergeCell ref="E240:G240"/>
    <mergeCell ref="B240:C240"/>
    <mergeCell ref="A246:B246"/>
    <mergeCell ref="C246:D246"/>
    <mergeCell ref="F246:G246"/>
    <mergeCell ref="A237:I237"/>
    <mergeCell ref="A238:I238"/>
    <mergeCell ref="A242:I242"/>
    <mergeCell ref="A244:B244"/>
    <mergeCell ref="C244:I244"/>
    <mergeCell ref="A255:I255"/>
    <mergeCell ref="A248:B248"/>
    <mergeCell ref="C248:D248"/>
    <mergeCell ref="F248:I248"/>
    <mergeCell ref="A272:B272"/>
    <mergeCell ref="D272:E272"/>
    <mergeCell ref="F272:G272"/>
    <mergeCell ref="H272:I272"/>
    <mergeCell ref="A278:B278"/>
    <mergeCell ref="C278:D278"/>
    <mergeCell ref="H278:I278"/>
    <mergeCell ref="B261:C261"/>
    <mergeCell ref="E261:F261"/>
    <mergeCell ref="G261:I261"/>
    <mergeCell ref="E263:F263"/>
    <mergeCell ref="G263:I263"/>
    <mergeCell ref="B265:C265"/>
    <mergeCell ref="E265:F265"/>
    <mergeCell ref="G265:I265"/>
    <mergeCell ref="C257:D257"/>
    <mergeCell ref="H285:I285"/>
    <mergeCell ref="C287:E287"/>
    <mergeCell ref="F287:G287"/>
    <mergeCell ref="H287:I287"/>
    <mergeCell ref="B290:H290"/>
    <mergeCell ref="A306:B306"/>
    <mergeCell ref="C306:D306"/>
    <mergeCell ref="F306:I306"/>
    <mergeCell ref="A295:I295"/>
    <mergeCell ref="A296:I296"/>
    <mergeCell ref="A300:I300"/>
    <mergeCell ref="A302:B302"/>
    <mergeCell ref="C302:I302"/>
    <mergeCell ref="A291:B293"/>
    <mergeCell ref="C291:F293"/>
    <mergeCell ref="G291:I291"/>
    <mergeCell ref="G292:I292"/>
    <mergeCell ref="G293:I293"/>
    <mergeCell ref="A304:B304"/>
    <mergeCell ref="C304:D304"/>
    <mergeCell ref="F304:G304"/>
    <mergeCell ref="A334:B334"/>
    <mergeCell ref="B348:H348"/>
    <mergeCell ref="B321:C321"/>
    <mergeCell ref="E321:F321"/>
    <mergeCell ref="G321:I321"/>
    <mergeCell ref="B323:C323"/>
    <mergeCell ref="E323:F323"/>
    <mergeCell ref="G323:I323"/>
    <mergeCell ref="A329:B329"/>
    <mergeCell ref="D329:E329"/>
    <mergeCell ref="F329:G329"/>
    <mergeCell ref="H329:I329"/>
    <mergeCell ref="A37:I37"/>
    <mergeCell ref="F420:G420"/>
    <mergeCell ref="C420:D420"/>
    <mergeCell ref="A420:B420"/>
    <mergeCell ref="C418:I418"/>
    <mergeCell ref="A418:B418"/>
    <mergeCell ref="A416:I416"/>
    <mergeCell ref="B383:C383"/>
    <mergeCell ref="E383:F383"/>
    <mergeCell ref="G383:I383"/>
    <mergeCell ref="A385:I385"/>
    <mergeCell ref="A412:I412"/>
    <mergeCell ref="A411:I411"/>
    <mergeCell ref="G409:I409"/>
    <mergeCell ref="G408:I408"/>
    <mergeCell ref="G407:I407"/>
    <mergeCell ref="C407:F409"/>
    <mergeCell ref="A407:B409"/>
    <mergeCell ref="B379:C379"/>
    <mergeCell ref="E379:F379"/>
    <mergeCell ref="A360:B360"/>
    <mergeCell ref="C360:I360"/>
    <mergeCell ref="A349:B351"/>
    <mergeCell ref="C332:I332"/>
    <mergeCell ref="A1:B3"/>
    <mergeCell ref="C1:F3"/>
    <mergeCell ref="G1:I1"/>
    <mergeCell ref="G2:I2"/>
    <mergeCell ref="G3:I3"/>
    <mergeCell ref="A5:I5"/>
    <mergeCell ref="F18:I18"/>
    <mergeCell ref="A6:I6"/>
    <mergeCell ref="A10:I10"/>
    <mergeCell ref="A12:B12"/>
    <mergeCell ref="C12:I12"/>
    <mergeCell ref="A14:B14"/>
    <mergeCell ref="C14:D14"/>
    <mergeCell ref="F14:G14"/>
    <mergeCell ref="H8:I8"/>
    <mergeCell ref="E8:G8"/>
    <mergeCell ref="A16:B16"/>
    <mergeCell ref="C16:D16"/>
    <mergeCell ref="F16:I16"/>
    <mergeCell ref="A18:B18"/>
    <mergeCell ref="C18:D18"/>
    <mergeCell ref="B8:C8"/>
    <mergeCell ref="E414:G414"/>
    <mergeCell ref="A39:B39"/>
    <mergeCell ref="A40:B40"/>
    <mergeCell ref="D39:E39"/>
    <mergeCell ref="D40:E40"/>
    <mergeCell ref="F39:G39"/>
    <mergeCell ref="F40:G40"/>
    <mergeCell ref="G379:I379"/>
    <mergeCell ref="B381:C381"/>
    <mergeCell ref="E381:F381"/>
    <mergeCell ref="G381:I381"/>
    <mergeCell ref="A338:I338"/>
    <mergeCell ref="C373:D373"/>
    <mergeCell ref="B377:C377"/>
    <mergeCell ref="E377:F377"/>
    <mergeCell ref="G377:I377"/>
    <mergeCell ref="H55:I55"/>
    <mergeCell ref="H39:I39"/>
    <mergeCell ref="H40:I40"/>
    <mergeCell ref="A184:I184"/>
    <mergeCell ref="A186:B186"/>
    <mergeCell ref="C186:I186"/>
    <mergeCell ref="C349:F351"/>
    <mergeCell ref="G349:I349"/>
    <mergeCell ref="A332:B332"/>
    <mergeCell ref="C83:D83"/>
    <mergeCell ref="B87:C87"/>
    <mergeCell ref="E87:F87"/>
    <mergeCell ref="G87:I87"/>
    <mergeCell ref="A76:B76"/>
    <mergeCell ref="C76:D76"/>
    <mergeCell ref="F76:I76"/>
    <mergeCell ref="A78:B78"/>
    <mergeCell ref="C78:D78"/>
    <mergeCell ref="A81:I81"/>
    <mergeCell ref="C315:D315"/>
    <mergeCell ref="B319:C319"/>
    <mergeCell ref="E319:F319"/>
    <mergeCell ref="G319:I319"/>
    <mergeCell ref="A308:B308"/>
    <mergeCell ref="C308:D308"/>
    <mergeCell ref="F308:I308"/>
    <mergeCell ref="A310:B310"/>
    <mergeCell ref="C310:D310"/>
    <mergeCell ref="A313:I313"/>
    <mergeCell ref="A280:I280"/>
    <mergeCell ref="D282:I282"/>
    <mergeCell ref="C285:E285"/>
    <mergeCell ref="F387:G387"/>
    <mergeCell ref="H387:I387"/>
    <mergeCell ref="A353:I353"/>
    <mergeCell ref="A354:I354"/>
    <mergeCell ref="A387:B387"/>
    <mergeCell ref="A213:B213"/>
    <mergeCell ref="D213:E213"/>
    <mergeCell ref="F213:G213"/>
    <mergeCell ref="H213:I213"/>
    <mergeCell ref="A214:B214"/>
    <mergeCell ref="D214:E214"/>
    <mergeCell ref="F214:G214"/>
    <mergeCell ref="H214:I214"/>
    <mergeCell ref="E298:G298"/>
    <mergeCell ref="E356:G356"/>
    <mergeCell ref="G350:I350"/>
    <mergeCell ref="G351:I351"/>
    <mergeCell ref="B325:C325"/>
    <mergeCell ref="E325:F325"/>
    <mergeCell ref="G325:I325"/>
    <mergeCell ref="A327:I327"/>
    <mergeCell ref="A330:B330"/>
    <mergeCell ref="D330:E330"/>
    <mergeCell ref="F330:G330"/>
    <mergeCell ref="A366:B366"/>
    <mergeCell ref="C366:D366"/>
    <mergeCell ref="F366:I366"/>
    <mergeCell ref="A368:B368"/>
    <mergeCell ref="C368:D368"/>
    <mergeCell ref="A371:I371"/>
    <mergeCell ref="A362:B362"/>
    <mergeCell ref="C362:D362"/>
    <mergeCell ref="F362:G362"/>
    <mergeCell ref="A364:B364"/>
    <mergeCell ref="C364:D364"/>
    <mergeCell ref="F364:I364"/>
    <mergeCell ref="A358:I358"/>
    <mergeCell ref="A445:B445"/>
    <mergeCell ref="D445:E445"/>
    <mergeCell ref="F445:G445"/>
    <mergeCell ref="H445:I445"/>
    <mergeCell ref="C431:D431"/>
    <mergeCell ref="A429:I429"/>
    <mergeCell ref="G437:I437"/>
    <mergeCell ref="E437:F437"/>
    <mergeCell ref="B437:C437"/>
    <mergeCell ref="G435:I435"/>
    <mergeCell ref="E435:F435"/>
    <mergeCell ref="B435:C435"/>
    <mergeCell ref="A443:I443"/>
    <mergeCell ref="G441:I441"/>
    <mergeCell ref="E441:F441"/>
    <mergeCell ref="B441:C441"/>
    <mergeCell ref="G439:I439"/>
    <mergeCell ref="E439:F439"/>
    <mergeCell ref="B439:C439"/>
    <mergeCell ref="A388:B388"/>
    <mergeCell ref="D388:E388"/>
    <mergeCell ref="F388:G388"/>
    <mergeCell ref="H388:I388"/>
    <mergeCell ref="A46:B46"/>
    <mergeCell ref="C46:D46"/>
    <mergeCell ref="H46:I46"/>
    <mergeCell ref="A44:B44"/>
    <mergeCell ref="C42:I42"/>
    <mergeCell ref="C44:I44"/>
    <mergeCell ref="H53:I53"/>
    <mergeCell ref="A20:B20"/>
    <mergeCell ref="C20:D20"/>
    <mergeCell ref="A23:I23"/>
    <mergeCell ref="C25:D25"/>
    <mergeCell ref="A42:B42"/>
    <mergeCell ref="B29:C29"/>
    <mergeCell ref="E29:F29"/>
    <mergeCell ref="G29:I29"/>
    <mergeCell ref="B31:C31"/>
    <mergeCell ref="E31:F31"/>
    <mergeCell ref="G31:I31"/>
    <mergeCell ref="B33:C33"/>
    <mergeCell ref="E33:F33"/>
    <mergeCell ref="G33:I33"/>
    <mergeCell ref="B35:C35"/>
    <mergeCell ref="E35:F35"/>
    <mergeCell ref="G35:I35"/>
    <mergeCell ref="A216:B216"/>
    <mergeCell ref="C216:I216"/>
    <mergeCell ref="A218:B218"/>
    <mergeCell ref="F345:G345"/>
    <mergeCell ref="H345:I345"/>
    <mergeCell ref="A48:I48"/>
    <mergeCell ref="A50:C50"/>
    <mergeCell ref="D50:I50"/>
    <mergeCell ref="C53:E53"/>
    <mergeCell ref="C55:E55"/>
    <mergeCell ref="F55:G55"/>
    <mergeCell ref="B58:H58"/>
    <mergeCell ref="B66:C66"/>
    <mergeCell ref="A190:B190"/>
    <mergeCell ref="C190:D190"/>
    <mergeCell ref="F190:I190"/>
    <mergeCell ref="A179:I179"/>
    <mergeCell ref="A180:I180"/>
    <mergeCell ref="B209:C209"/>
    <mergeCell ref="E209:F209"/>
    <mergeCell ref="G209:I209"/>
    <mergeCell ref="A211:I211"/>
    <mergeCell ref="E66:G66"/>
    <mergeCell ref="H330:I330"/>
    <mergeCell ref="A100:B100"/>
    <mergeCell ref="C100:I100"/>
    <mergeCell ref="A102:B102"/>
    <mergeCell ref="C102:I102"/>
    <mergeCell ref="A104:B104"/>
    <mergeCell ref="C104:D104"/>
    <mergeCell ref="H104:I104"/>
    <mergeCell ref="A106:I106"/>
    <mergeCell ref="A158:B158"/>
    <mergeCell ref="C158:I158"/>
    <mergeCell ref="C134:D134"/>
    <mergeCell ref="F134:I134"/>
    <mergeCell ref="A136:B136"/>
    <mergeCell ref="C136:D136"/>
    <mergeCell ref="A139:I139"/>
    <mergeCell ref="A132:B132"/>
    <mergeCell ref="C132:D132"/>
    <mergeCell ref="F132:I132"/>
    <mergeCell ref="F113:G113"/>
    <mergeCell ref="H113:I113"/>
    <mergeCell ref="B116:H116"/>
    <mergeCell ref="F130:G130"/>
    <mergeCell ref="A128:B128"/>
    <mergeCell ref="C128:I128"/>
    <mergeCell ref="C218:I218"/>
    <mergeCell ref="A220:B220"/>
    <mergeCell ref="C220:D220"/>
    <mergeCell ref="H220:I220"/>
    <mergeCell ref="A222:I222"/>
    <mergeCell ref="A274:B274"/>
    <mergeCell ref="C274:I274"/>
    <mergeCell ref="A276:B276"/>
    <mergeCell ref="C276:I276"/>
    <mergeCell ref="A224:C224"/>
    <mergeCell ref="D224:I224"/>
    <mergeCell ref="B232:H232"/>
    <mergeCell ref="A271:B271"/>
    <mergeCell ref="D271:E271"/>
    <mergeCell ref="F271:G271"/>
    <mergeCell ref="H271:I271"/>
    <mergeCell ref="B267:C267"/>
    <mergeCell ref="E267:F267"/>
    <mergeCell ref="G267:I267"/>
    <mergeCell ref="A269:I269"/>
    <mergeCell ref="B263:C263"/>
    <mergeCell ref="C227:E227"/>
    <mergeCell ref="H227:I227"/>
    <mergeCell ref="C229:E229"/>
    <mergeCell ref="F229:G229"/>
    <mergeCell ref="H229:I229"/>
    <mergeCell ref="A396:I396"/>
    <mergeCell ref="A448:B448"/>
    <mergeCell ref="C448:I448"/>
    <mergeCell ref="D398:I398"/>
    <mergeCell ref="C401:E401"/>
    <mergeCell ref="H401:I401"/>
    <mergeCell ref="C403:E403"/>
    <mergeCell ref="F403:G403"/>
    <mergeCell ref="H403:I403"/>
    <mergeCell ref="B406:H406"/>
    <mergeCell ref="C334:I334"/>
    <mergeCell ref="A336:B336"/>
    <mergeCell ref="C336:D336"/>
    <mergeCell ref="H336:I336"/>
    <mergeCell ref="A390:B390"/>
    <mergeCell ref="C390:I390"/>
    <mergeCell ref="A392:B392"/>
    <mergeCell ref="C392:I392"/>
    <mergeCell ref="B298:C298"/>
    <mergeCell ref="B356:C356"/>
    <mergeCell ref="B414:C414"/>
    <mergeCell ref="D387:E387"/>
    <mergeCell ref="C169:E169"/>
    <mergeCell ref="H169:I169"/>
    <mergeCell ref="C171:E171"/>
    <mergeCell ref="F171:G171"/>
    <mergeCell ref="B147:C147"/>
    <mergeCell ref="E147:F147"/>
    <mergeCell ref="G147:I147"/>
    <mergeCell ref="B149:C149"/>
    <mergeCell ref="E149:F149"/>
    <mergeCell ref="G149:I149"/>
    <mergeCell ref="A164:I164"/>
    <mergeCell ref="A166:C166"/>
    <mergeCell ref="D166:I166"/>
    <mergeCell ref="C141:D141"/>
    <mergeCell ref="B145:C145"/>
    <mergeCell ref="E145:F145"/>
    <mergeCell ref="G145:I145"/>
    <mergeCell ref="A134:B134"/>
    <mergeCell ref="A160:B160"/>
    <mergeCell ref="C160:I160"/>
    <mergeCell ref="A162:B162"/>
    <mergeCell ref="C162:D162"/>
    <mergeCell ref="H162:I162"/>
    <mergeCell ref="C459:E459"/>
    <mergeCell ref="H459:I459"/>
    <mergeCell ref="C461:E461"/>
    <mergeCell ref="F461:G461"/>
    <mergeCell ref="H461:I461"/>
    <mergeCell ref="B464:H464"/>
    <mergeCell ref="D456:I456"/>
    <mergeCell ref="A282:C282"/>
    <mergeCell ref="A340:C340"/>
    <mergeCell ref="A398:C398"/>
    <mergeCell ref="A456:C456"/>
    <mergeCell ref="A450:B450"/>
    <mergeCell ref="C450:I450"/>
    <mergeCell ref="A452:B452"/>
    <mergeCell ref="C452:D452"/>
    <mergeCell ref="H452:I452"/>
    <mergeCell ref="A454:I454"/>
    <mergeCell ref="A394:B394"/>
    <mergeCell ref="C394:D394"/>
    <mergeCell ref="H394:I394"/>
    <mergeCell ref="D340:I340"/>
    <mergeCell ref="C343:E343"/>
    <mergeCell ref="H343:I343"/>
    <mergeCell ref="C345:E345"/>
  </mergeCells>
  <pageMargins left="0.59055118110236227" right="0.39370078740157483" top="0.39370078740157483" bottom="0.39370078740157483" header="0.31496062992125984" footer="0.31496062992125984"/>
  <pageSetup fitToWidth="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760"/>
  <sheetViews>
    <sheetView showGridLines="0" view="pageLayout" zoomScaleNormal="100" zoomScaleSheetLayoutView="120" workbookViewId="0">
      <selection activeCell="J17" sqref="J17"/>
    </sheetView>
  </sheetViews>
  <sheetFormatPr baseColWidth="10" defaultColWidth="11.42578125" defaultRowHeight="15" x14ac:dyDescent="0.25"/>
  <cols>
    <col min="2" max="2" width="6.85546875" customWidth="1"/>
    <col min="3" max="3" width="21.42578125" customWidth="1"/>
    <col min="4" max="4" width="8.140625" customWidth="1"/>
    <col min="5" max="5" width="8.28515625" customWidth="1"/>
    <col min="6" max="6" width="10.85546875" customWidth="1"/>
    <col min="7" max="7" width="7.7109375" customWidth="1"/>
    <col min="8" max="8" width="11" customWidth="1"/>
    <col min="9" max="9" width="10" customWidth="1"/>
    <col min="10" max="10" width="12" bestFit="1" customWidth="1"/>
  </cols>
  <sheetData>
    <row r="1" spans="1:10" ht="18.75" customHeight="1" x14ac:dyDescent="0.25">
      <c r="A1" s="100"/>
      <c r="B1" s="100"/>
      <c r="C1" s="115" t="s">
        <v>102</v>
      </c>
      <c r="D1" s="253"/>
      <c r="E1" s="253"/>
      <c r="F1" s="253"/>
      <c r="G1" s="100" t="s">
        <v>152</v>
      </c>
      <c r="H1" s="100"/>
      <c r="I1" s="100"/>
    </row>
    <row r="2" spans="1:10" ht="18.75" customHeight="1" x14ac:dyDescent="0.25">
      <c r="A2" s="100"/>
      <c r="B2" s="100"/>
      <c r="C2" s="253"/>
      <c r="D2" s="253"/>
      <c r="E2" s="253"/>
      <c r="F2" s="253"/>
      <c r="G2" s="100" t="s">
        <v>126</v>
      </c>
      <c r="H2" s="100"/>
      <c r="I2" s="100"/>
    </row>
    <row r="3" spans="1:10" ht="18.75" customHeight="1" x14ac:dyDescent="0.25">
      <c r="A3" s="100"/>
      <c r="B3" s="100"/>
      <c r="C3" s="253"/>
      <c r="D3" s="253"/>
      <c r="E3" s="253"/>
      <c r="F3" s="253"/>
      <c r="G3" s="100" t="s">
        <v>92</v>
      </c>
      <c r="H3" s="100"/>
      <c r="I3" s="100"/>
    </row>
    <row r="4" spans="1:10" x14ac:dyDescent="0.25">
      <c r="A4" s="1"/>
      <c r="B4" s="1"/>
      <c r="C4" s="1"/>
      <c r="D4" s="1"/>
      <c r="E4" s="1"/>
      <c r="F4" s="1"/>
      <c r="G4" s="1"/>
      <c r="H4" s="1"/>
      <c r="I4" s="1"/>
    </row>
    <row r="5" spans="1:10" x14ac:dyDescent="0.25">
      <c r="A5" s="232" t="s">
        <v>93</v>
      </c>
      <c r="B5" s="232"/>
      <c r="C5" s="232"/>
      <c r="D5" s="232"/>
      <c r="E5" s="232"/>
      <c r="F5" s="232"/>
      <c r="G5" s="232"/>
      <c r="H5" s="232"/>
      <c r="I5" s="232"/>
    </row>
    <row r="6" spans="1:10" ht="37.5" customHeight="1" x14ac:dyDescent="0.25">
      <c r="A6" s="233" t="s">
        <v>169</v>
      </c>
      <c r="B6" s="233"/>
      <c r="C6" s="233"/>
      <c r="D6" s="233"/>
      <c r="E6" s="233"/>
      <c r="F6" s="233"/>
      <c r="G6" s="233"/>
      <c r="H6" s="233"/>
      <c r="I6" s="233"/>
    </row>
    <row r="7" spans="1:10" ht="7.5" customHeight="1" x14ac:dyDescent="0.25">
      <c r="A7" s="39"/>
      <c r="B7" s="39"/>
      <c r="C7" s="39"/>
      <c r="D7" s="39"/>
      <c r="E7" s="39"/>
      <c r="F7" s="39"/>
      <c r="G7" s="39"/>
      <c r="H7" s="39"/>
      <c r="I7" s="39"/>
    </row>
    <row r="8" spans="1:10" ht="22.5" customHeight="1" x14ac:dyDescent="0.25">
      <c r="A8" s="39"/>
      <c r="B8" s="39"/>
      <c r="C8" s="214" t="s">
        <v>168</v>
      </c>
      <c r="D8" s="214"/>
      <c r="E8" s="234" t="str">
        <f>IF(C27&lt;&gt;"",C27," ")</f>
        <v xml:space="preserve"> </v>
      </c>
      <c r="F8" s="235"/>
      <c r="G8" s="236"/>
      <c r="H8" s="254"/>
      <c r="I8" s="255"/>
      <c r="J8" s="45"/>
    </row>
    <row r="9" spans="1:10" ht="7.5" customHeight="1" x14ac:dyDescent="0.25">
      <c r="A9" s="2"/>
      <c r="B9" s="2"/>
      <c r="C9" s="2"/>
      <c r="D9" s="2"/>
      <c r="E9" s="2"/>
      <c r="F9" s="2"/>
      <c r="G9" s="2"/>
      <c r="H9" s="2"/>
      <c r="I9" s="2"/>
    </row>
    <row r="10" spans="1:10" x14ac:dyDescent="0.25">
      <c r="A10" s="116" t="s">
        <v>94</v>
      </c>
      <c r="B10" s="116"/>
      <c r="C10" s="116"/>
      <c r="D10" s="116"/>
      <c r="E10" s="116"/>
      <c r="F10" s="116"/>
      <c r="G10" s="116"/>
      <c r="H10" s="116"/>
      <c r="I10" s="116"/>
    </row>
    <row r="11" spans="1:10" ht="3.75" customHeight="1" x14ac:dyDescent="0.25">
      <c r="A11" s="4"/>
      <c r="B11" s="4"/>
      <c r="C11" s="4"/>
      <c r="D11" s="4"/>
      <c r="E11" s="4"/>
      <c r="F11" s="4"/>
      <c r="G11" s="4"/>
      <c r="H11" s="4"/>
      <c r="I11" s="4"/>
    </row>
    <row r="12" spans="1:10" x14ac:dyDescent="0.25">
      <c r="A12" s="117" t="s">
        <v>0</v>
      </c>
      <c r="B12" s="117"/>
      <c r="C12" s="205">
        <f>'F-TNU-RA-014 SOLICITUD'!$C$11:$I$11</f>
        <v>0</v>
      </c>
      <c r="D12" s="205"/>
      <c r="E12" s="205"/>
      <c r="F12" s="205"/>
      <c r="G12" s="205"/>
      <c r="H12" s="205"/>
      <c r="I12" s="205"/>
    </row>
    <row r="13" spans="1:10" ht="3.75" customHeight="1" x14ac:dyDescent="0.25">
      <c r="A13" s="5"/>
      <c r="B13" s="5"/>
      <c r="C13" s="6"/>
      <c r="D13" s="6"/>
      <c r="E13" s="4"/>
      <c r="F13" s="4"/>
      <c r="G13" s="4"/>
      <c r="H13" s="4"/>
      <c r="I13" s="4"/>
    </row>
    <row r="14" spans="1:10" x14ac:dyDescent="0.25">
      <c r="A14" s="117" t="s">
        <v>1</v>
      </c>
      <c r="B14" s="117"/>
      <c r="C14" s="205">
        <f>'F-TNU-RA-014 SOLICITUD'!$C$13:$D$13</f>
        <v>0</v>
      </c>
      <c r="D14" s="205"/>
      <c r="E14" s="4" t="s">
        <v>3</v>
      </c>
      <c r="F14" s="218">
        <f>'F-TNU-RA-014 SOLICITUD'!$F$13:$G$13</f>
        <v>0</v>
      </c>
      <c r="G14" s="218"/>
      <c r="H14" s="4" t="s">
        <v>4</v>
      </c>
      <c r="I14" s="34">
        <f>'F-TNU-RA-014 SOLICITUD'!$I$13</f>
        <v>0</v>
      </c>
    </row>
    <row r="15" spans="1:10" ht="3.75" customHeight="1" x14ac:dyDescent="0.25">
      <c r="A15" s="5"/>
      <c r="B15" s="5"/>
      <c r="C15" s="6"/>
      <c r="D15" s="6"/>
      <c r="E15" s="4"/>
      <c r="F15" s="4"/>
      <c r="G15" s="4"/>
      <c r="H15" s="4"/>
      <c r="I15" s="4"/>
    </row>
    <row r="16" spans="1:10" x14ac:dyDescent="0.25">
      <c r="A16" s="117" t="s">
        <v>2</v>
      </c>
      <c r="B16" s="117"/>
      <c r="C16" s="205">
        <f>'F-TNU-RA-014 SOLICITUD'!$C$15:$D$15</f>
        <v>0</v>
      </c>
      <c r="D16" s="205"/>
      <c r="E16" s="4" t="s">
        <v>5</v>
      </c>
      <c r="F16" s="218">
        <f>'F-TNU-RA-014 SOLICITUD'!$F$15:$I$15</f>
        <v>0</v>
      </c>
      <c r="G16" s="218"/>
      <c r="H16" s="218"/>
      <c r="I16" s="218"/>
    </row>
    <row r="17" spans="1:9" ht="3.75" customHeight="1" x14ac:dyDescent="0.25">
      <c r="A17" s="5"/>
      <c r="B17" s="5"/>
      <c r="C17" s="6"/>
      <c r="D17" s="6"/>
      <c r="E17" s="4"/>
      <c r="F17" s="7"/>
      <c r="G17" s="7"/>
      <c r="H17" s="7"/>
      <c r="I17" s="7"/>
    </row>
    <row r="18" spans="1:9" x14ac:dyDescent="0.25">
      <c r="A18" s="117" t="s">
        <v>6</v>
      </c>
      <c r="B18" s="117"/>
      <c r="C18" s="205">
        <f>'F-TNU-RA-014 SOLICITUD'!$C$17:$D$17</f>
        <v>0</v>
      </c>
      <c r="D18" s="205"/>
      <c r="E18" s="4" t="s">
        <v>7</v>
      </c>
      <c r="F18" s="218">
        <f>'F-TNU-RA-014 SOLICITUD'!$F$17:$I$17</f>
        <v>0</v>
      </c>
      <c r="G18" s="218"/>
      <c r="H18" s="218"/>
      <c r="I18" s="218"/>
    </row>
    <row r="19" spans="1:9" ht="3.75" customHeight="1" x14ac:dyDescent="0.25">
      <c r="A19" s="5"/>
      <c r="B19" s="5"/>
      <c r="C19" s="6"/>
      <c r="D19" s="6"/>
      <c r="E19" s="4"/>
      <c r="F19" s="7"/>
      <c r="G19" s="7"/>
      <c r="H19" s="7"/>
      <c r="I19" s="7"/>
    </row>
    <row r="20" spans="1:9" x14ac:dyDescent="0.25">
      <c r="A20" s="117" t="s">
        <v>8</v>
      </c>
      <c r="B20" s="117"/>
      <c r="C20" s="205">
        <f>'F-TNU-RA-014 SOLICITUD'!$C$19:$D$19</f>
        <v>0</v>
      </c>
      <c r="D20" s="205"/>
      <c r="E20" s="4" t="s">
        <v>138</v>
      </c>
      <c r="F20" s="4"/>
      <c r="G20" s="5"/>
      <c r="H20" s="81">
        <f>'F-TNU-RA-014 SOLICITUD'!$C$7</f>
        <v>0</v>
      </c>
      <c r="I20" s="44">
        <f>'F-TNU-RA-014 SOLICITUD'!$H$7</f>
        <v>0</v>
      </c>
    </row>
    <row r="21" spans="1:9" ht="3.75" customHeight="1" x14ac:dyDescent="0.25">
      <c r="A21" s="4"/>
      <c r="B21" s="4"/>
      <c r="C21" s="4"/>
      <c r="D21" s="4"/>
      <c r="E21" s="4"/>
      <c r="F21" s="4"/>
      <c r="G21" s="4"/>
      <c r="H21" s="4"/>
      <c r="I21" s="4"/>
    </row>
    <row r="22" spans="1:9" ht="6.75" customHeight="1" x14ac:dyDescent="0.25">
      <c r="A22" s="4"/>
      <c r="B22" s="4"/>
      <c r="C22" s="4"/>
      <c r="D22" s="4"/>
      <c r="E22" s="4"/>
      <c r="F22" s="4"/>
      <c r="G22" s="4"/>
      <c r="H22" s="4"/>
      <c r="I22" s="4"/>
    </row>
    <row r="23" spans="1:9" x14ac:dyDescent="0.25">
      <c r="A23" s="116" t="s">
        <v>95</v>
      </c>
      <c r="B23" s="116"/>
      <c r="C23" s="116"/>
      <c r="D23" s="116"/>
      <c r="E23" s="116"/>
      <c r="F23" s="116"/>
      <c r="G23" s="116"/>
      <c r="H23" s="116"/>
      <c r="I23" s="116"/>
    </row>
    <row r="24" spans="1:9" ht="7.5" customHeight="1" x14ac:dyDescent="0.25">
      <c r="A24" s="4"/>
      <c r="B24" s="4"/>
      <c r="C24" s="4"/>
      <c r="D24" s="4"/>
      <c r="E24" s="4"/>
      <c r="F24" s="4"/>
      <c r="G24" s="4"/>
      <c r="H24" s="4"/>
      <c r="I24" s="4"/>
    </row>
    <row r="25" spans="1:9" ht="142.5" customHeight="1" x14ac:dyDescent="0.25">
      <c r="A25" s="282" t="s">
        <v>181</v>
      </c>
      <c r="B25" s="282"/>
      <c r="C25" s="282"/>
      <c r="D25" s="282"/>
      <c r="E25" s="282"/>
      <c r="F25" s="282"/>
      <c r="G25" s="282"/>
      <c r="H25" s="282"/>
      <c r="I25" s="282"/>
    </row>
    <row r="26" spans="1:9" ht="7.5" customHeight="1" x14ac:dyDescent="0.25">
      <c r="A26" s="4"/>
      <c r="B26" s="4"/>
      <c r="C26" s="4"/>
      <c r="D26" s="4"/>
      <c r="E26" s="4"/>
      <c r="F26" s="4"/>
      <c r="G26" s="4"/>
      <c r="H26" s="4"/>
      <c r="I26" s="4"/>
    </row>
    <row r="27" spans="1:9" ht="18.75" customHeight="1" x14ac:dyDescent="0.25">
      <c r="A27" s="40" t="s">
        <v>96</v>
      </c>
      <c r="B27" s="4"/>
      <c r="C27" s="221" t="str">
        <f>'F-TNU-RA-014 SOLICITUD'!F116</f>
        <v xml:space="preserve"> </v>
      </c>
      <c r="D27" s="222"/>
      <c r="E27" s="9"/>
      <c r="F27" s="9"/>
      <c r="G27" s="9"/>
      <c r="H27" s="9"/>
      <c r="I27" s="9"/>
    </row>
    <row r="28" spans="1:9" ht="3.75" customHeight="1" x14ac:dyDescent="0.25">
      <c r="A28" s="5"/>
      <c r="B28" s="5"/>
      <c r="C28" s="6"/>
      <c r="D28" s="6"/>
      <c r="E28" s="4"/>
      <c r="F28" s="4"/>
      <c r="G28" s="4"/>
      <c r="H28" s="4"/>
      <c r="I28" s="4"/>
    </row>
    <row r="29" spans="1:9" ht="33.75" customHeight="1" x14ac:dyDescent="0.25">
      <c r="A29" s="224" t="s">
        <v>170</v>
      </c>
      <c r="B29" s="224"/>
      <c r="C29" s="276" t="s">
        <v>174</v>
      </c>
      <c r="D29" s="276"/>
      <c r="E29" s="276"/>
      <c r="F29" s="276"/>
      <c r="G29" s="276"/>
      <c r="H29" s="276"/>
      <c r="I29" s="276"/>
    </row>
    <row r="30" spans="1:9" ht="7.5" customHeight="1" x14ac:dyDescent="0.25">
      <c r="A30" s="75" t="s">
        <v>47</v>
      </c>
      <c r="B30" s="75">
        <v>1</v>
      </c>
      <c r="C30" s="75" t="s">
        <v>173</v>
      </c>
      <c r="D30" s="75">
        <v>3</v>
      </c>
      <c r="E30" s="75">
        <v>4</v>
      </c>
      <c r="F30" s="75">
        <v>5</v>
      </c>
      <c r="G30" s="75">
        <v>6</v>
      </c>
      <c r="H30" s="75">
        <v>7</v>
      </c>
      <c r="I30" s="75">
        <v>8</v>
      </c>
    </row>
    <row r="31" spans="1:9" ht="22.5" customHeight="1" x14ac:dyDescent="0.25">
      <c r="A31" s="117" t="s">
        <v>171</v>
      </c>
      <c r="B31" s="117"/>
      <c r="C31" s="277" t="s">
        <v>172</v>
      </c>
      <c r="D31" s="277"/>
      <c r="E31" s="277"/>
      <c r="F31" s="277"/>
      <c r="G31" s="277"/>
      <c r="H31" s="277"/>
      <c r="I31" s="277"/>
    </row>
    <row r="32" spans="1:9" ht="7.5" customHeight="1" x14ac:dyDescent="0.25">
      <c r="A32" s="75" t="s">
        <v>47</v>
      </c>
      <c r="B32" s="75">
        <v>1</v>
      </c>
      <c r="C32" s="75">
        <v>2</v>
      </c>
      <c r="D32" s="75">
        <v>3</v>
      </c>
      <c r="E32" s="75">
        <v>4</v>
      </c>
      <c r="F32" s="75">
        <v>5</v>
      </c>
      <c r="G32" s="75">
        <v>6</v>
      </c>
      <c r="H32" s="75">
        <v>7</v>
      </c>
      <c r="I32" s="75">
        <v>8</v>
      </c>
    </row>
    <row r="33" spans="1:9" s="59" customFormat="1" ht="24.75" customHeight="1" x14ac:dyDescent="0.25">
      <c r="A33" s="154" t="s">
        <v>123</v>
      </c>
      <c r="B33" s="154"/>
      <c r="C33" s="278"/>
      <c r="D33" s="279"/>
      <c r="E33" s="24" t="s">
        <v>122</v>
      </c>
      <c r="F33" s="58"/>
      <c r="G33" s="58"/>
      <c r="H33" s="280"/>
      <c r="I33" s="280"/>
    </row>
    <row r="34" spans="1:9" ht="7.5" customHeight="1" x14ac:dyDescent="0.25">
      <c r="A34" s="9" t="s">
        <v>47</v>
      </c>
      <c r="B34" s="9">
        <v>1</v>
      </c>
      <c r="C34" s="9">
        <v>2</v>
      </c>
      <c r="D34" s="9">
        <v>3</v>
      </c>
      <c r="E34" s="9">
        <v>4</v>
      </c>
      <c r="F34" s="9">
        <v>5</v>
      </c>
      <c r="G34" s="9">
        <v>6</v>
      </c>
      <c r="H34" s="9">
        <v>7</v>
      </c>
      <c r="I34" s="9">
        <v>8</v>
      </c>
    </row>
    <row r="35" spans="1:9" ht="3.75" customHeight="1" x14ac:dyDescent="0.25">
      <c r="A35" s="46"/>
      <c r="B35" s="47"/>
      <c r="C35" s="47"/>
      <c r="D35" s="47"/>
      <c r="E35" s="47"/>
      <c r="F35" s="47"/>
      <c r="G35" s="47"/>
      <c r="H35" s="47"/>
      <c r="I35" s="48"/>
    </row>
    <row r="36" spans="1:9" x14ac:dyDescent="0.25">
      <c r="A36" s="143" t="s">
        <v>75</v>
      </c>
      <c r="B36" s="281"/>
      <c r="C36" s="87" t="str">
        <f>'F-TNU-RA-014 SOLICITUD'!C118</f>
        <v>Seleccione</v>
      </c>
      <c r="D36" s="88"/>
      <c r="E36" s="88"/>
      <c r="F36" s="89"/>
      <c r="G36" s="89"/>
      <c r="H36" s="89"/>
      <c r="I36" s="93"/>
    </row>
    <row r="37" spans="1:9" ht="3" customHeight="1" x14ac:dyDescent="0.25">
      <c r="A37" s="85"/>
      <c r="B37" s="90"/>
      <c r="C37" s="91"/>
      <c r="D37" s="92"/>
      <c r="E37" s="92"/>
      <c r="F37" s="92"/>
      <c r="G37" s="92"/>
      <c r="H37" s="92"/>
      <c r="I37" s="86"/>
    </row>
    <row r="38" spans="1:9" ht="26.25" customHeight="1" x14ac:dyDescent="0.25">
      <c r="A38" s="267" t="s">
        <v>163</v>
      </c>
      <c r="B38" s="268"/>
      <c r="C38" s="269">
        <f>'F-TNU-RA-014 SOLICITUD'!F118</f>
        <v>0</v>
      </c>
      <c r="D38" s="269"/>
      <c r="E38" s="269"/>
      <c r="F38" s="269"/>
      <c r="G38" s="269"/>
      <c r="H38" s="269"/>
      <c r="I38" s="270"/>
    </row>
    <row r="39" spans="1:9" s="84" customFormat="1" ht="3.75" customHeight="1" x14ac:dyDescent="0.25">
      <c r="A39" s="85"/>
      <c r="B39" s="90"/>
      <c r="C39" s="90"/>
      <c r="D39" s="90"/>
      <c r="E39" s="90"/>
      <c r="F39" s="90"/>
      <c r="G39" s="90"/>
      <c r="H39" s="90"/>
      <c r="I39" s="94"/>
    </row>
    <row r="40" spans="1:9" ht="45" customHeight="1" x14ac:dyDescent="0.25">
      <c r="A40" s="271">
        <f>'F-TNU-RA-014 SOLICITUD'!A120:I120</f>
        <v>0</v>
      </c>
      <c r="B40" s="272"/>
      <c r="C40" s="272"/>
      <c r="D40" s="272"/>
      <c r="E40" s="272"/>
      <c r="F40" s="272"/>
      <c r="G40" s="272"/>
      <c r="H40" s="272"/>
      <c r="I40" s="273"/>
    </row>
    <row r="41" spans="1:9" ht="3.75" customHeight="1" x14ac:dyDescent="0.25">
      <c r="A41" s="107"/>
      <c r="B41" s="108"/>
      <c r="C41" s="108"/>
      <c r="D41" s="274"/>
      <c r="E41" s="274"/>
      <c r="F41" s="274"/>
      <c r="G41" s="274"/>
      <c r="H41" s="274"/>
      <c r="I41" s="275"/>
    </row>
    <row r="43" spans="1:9" ht="15" customHeight="1" x14ac:dyDescent="0.25">
      <c r="A43" s="4"/>
      <c r="B43" s="4"/>
      <c r="C43" s="4"/>
      <c r="D43" s="4"/>
      <c r="E43" s="4"/>
      <c r="F43" s="4"/>
      <c r="G43" s="4"/>
      <c r="H43" s="4"/>
      <c r="I43" s="4"/>
    </row>
    <row r="44" spans="1:9" ht="15" customHeight="1" x14ac:dyDescent="0.25">
      <c r="A44" s="4" t="s">
        <v>161</v>
      </c>
      <c r="B44" s="4"/>
      <c r="C44" s="108"/>
      <c r="D44" s="108"/>
      <c r="E44" s="108"/>
      <c r="F44" s="98"/>
      <c r="G44" s="4" t="s">
        <v>162</v>
      </c>
      <c r="H44" s="211"/>
      <c r="I44" s="211"/>
    </row>
    <row r="45" spans="1:9" ht="15" customHeight="1" x14ac:dyDescent="0.25">
      <c r="A45" s="4"/>
      <c r="B45" s="4"/>
      <c r="C45" s="4"/>
      <c r="D45" s="4"/>
      <c r="E45" s="4"/>
      <c r="F45" s="4"/>
      <c r="G45" s="4"/>
      <c r="H45" s="4"/>
      <c r="I45" s="4"/>
    </row>
    <row r="46" spans="1:9" x14ac:dyDescent="0.25">
      <c r="A46" s="4" t="s">
        <v>177</v>
      </c>
      <c r="C46" s="108"/>
      <c r="D46" s="108"/>
      <c r="E46" s="108"/>
      <c r="F46" s="212" t="s">
        <v>179</v>
      </c>
      <c r="G46" s="212"/>
      <c r="H46" s="211"/>
      <c r="I46" s="211"/>
    </row>
    <row r="47" spans="1:9" ht="7.5" customHeight="1" x14ac:dyDescent="0.25">
      <c r="A47" s="4"/>
      <c r="B47" s="4"/>
      <c r="C47" s="4"/>
      <c r="D47" s="4"/>
      <c r="E47" s="4"/>
      <c r="F47" s="4"/>
      <c r="G47" s="4"/>
      <c r="H47" s="4"/>
      <c r="I47" s="4"/>
    </row>
    <row r="48" spans="1:9" ht="18.75" customHeight="1" x14ac:dyDescent="0.25">
      <c r="A48" s="100"/>
      <c r="B48" s="100"/>
      <c r="C48" s="115" t="s">
        <v>102</v>
      </c>
      <c r="D48" s="253"/>
      <c r="E48" s="253"/>
      <c r="F48" s="253"/>
      <c r="G48" s="100" t="s">
        <v>152</v>
      </c>
      <c r="H48" s="100"/>
      <c r="I48" s="100"/>
    </row>
    <row r="49" spans="1:9" ht="18.75" customHeight="1" x14ac:dyDescent="0.25">
      <c r="A49" s="100"/>
      <c r="B49" s="100"/>
      <c r="C49" s="253"/>
      <c r="D49" s="253"/>
      <c r="E49" s="253"/>
      <c r="F49" s="253"/>
      <c r="G49" s="100" t="s">
        <v>126</v>
      </c>
      <c r="H49" s="100"/>
      <c r="I49" s="100"/>
    </row>
    <row r="50" spans="1:9" ht="18.75" customHeight="1" x14ac:dyDescent="0.25">
      <c r="A50" s="100"/>
      <c r="B50" s="100"/>
      <c r="C50" s="253"/>
      <c r="D50" s="253"/>
      <c r="E50" s="253"/>
      <c r="F50" s="253"/>
      <c r="G50" s="100" t="s">
        <v>107</v>
      </c>
      <c r="H50" s="100"/>
      <c r="I50" s="100"/>
    </row>
    <row r="51" spans="1:9" x14ac:dyDescent="0.25">
      <c r="A51" s="1"/>
      <c r="B51" s="1"/>
      <c r="C51" s="1"/>
      <c r="D51" s="1"/>
      <c r="E51" s="1"/>
      <c r="F51" s="1"/>
      <c r="G51" s="1"/>
      <c r="H51" s="1"/>
      <c r="I51" s="1"/>
    </row>
    <row r="52" spans="1:9" x14ac:dyDescent="0.25">
      <c r="A52" s="232" t="s">
        <v>93</v>
      </c>
      <c r="B52" s="232"/>
      <c r="C52" s="232"/>
      <c r="D52" s="232"/>
      <c r="E52" s="232"/>
      <c r="F52" s="232"/>
      <c r="G52" s="232"/>
      <c r="H52" s="232"/>
      <c r="I52" s="232"/>
    </row>
    <row r="53" spans="1:9" ht="37.5" customHeight="1" x14ac:dyDescent="0.25">
      <c r="A53" s="233" t="s">
        <v>169</v>
      </c>
      <c r="B53" s="233"/>
      <c r="C53" s="233"/>
      <c r="D53" s="233"/>
      <c r="E53" s="233"/>
      <c r="F53" s="233"/>
      <c r="G53" s="233"/>
      <c r="H53" s="233"/>
      <c r="I53" s="233"/>
    </row>
    <row r="54" spans="1:9" ht="7.5" customHeight="1" x14ac:dyDescent="0.25">
      <c r="A54" s="39"/>
      <c r="B54" s="39"/>
      <c r="C54" s="39"/>
      <c r="D54" s="39"/>
      <c r="E54" s="39"/>
      <c r="F54" s="39"/>
      <c r="G54" s="39"/>
      <c r="H54" s="39"/>
      <c r="I54" s="39"/>
    </row>
    <row r="55" spans="1:9" ht="22.5" customHeight="1" x14ac:dyDescent="0.25">
      <c r="A55" s="39"/>
      <c r="B55" s="39"/>
      <c r="C55" s="214" t="s">
        <v>168</v>
      </c>
      <c r="D55" s="214"/>
      <c r="E55" s="234" t="str">
        <f>E8</f>
        <v xml:space="preserve"> </v>
      </c>
      <c r="F55" s="235"/>
      <c r="G55" s="236"/>
      <c r="H55" s="265">
        <f>H8</f>
        <v>0</v>
      </c>
      <c r="I55" s="266"/>
    </row>
    <row r="56" spans="1:9" ht="7.5" customHeight="1" x14ac:dyDescent="0.25">
      <c r="A56" s="2"/>
      <c r="B56" s="2"/>
      <c r="C56" s="2"/>
      <c r="D56" s="2"/>
      <c r="E56" s="2"/>
      <c r="F56" s="2"/>
      <c r="G56" s="2"/>
      <c r="H56" s="2"/>
      <c r="I56" s="2"/>
    </row>
    <row r="57" spans="1:9" x14ac:dyDescent="0.25">
      <c r="A57" s="116" t="s">
        <v>94</v>
      </c>
      <c r="B57" s="116"/>
      <c r="C57" s="116"/>
      <c r="D57" s="116"/>
      <c r="E57" s="116"/>
      <c r="F57" s="116"/>
      <c r="G57" s="116"/>
      <c r="H57" s="116"/>
      <c r="I57" s="116"/>
    </row>
    <row r="58" spans="1:9" ht="3.75" customHeight="1" x14ac:dyDescent="0.25">
      <c r="A58" s="4"/>
      <c r="B58" s="4"/>
      <c r="C58" s="4"/>
      <c r="D58" s="4"/>
      <c r="E58" s="4"/>
      <c r="F58" s="4"/>
      <c r="G58" s="4"/>
      <c r="H58" s="4"/>
      <c r="I58" s="4"/>
    </row>
    <row r="59" spans="1:9" x14ac:dyDescent="0.25">
      <c r="A59" s="117" t="s">
        <v>0</v>
      </c>
      <c r="B59" s="117"/>
      <c r="C59" s="205">
        <f>C12</f>
        <v>0</v>
      </c>
      <c r="D59" s="205"/>
      <c r="E59" s="205"/>
      <c r="F59" s="205"/>
      <c r="G59" s="205"/>
      <c r="H59" s="205"/>
      <c r="I59" s="205"/>
    </row>
    <row r="60" spans="1:9" ht="3.75" customHeight="1" x14ac:dyDescent="0.25">
      <c r="A60" s="5"/>
      <c r="B60" s="5"/>
      <c r="C60" s="6"/>
      <c r="D60" s="6"/>
      <c r="E60" s="4"/>
      <c r="F60" s="4"/>
      <c r="G60" s="4"/>
      <c r="H60" s="4"/>
      <c r="I60" s="4"/>
    </row>
    <row r="61" spans="1:9" x14ac:dyDescent="0.25">
      <c r="A61" s="117" t="s">
        <v>1</v>
      </c>
      <c r="B61" s="117"/>
      <c r="C61" s="205">
        <f>C14</f>
        <v>0</v>
      </c>
      <c r="D61" s="205"/>
      <c r="E61" s="4" t="s">
        <v>3</v>
      </c>
      <c r="F61" s="218">
        <f>F14</f>
        <v>0</v>
      </c>
      <c r="G61" s="218"/>
      <c r="H61" s="4" t="s">
        <v>4</v>
      </c>
      <c r="I61" s="34">
        <f>I14</f>
        <v>0</v>
      </c>
    </row>
    <row r="62" spans="1:9" ht="3.75" customHeight="1" x14ac:dyDescent="0.25">
      <c r="A62" s="5"/>
      <c r="B62" s="5"/>
      <c r="C62" s="6"/>
      <c r="D62" s="6"/>
      <c r="E62" s="4"/>
      <c r="F62" s="4"/>
      <c r="G62" s="4"/>
      <c r="H62" s="4"/>
      <c r="I62" s="4"/>
    </row>
    <row r="63" spans="1:9" x14ac:dyDescent="0.25">
      <c r="A63" s="117" t="s">
        <v>2</v>
      </c>
      <c r="B63" s="117"/>
      <c r="C63" s="205">
        <f>C16</f>
        <v>0</v>
      </c>
      <c r="D63" s="205"/>
      <c r="E63" s="4" t="s">
        <v>5</v>
      </c>
      <c r="F63" s="218">
        <f>F16</f>
        <v>0</v>
      </c>
      <c r="G63" s="218"/>
      <c r="H63" s="218"/>
      <c r="I63" s="218"/>
    </row>
    <row r="64" spans="1:9" ht="3.75" customHeight="1" x14ac:dyDescent="0.25">
      <c r="A64" s="5"/>
      <c r="B64" s="5"/>
      <c r="C64" s="6"/>
      <c r="D64" s="6"/>
      <c r="E64" s="4"/>
      <c r="F64" s="7"/>
      <c r="G64" s="7"/>
      <c r="H64" s="7"/>
      <c r="I64" s="7"/>
    </row>
    <row r="65" spans="1:9" x14ac:dyDescent="0.25">
      <c r="A65" s="117" t="s">
        <v>6</v>
      </c>
      <c r="B65" s="117"/>
      <c r="C65" s="205">
        <f>C18</f>
        <v>0</v>
      </c>
      <c r="D65" s="205"/>
      <c r="E65" s="4" t="s">
        <v>7</v>
      </c>
      <c r="F65" s="218">
        <f>F18</f>
        <v>0</v>
      </c>
      <c r="G65" s="218"/>
      <c r="H65" s="218"/>
      <c r="I65" s="218"/>
    </row>
    <row r="66" spans="1:9" ht="3.75" customHeight="1" x14ac:dyDescent="0.25">
      <c r="A66" s="5"/>
      <c r="B66" s="5"/>
      <c r="C66" s="6"/>
      <c r="D66" s="6"/>
      <c r="E66" s="4"/>
      <c r="F66" s="7"/>
      <c r="G66" s="7"/>
      <c r="H66" s="7"/>
      <c r="I66" s="7"/>
    </row>
    <row r="67" spans="1:9" x14ac:dyDescent="0.25">
      <c r="A67" s="117" t="s">
        <v>8</v>
      </c>
      <c r="B67" s="117"/>
      <c r="C67" s="205">
        <f>C20</f>
        <v>0</v>
      </c>
      <c r="D67" s="205"/>
      <c r="E67" s="4" t="s">
        <v>138</v>
      </c>
      <c r="F67" s="4"/>
      <c r="G67" s="5"/>
      <c r="H67" s="81">
        <f>H20</f>
        <v>0</v>
      </c>
      <c r="I67" s="44">
        <f>I20</f>
        <v>0</v>
      </c>
    </row>
    <row r="68" spans="1:9" ht="3.75" customHeight="1" x14ac:dyDescent="0.25">
      <c r="A68" s="4"/>
      <c r="B68" s="4"/>
      <c r="C68" s="4" t="s">
        <v>139</v>
      </c>
      <c r="D68" s="4"/>
      <c r="E68" s="4"/>
      <c r="F68" s="4"/>
      <c r="G68" s="4"/>
      <c r="H68" s="4"/>
      <c r="I68" s="4"/>
    </row>
    <row r="69" spans="1:9" ht="6.75" customHeight="1" x14ac:dyDescent="0.25">
      <c r="A69" s="4"/>
      <c r="B69" s="4"/>
      <c r="C69" s="4"/>
      <c r="D69" s="4"/>
      <c r="E69" s="4"/>
      <c r="F69" s="4"/>
      <c r="G69" s="4"/>
      <c r="H69" s="4"/>
      <c r="I69" s="4"/>
    </row>
    <row r="70" spans="1:9" x14ac:dyDescent="0.25">
      <c r="A70" s="113" t="s">
        <v>164</v>
      </c>
      <c r="B70" s="113"/>
      <c r="C70" s="113"/>
      <c r="D70" s="113"/>
      <c r="E70" s="113"/>
      <c r="F70" s="113"/>
      <c r="G70" s="113"/>
      <c r="H70" s="113"/>
      <c r="I70" s="113"/>
    </row>
    <row r="71" spans="1:9" ht="7.5" customHeight="1" x14ac:dyDescent="0.25">
      <c r="A71" s="4"/>
      <c r="B71" s="4"/>
      <c r="C71" s="4"/>
      <c r="D71" s="4"/>
      <c r="E71" s="4"/>
      <c r="F71" s="4"/>
      <c r="G71" s="4"/>
      <c r="H71" s="4"/>
      <c r="I71" s="4"/>
    </row>
    <row r="72" spans="1:9" ht="26.25" customHeight="1" x14ac:dyDescent="0.25">
      <c r="A72" s="227" t="s">
        <v>155</v>
      </c>
      <c r="B72" s="228"/>
      <c r="C72" s="72" t="s">
        <v>156</v>
      </c>
      <c r="D72" s="227" t="s">
        <v>165</v>
      </c>
      <c r="E72" s="228"/>
      <c r="F72" s="227" t="s">
        <v>158</v>
      </c>
      <c r="G72" s="228"/>
      <c r="H72" s="227" t="s">
        <v>159</v>
      </c>
      <c r="I72" s="228"/>
    </row>
    <row r="73" spans="1:9" ht="26.25" customHeight="1" x14ac:dyDescent="0.25">
      <c r="A73" s="194" t="s">
        <v>103</v>
      </c>
      <c r="B73" s="194"/>
      <c r="C73" s="83" t="s">
        <v>103</v>
      </c>
      <c r="D73" s="283" t="s">
        <v>103</v>
      </c>
      <c r="E73" s="283"/>
      <c r="F73" s="283" t="s">
        <v>103</v>
      </c>
      <c r="G73" s="283"/>
      <c r="H73" s="284" t="s">
        <v>103</v>
      </c>
      <c r="I73" s="284"/>
    </row>
    <row r="74" spans="1:9" ht="26.25" customHeight="1" x14ac:dyDescent="0.25">
      <c r="A74" s="194" t="s">
        <v>103</v>
      </c>
      <c r="B74" s="194"/>
      <c r="C74" s="83" t="s">
        <v>103</v>
      </c>
      <c r="D74" s="283" t="s">
        <v>103</v>
      </c>
      <c r="E74" s="283"/>
      <c r="F74" s="283" t="s">
        <v>103</v>
      </c>
      <c r="G74" s="283"/>
      <c r="H74" s="284" t="s">
        <v>103</v>
      </c>
      <c r="I74" s="284"/>
    </row>
    <row r="75" spans="1:9" ht="26.25" customHeight="1" x14ac:dyDescent="0.25">
      <c r="A75" s="194" t="s">
        <v>103</v>
      </c>
      <c r="B75" s="194"/>
      <c r="C75" s="83" t="s">
        <v>103</v>
      </c>
      <c r="D75" s="283" t="s">
        <v>103</v>
      </c>
      <c r="E75" s="283"/>
      <c r="F75" s="283" t="s">
        <v>103</v>
      </c>
      <c r="G75" s="283"/>
      <c r="H75" s="284" t="s">
        <v>103</v>
      </c>
      <c r="I75" s="284"/>
    </row>
    <row r="76" spans="1:9" ht="26.25" customHeight="1" x14ac:dyDescent="0.25">
      <c r="A76" s="194" t="s">
        <v>103</v>
      </c>
      <c r="B76" s="194"/>
      <c r="C76" s="83" t="s">
        <v>103</v>
      </c>
      <c r="D76" s="283" t="s">
        <v>103</v>
      </c>
      <c r="E76" s="283"/>
      <c r="F76" s="283" t="s">
        <v>103</v>
      </c>
      <c r="G76" s="283"/>
      <c r="H76" s="284" t="s">
        <v>103</v>
      </c>
      <c r="I76" s="284"/>
    </row>
    <row r="77" spans="1:9" ht="26.25" customHeight="1" x14ac:dyDescent="0.25">
      <c r="A77" s="194" t="s">
        <v>103</v>
      </c>
      <c r="B77" s="194"/>
      <c r="C77" s="83" t="s">
        <v>103</v>
      </c>
      <c r="D77" s="283" t="s">
        <v>103</v>
      </c>
      <c r="E77" s="283"/>
      <c r="F77" s="283" t="s">
        <v>103</v>
      </c>
      <c r="G77" s="283"/>
      <c r="H77" s="284" t="s">
        <v>103</v>
      </c>
      <c r="I77" s="284"/>
    </row>
    <row r="78" spans="1:9" ht="26.25" customHeight="1" x14ac:dyDescent="0.25">
      <c r="A78" s="194" t="s">
        <v>103</v>
      </c>
      <c r="B78" s="194"/>
      <c r="C78" s="83" t="s">
        <v>103</v>
      </c>
      <c r="D78" s="283" t="s">
        <v>103</v>
      </c>
      <c r="E78" s="283"/>
      <c r="F78" s="283" t="s">
        <v>103</v>
      </c>
      <c r="G78" s="283"/>
      <c r="H78" s="284" t="s">
        <v>103</v>
      </c>
      <c r="I78" s="284"/>
    </row>
    <row r="79" spans="1:9" ht="26.25" customHeight="1" x14ac:dyDescent="0.25">
      <c r="A79" s="194" t="s">
        <v>103</v>
      </c>
      <c r="B79" s="194"/>
      <c r="C79" s="83" t="s">
        <v>103</v>
      </c>
      <c r="D79" s="283" t="s">
        <v>103</v>
      </c>
      <c r="E79" s="283"/>
      <c r="F79" s="283" t="s">
        <v>103</v>
      </c>
      <c r="G79" s="283"/>
      <c r="H79" s="284" t="s">
        <v>103</v>
      </c>
      <c r="I79" s="284"/>
    </row>
    <row r="80" spans="1:9" ht="26.25" customHeight="1" x14ac:dyDescent="0.25">
      <c r="A80" s="194" t="s">
        <v>103</v>
      </c>
      <c r="B80" s="194"/>
      <c r="C80" s="83" t="s">
        <v>103</v>
      </c>
      <c r="D80" s="283" t="s">
        <v>103</v>
      </c>
      <c r="E80" s="283"/>
      <c r="F80" s="283" t="s">
        <v>103</v>
      </c>
      <c r="G80" s="283"/>
      <c r="H80" s="284" t="s">
        <v>103</v>
      </c>
      <c r="I80" s="284"/>
    </row>
    <row r="81" spans="1:9" ht="26.25" customHeight="1" x14ac:dyDescent="0.25">
      <c r="A81" s="194" t="s">
        <v>103</v>
      </c>
      <c r="B81" s="194"/>
      <c r="C81" s="83" t="s">
        <v>103</v>
      </c>
      <c r="D81" s="283" t="s">
        <v>103</v>
      </c>
      <c r="E81" s="283"/>
      <c r="F81" s="283" t="s">
        <v>103</v>
      </c>
      <c r="G81" s="283"/>
      <c r="H81" s="284" t="s">
        <v>103</v>
      </c>
      <c r="I81" s="284"/>
    </row>
    <row r="82" spans="1:9" ht="26.25" customHeight="1" x14ac:dyDescent="0.25">
      <c r="A82" s="194" t="s">
        <v>103</v>
      </c>
      <c r="B82" s="194"/>
      <c r="C82" s="83" t="s">
        <v>103</v>
      </c>
      <c r="D82" s="283" t="s">
        <v>103</v>
      </c>
      <c r="E82" s="283"/>
      <c r="F82" s="283" t="s">
        <v>103</v>
      </c>
      <c r="G82" s="283"/>
      <c r="H82" s="284" t="s">
        <v>103</v>
      </c>
      <c r="I82" s="284"/>
    </row>
    <row r="83" spans="1:9" ht="7.5" customHeight="1" x14ac:dyDescent="0.25">
      <c r="A83" s="4"/>
      <c r="B83" s="4"/>
      <c r="C83" s="4"/>
      <c r="D83" s="4"/>
      <c r="E83" s="4"/>
      <c r="F83" s="4"/>
      <c r="G83" s="11"/>
      <c r="H83" s="11"/>
      <c r="I83" s="11"/>
    </row>
    <row r="84" spans="1:9" ht="26.25" customHeight="1" x14ac:dyDescent="0.25">
      <c r="A84" s="263" t="s">
        <v>182</v>
      </c>
      <c r="B84" s="263"/>
      <c r="C84" s="263"/>
      <c r="D84" s="263"/>
      <c r="E84" s="263"/>
      <c r="F84" s="263"/>
      <c r="G84" s="263"/>
      <c r="H84" s="263"/>
      <c r="I84" s="263"/>
    </row>
    <row r="85" spans="1:9" ht="3.75" customHeight="1" x14ac:dyDescent="0.25">
      <c r="A85" s="4"/>
      <c r="B85" s="4"/>
      <c r="C85" s="4"/>
      <c r="D85" s="4"/>
      <c r="E85" s="4"/>
      <c r="F85" s="4"/>
      <c r="G85" s="11"/>
      <c r="H85" s="11"/>
      <c r="I85" s="11"/>
    </row>
    <row r="86" spans="1:9" x14ac:dyDescent="0.25">
      <c r="A86" s="116" t="s">
        <v>178</v>
      </c>
      <c r="B86" s="116"/>
      <c r="C86" s="116"/>
      <c r="D86" s="116"/>
      <c r="E86" s="116"/>
      <c r="F86" s="116"/>
      <c r="G86" s="116"/>
      <c r="H86" s="116"/>
      <c r="I86" s="116"/>
    </row>
    <row r="87" spans="1:9" ht="7.5" customHeight="1" x14ac:dyDescent="0.25">
      <c r="A87" s="4"/>
      <c r="B87" s="4"/>
      <c r="C87" s="4"/>
      <c r="D87" s="4"/>
      <c r="E87" s="4"/>
      <c r="F87" s="4"/>
      <c r="G87" s="4"/>
      <c r="H87" s="4"/>
      <c r="I87" s="4"/>
    </row>
    <row r="88" spans="1:9" ht="33.75" customHeight="1" x14ac:dyDescent="0.25">
      <c r="A88" s="264">
        <f>'F-TNU-RA-014 SOLICITUD'!$A$221:$I$221</f>
        <v>0</v>
      </c>
      <c r="B88" s="264"/>
      <c r="C88" s="264"/>
      <c r="D88" s="264"/>
      <c r="E88" s="264"/>
      <c r="F88" s="264"/>
      <c r="G88" s="264"/>
      <c r="H88" s="264"/>
      <c r="I88" s="264"/>
    </row>
    <row r="89" spans="1:9" ht="3.75" customHeight="1" x14ac:dyDescent="0.25">
      <c r="A89" s="4"/>
      <c r="B89" s="4"/>
      <c r="C89" s="4"/>
      <c r="D89" s="4"/>
      <c r="E89" s="4"/>
      <c r="F89" s="4"/>
      <c r="G89" s="11"/>
      <c r="H89" s="11"/>
      <c r="I89" s="11"/>
    </row>
    <row r="90" spans="1:9" ht="15" customHeight="1" x14ac:dyDescent="0.25">
      <c r="A90" s="4"/>
      <c r="B90" s="4"/>
      <c r="C90" s="4"/>
      <c r="D90" s="4"/>
      <c r="E90" s="4"/>
      <c r="F90" s="4"/>
      <c r="G90" s="11"/>
      <c r="H90" s="11"/>
      <c r="I90" s="11"/>
    </row>
    <row r="91" spans="1:9" ht="15" customHeight="1" x14ac:dyDescent="0.25">
      <c r="A91" s="4" t="s">
        <v>161</v>
      </c>
      <c r="B91" s="4"/>
      <c r="C91" s="108">
        <f>C44</f>
        <v>0</v>
      </c>
      <c r="D91" s="108"/>
      <c r="E91" s="108"/>
      <c r="F91" s="98"/>
      <c r="G91" s="4" t="s">
        <v>162</v>
      </c>
      <c r="H91" s="211">
        <f>H44</f>
        <v>0</v>
      </c>
      <c r="I91" s="211"/>
    </row>
    <row r="92" spans="1:9" ht="15" customHeight="1" x14ac:dyDescent="0.25">
      <c r="A92" s="4"/>
      <c r="B92" s="4"/>
      <c r="C92" s="4"/>
      <c r="D92" s="4"/>
      <c r="E92" s="4"/>
      <c r="F92" s="4"/>
      <c r="G92" s="4"/>
      <c r="H92" s="4"/>
      <c r="I92" s="4"/>
    </row>
    <row r="93" spans="1:9" x14ac:dyDescent="0.25">
      <c r="A93" s="4" t="s">
        <v>177</v>
      </c>
      <c r="C93" s="108">
        <f>C46</f>
        <v>0</v>
      </c>
      <c r="D93" s="108"/>
      <c r="E93" s="108"/>
      <c r="F93" s="212" t="s">
        <v>179</v>
      </c>
      <c r="G93" s="212"/>
      <c r="H93" s="211">
        <f>H46</f>
        <v>0</v>
      </c>
      <c r="I93" s="211"/>
    </row>
    <row r="94" spans="1:9" ht="7.5" customHeight="1" x14ac:dyDescent="0.25">
      <c r="A94" s="4"/>
      <c r="B94" s="4"/>
      <c r="C94" s="4"/>
      <c r="D94" s="4"/>
      <c r="E94" s="4"/>
      <c r="F94" s="4"/>
      <c r="G94" s="4"/>
      <c r="H94" s="4"/>
      <c r="I94" s="4"/>
    </row>
    <row r="95" spans="1:9" x14ac:dyDescent="0.25">
      <c r="A95" s="4"/>
      <c r="B95" s="213" t="s">
        <v>180</v>
      </c>
      <c r="C95" s="213"/>
      <c r="D95" s="213"/>
      <c r="E95" s="213"/>
      <c r="F95" s="213"/>
      <c r="G95" s="213"/>
      <c r="H95" s="213"/>
      <c r="I95" s="4"/>
    </row>
    <row r="96" spans="1:9" ht="18.75" customHeight="1" x14ac:dyDescent="0.25">
      <c r="A96" s="100"/>
      <c r="B96" s="100"/>
      <c r="C96" s="115" t="s">
        <v>102</v>
      </c>
      <c r="D96" s="253"/>
      <c r="E96" s="253"/>
      <c r="F96" s="253"/>
      <c r="G96" s="100" t="s">
        <v>152</v>
      </c>
      <c r="H96" s="100"/>
      <c r="I96" s="100"/>
    </row>
    <row r="97" spans="1:10" ht="18.75" customHeight="1" x14ac:dyDescent="0.25">
      <c r="A97" s="100"/>
      <c r="B97" s="100"/>
      <c r="C97" s="253"/>
      <c r="D97" s="253"/>
      <c r="E97" s="253"/>
      <c r="F97" s="253"/>
      <c r="G97" s="100" t="s">
        <v>126</v>
      </c>
      <c r="H97" s="100"/>
      <c r="I97" s="100"/>
    </row>
    <row r="98" spans="1:10" ht="18.75" customHeight="1" x14ac:dyDescent="0.25">
      <c r="A98" s="100"/>
      <c r="B98" s="100"/>
      <c r="C98" s="253"/>
      <c r="D98" s="253"/>
      <c r="E98" s="253"/>
      <c r="F98" s="253"/>
      <c r="G98" s="100" t="s">
        <v>92</v>
      </c>
      <c r="H98" s="100"/>
      <c r="I98" s="100"/>
    </row>
    <row r="99" spans="1:10" x14ac:dyDescent="0.25">
      <c r="A99" s="1"/>
      <c r="B99" s="1"/>
      <c r="C99" s="1"/>
      <c r="D99" s="1"/>
      <c r="E99" s="1"/>
      <c r="F99" s="1"/>
      <c r="G99" s="1"/>
      <c r="H99" s="1"/>
      <c r="I99" s="1"/>
    </row>
    <row r="100" spans="1:10" x14ac:dyDescent="0.25">
      <c r="A100" s="232" t="s">
        <v>93</v>
      </c>
      <c r="B100" s="232"/>
      <c r="C100" s="232"/>
      <c r="D100" s="232"/>
      <c r="E100" s="232"/>
      <c r="F100" s="232"/>
      <c r="G100" s="232"/>
      <c r="H100" s="232"/>
      <c r="I100" s="232"/>
    </row>
    <row r="101" spans="1:10" ht="37.5" customHeight="1" x14ac:dyDescent="0.25">
      <c r="A101" s="233" t="s">
        <v>169</v>
      </c>
      <c r="B101" s="233"/>
      <c r="C101" s="233"/>
      <c r="D101" s="233"/>
      <c r="E101" s="233"/>
      <c r="F101" s="233"/>
      <c r="G101" s="233"/>
      <c r="H101" s="233"/>
      <c r="I101" s="233"/>
    </row>
    <row r="102" spans="1:10" ht="7.5" customHeight="1" x14ac:dyDescent="0.25">
      <c r="A102" s="97"/>
      <c r="B102" s="97"/>
      <c r="C102" s="97"/>
      <c r="D102" s="97"/>
      <c r="E102" s="97"/>
      <c r="F102" s="97"/>
      <c r="G102" s="97"/>
      <c r="H102" s="97"/>
      <c r="I102" s="97"/>
    </row>
    <row r="103" spans="1:10" ht="22.5" customHeight="1" x14ac:dyDescent="0.25">
      <c r="A103" s="97"/>
      <c r="B103" s="97"/>
      <c r="C103" s="214" t="s">
        <v>168</v>
      </c>
      <c r="D103" s="214"/>
      <c r="E103" s="234" t="str">
        <f>IF(C122&lt;&gt;"",C122," ")</f>
        <v xml:space="preserve"> </v>
      </c>
      <c r="F103" s="235"/>
      <c r="G103" s="236"/>
      <c r="H103" s="254"/>
      <c r="I103" s="255"/>
      <c r="J103" s="45"/>
    </row>
    <row r="104" spans="1:10" ht="7.5" customHeight="1" x14ac:dyDescent="0.25">
      <c r="A104" s="2"/>
      <c r="B104" s="2"/>
      <c r="C104" s="2"/>
      <c r="D104" s="2"/>
      <c r="E104" s="2"/>
      <c r="F104" s="2"/>
      <c r="G104" s="2"/>
      <c r="H104" s="2"/>
      <c r="I104" s="2"/>
    </row>
    <row r="105" spans="1:10" x14ac:dyDescent="0.25">
      <c r="A105" s="116" t="s">
        <v>94</v>
      </c>
      <c r="B105" s="116"/>
      <c r="C105" s="116"/>
      <c r="D105" s="116"/>
      <c r="E105" s="116"/>
      <c r="F105" s="116"/>
      <c r="G105" s="116"/>
      <c r="H105" s="116"/>
      <c r="I105" s="116"/>
    </row>
    <row r="106" spans="1:10" ht="3.75" customHeight="1" x14ac:dyDescent="0.25">
      <c r="A106" s="4"/>
      <c r="B106" s="4"/>
      <c r="C106" s="4"/>
      <c r="D106" s="4"/>
      <c r="E106" s="4"/>
      <c r="F106" s="4"/>
      <c r="G106" s="4"/>
      <c r="H106" s="4"/>
      <c r="I106" s="4"/>
    </row>
    <row r="107" spans="1:10" x14ac:dyDescent="0.25">
      <c r="A107" s="117" t="s">
        <v>0</v>
      </c>
      <c r="B107" s="117"/>
      <c r="C107" s="205">
        <f>'F-TNU-RA-014 SOLICITUD'!$C$11:$I$11</f>
        <v>0</v>
      </c>
      <c r="D107" s="205"/>
      <c r="E107" s="205"/>
      <c r="F107" s="205"/>
      <c r="G107" s="205"/>
      <c r="H107" s="205"/>
      <c r="I107" s="205"/>
    </row>
    <row r="108" spans="1:10" ht="3.75" customHeight="1" x14ac:dyDescent="0.25">
      <c r="A108" s="95"/>
      <c r="B108" s="95"/>
      <c r="C108" s="6"/>
      <c r="D108" s="6"/>
      <c r="E108" s="4"/>
      <c r="F108" s="4"/>
      <c r="G108" s="4"/>
      <c r="H108" s="4"/>
      <c r="I108" s="4"/>
    </row>
    <row r="109" spans="1:10" x14ac:dyDescent="0.25">
      <c r="A109" s="117" t="s">
        <v>1</v>
      </c>
      <c r="B109" s="117"/>
      <c r="C109" s="205">
        <f>'F-TNU-RA-014 SOLICITUD'!$C$13:$D$13</f>
        <v>0</v>
      </c>
      <c r="D109" s="205"/>
      <c r="E109" s="4" t="s">
        <v>3</v>
      </c>
      <c r="F109" s="218">
        <f>'F-TNU-RA-014 SOLICITUD'!$F$13:$G$13</f>
        <v>0</v>
      </c>
      <c r="G109" s="218"/>
      <c r="H109" s="4" t="s">
        <v>4</v>
      </c>
      <c r="I109" s="34">
        <f>'F-TNU-RA-014 SOLICITUD'!$I$13</f>
        <v>0</v>
      </c>
    </row>
    <row r="110" spans="1:10" ht="3.75" customHeight="1" x14ac:dyDescent="0.25">
      <c r="A110" s="95"/>
      <c r="B110" s="95"/>
      <c r="C110" s="6"/>
      <c r="D110" s="6"/>
      <c r="E110" s="4"/>
      <c r="F110" s="4"/>
      <c r="G110" s="4"/>
      <c r="H110" s="4"/>
      <c r="I110" s="4"/>
    </row>
    <row r="111" spans="1:10" x14ac:dyDescent="0.25">
      <c r="A111" s="117" t="s">
        <v>2</v>
      </c>
      <c r="B111" s="117"/>
      <c r="C111" s="205">
        <f>'F-TNU-RA-014 SOLICITUD'!$C$15:$D$15</f>
        <v>0</v>
      </c>
      <c r="D111" s="205"/>
      <c r="E111" s="4" t="s">
        <v>5</v>
      </c>
      <c r="F111" s="218">
        <f>'F-TNU-RA-014 SOLICITUD'!$F$15:$I$15</f>
        <v>0</v>
      </c>
      <c r="G111" s="218"/>
      <c r="H111" s="218"/>
      <c r="I111" s="218"/>
    </row>
    <row r="112" spans="1:10" ht="3.75" customHeight="1" x14ac:dyDescent="0.25">
      <c r="A112" s="95"/>
      <c r="B112" s="95"/>
      <c r="C112" s="6"/>
      <c r="D112" s="6"/>
      <c r="E112" s="4"/>
      <c r="F112" s="7"/>
      <c r="G112" s="7"/>
      <c r="H112" s="7"/>
      <c r="I112" s="7"/>
    </row>
    <row r="113" spans="1:9" x14ac:dyDescent="0.25">
      <c r="A113" s="117" t="s">
        <v>6</v>
      </c>
      <c r="B113" s="117"/>
      <c r="C113" s="205">
        <f>'F-TNU-RA-014 SOLICITUD'!$C$17:$D$17</f>
        <v>0</v>
      </c>
      <c r="D113" s="205"/>
      <c r="E113" s="4" t="s">
        <v>7</v>
      </c>
      <c r="F113" s="218">
        <f>'F-TNU-RA-014 SOLICITUD'!$F$17:$I$17</f>
        <v>0</v>
      </c>
      <c r="G113" s="218"/>
      <c r="H113" s="218"/>
      <c r="I113" s="218"/>
    </row>
    <row r="114" spans="1:9" ht="3.75" customHeight="1" x14ac:dyDescent="0.25">
      <c r="A114" s="95"/>
      <c r="B114" s="95"/>
      <c r="C114" s="6"/>
      <c r="D114" s="6"/>
      <c r="E114" s="4"/>
      <c r="F114" s="7"/>
      <c r="G114" s="7"/>
      <c r="H114" s="7"/>
      <c r="I114" s="7"/>
    </row>
    <row r="115" spans="1:9" x14ac:dyDescent="0.25">
      <c r="A115" s="117" t="s">
        <v>8</v>
      </c>
      <c r="B115" s="117"/>
      <c r="C115" s="205">
        <f>'F-TNU-RA-014 SOLICITUD'!$C$19:$D$19</f>
        <v>0</v>
      </c>
      <c r="D115" s="205"/>
      <c r="E115" s="4" t="s">
        <v>138</v>
      </c>
      <c r="F115" s="4"/>
      <c r="G115" s="95"/>
      <c r="H115" s="81">
        <f>'F-TNU-RA-014 SOLICITUD'!$C$7</f>
        <v>0</v>
      </c>
      <c r="I115" s="44">
        <f>'F-TNU-RA-014 SOLICITUD'!$H$7</f>
        <v>0</v>
      </c>
    </row>
    <row r="116" spans="1:9" ht="3.75" customHeight="1" x14ac:dyDescent="0.25">
      <c r="A116" s="4"/>
      <c r="B116" s="4"/>
      <c r="C116" s="4"/>
      <c r="D116" s="4"/>
      <c r="E116" s="4"/>
      <c r="F116" s="4"/>
      <c r="G116" s="4"/>
      <c r="H116" s="4"/>
      <c r="I116" s="4"/>
    </row>
    <row r="117" spans="1:9" ht="6.75" customHeight="1" x14ac:dyDescent="0.25">
      <c r="A117" s="4"/>
      <c r="B117" s="4"/>
      <c r="C117" s="4"/>
      <c r="D117" s="4"/>
      <c r="E117" s="4"/>
      <c r="F117" s="4"/>
      <c r="G117" s="4"/>
      <c r="H117" s="4"/>
      <c r="I117" s="4"/>
    </row>
    <row r="118" spans="1:9" x14ac:dyDescent="0.25">
      <c r="A118" s="116" t="s">
        <v>95</v>
      </c>
      <c r="B118" s="116"/>
      <c r="C118" s="116"/>
      <c r="D118" s="116"/>
      <c r="E118" s="116"/>
      <c r="F118" s="116"/>
      <c r="G118" s="116"/>
      <c r="H118" s="116"/>
      <c r="I118" s="116"/>
    </row>
    <row r="119" spans="1:9" ht="7.5" customHeight="1" x14ac:dyDescent="0.25">
      <c r="A119" s="4"/>
      <c r="B119" s="4"/>
      <c r="C119" s="4"/>
      <c r="D119" s="4"/>
      <c r="E119" s="4"/>
      <c r="F119" s="4"/>
      <c r="G119" s="4"/>
      <c r="H119" s="4"/>
      <c r="I119" s="4"/>
    </row>
    <row r="120" spans="1:9" ht="142.5" customHeight="1" x14ac:dyDescent="0.25">
      <c r="A120" s="282" t="s">
        <v>181</v>
      </c>
      <c r="B120" s="282"/>
      <c r="C120" s="282"/>
      <c r="D120" s="282"/>
      <c r="E120" s="282"/>
      <c r="F120" s="282"/>
      <c r="G120" s="282"/>
      <c r="H120" s="282"/>
      <c r="I120" s="282"/>
    </row>
    <row r="121" spans="1:9" ht="7.5" customHeight="1" x14ac:dyDescent="0.25">
      <c r="A121" s="4"/>
      <c r="B121" s="4"/>
      <c r="C121" s="4"/>
      <c r="D121" s="4"/>
      <c r="E121" s="4"/>
      <c r="F121" s="4"/>
      <c r="G121" s="4"/>
      <c r="H121" s="4"/>
      <c r="I121" s="4"/>
    </row>
    <row r="122" spans="1:9" ht="18.75" customHeight="1" x14ac:dyDescent="0.25">
      <c r="A122" s="40" t="s">
        <v>96</v>
      </c>
      <c r="B122" s="4"/>
      <c r="C122" s="221" t="str">
        <f>'F-TNU-RA-014 SOLICITUD'!F124</f>
        <v xml:space="preserve"> </v>
      </c>
      <c r="D122" s="222"/>
      <c r="E122" s="75"/>
      <c r="F122" s="75"/>
      <c r="G122" s="75"/>
      <c r="H122" s="75"/>
      <c r="I122" s="75"/>
    </row>
    <row r="123" spans="1:9" ht="3.75" customHeight="1" x14ac:dyDescent="0.25">
      <c r="A123" s="95"/>
      <c r="B123" s="95"/>
      <c r="C123" s="6"/>
      <c r="D123" s="6"/>
      <c r="E123" s="4"/>
      <c r="F123" s="4"/>
      <c r="G123" s="4"/>
      <c r="H123" s="4"/>
      <c r="I123" s="4"/>
    </row>
    <row r="124" spans="1:9" ht="33.75" customHeight="1" x14ac:dyDescent="0.25">
      <c r="A124" s="224" t="s">
        <v>170</v>
      </c>
      <c r="B124" s="224"/>
      <c r="C124" s="276" t="s">
        <v>174</v>
      </c>
      <c r="D124" s="276"/>
      <c r="E124" s="276"/>
      <c r="F124" s="276"/>
      <c r="G124" s="276"/>
      <c r="H124" s="276"/>
      <c r="I124" s="276"/>
    </row>
    <row r="125" spans="1:9" ht="7.5" customHeight="1" x14ac:dyDescent="0.25">
      <c r="A125" s="75" t="s">
        <v>47</v>
      </c>
      <c r="B125" s="75">
        <v>1</v>
      </c>
      <c r="C125" s="75" t="s">
        <v>173</v>
      </c>
      <c r="D125" s="75">
        <v>3</v>
      </c>
      <c r="E125" s="75">
        <v>4</v>
      </c>
      <c r="F125" s="75">
        <v>5</v>
      </c>
      <c r="G125" s="75">
        <v>6</v>
      </c>
      <c r="H125" s="75">
        <v>7</v>
      </c>
      <c r="I125" s="75">
        <v>8</v>
      </c>
    </row>
    <row r="126" spans="1:9" ht="22.5" customHeight="1" x14ac:dyDescent="0.25">
      <c r="A126" s="117" t="s">
        <v>171</v>
      </c>
      <c r="B126" s="117"/>
      <c r="C126" s="277" t="s">
        <v>172</v>
      </c>
      <c r="D126" s="277"/>
      <c r="E126" s="277"/>
      <c r="F126" s="277"/>
      <c r="G126" s="277"/>
      <c r="H126" s="277"/>
      <c r="I126" s="277"/>
    </row>
    <row r="127" spans="1:9" ht="7.5" customHeight="1" x14ac:dyDescent="0.25">
      <c r="A127" s="75" t="s">
        <v>47</v>
      </c>
      <c r="B127" s="75">
        <v>1</v>
      </c>
      <c r="C127" s="75">
        <v>2</v>
      </c>
      <c r="D127" s="75">
        <v>3</v>
      </c>
      <c r="E127" s="75">
        <v>4</v>
      </c>
      <c r="F127" s="75">
        <v>5</v>
      </c>
      <c r="G127" s="75">
        <v>6</v>
      </c>
      <c r="H127" s="75">
        <v>7</v>
      </c>
      <c r="I127" s="75">
        <v>8</v>
      </c>
    </row>
    <row r="128" spans="1:9" s="59" customFormat="1" ht="24.75" customHeight="1" x14ac:dyDescent="0.25">
      <c r="A128" s="154" t="s">
        <v>123</v>
      </c>
      <c r="B128" s="154"/>
      <c r="C128" s="278"/>
      <c r="D128" s="279"/>
      <c r="E128" s="96" t="s">
        <v>122</v>
      </c>
      <c r="F128" s="58"/>
      <c r="G128" s="58"/>
      <c r="H128" s="280"/>
      <c r="I128" s="280"/>
    </row>
    <row r="129" spans="1:9" ht="7.5" customHeight="1" x14ac:dyDescent="0.25">
      <c r="A129" s="75" t="s">
        <v>47</v>
      </c>
      <c r="B129" s="75">
        <v>1</v>
      </c>
      <c r="C129" s="75">
        <v>2</v>
      </c>
      <c r="D129" s="75">
        <v>3</v>
      </c>
      <c r="E129" s="75">
        <v>4</v>
      </c>
      <c r="F129" s="75">
        <v>5</v>
      </c>
      <c r="G129" s="75">
        <v>6</v>
      </c>
      <c r="H129" s="75">
        <v>7</v>
      </c>
      <c r="I129" s="75">
        <v>8</v>
      </c>
    </row>
    <row r="130" spans="1:9" ht="3.75" customHeight="1" x14ac:dyDescent="0.25">
      <c r="A130" s="46"/>
      <c r="B130" s="47"/>
      <c r="C130" s="47"/>
      <c r="D130" s="47"/>
      <c r="E130" s="47"/>
      <c r="F130" s="47"/>
      <c r="G130" s="47"/>
      <c r="H130" s="47"/>
      <c r="I130" s="48"/>
    </row>
    <row r="131" spans="1:9" x14ac:dyDescent="0.25">
      <c r="A131" s="143" t="s">
        <v>75</v>
      </c>
      <c r="B131" s="281"/>
      <c r="C131" s="87" t="str">
        <f>'F-TNU-RA-014 SOLICITUD'!C126</f>
        <v>Seleccione</v>
      </c>
      <c r="D131" s="88"/>
      <c r="E131" s="88"/>
      <c r="F131" s="89"/>
      <c r="G131" s="89"/>
      <c r="H131" s="89"/>
      <c r="I131" s="93"/>
    </row>
    <row r="132" spans="1:9" ht="3" customHeight="1" x14ac:dyDescent="0.25">
      <c r="A132" s="85"/>
      <c r="B132" s="90"/>
      <c r="C132" s="91"/>
      <c r="D132" s="92"/>
      <c r="E132" s="92"/>
      <c r="F132" s="92"/>
      <c r="G132" s="92"/>
      <c r="H132" s="92"/>
      <c r="I132" s="86"/>
    </row>
    <row r="133" spans="1:9" ht="26.25" customHeight="1" x14ac:dyDescent="0.25">
      <c r="A133" s="267" t="s">
        <v>163</v>
      </c>
      <c r="B133" s="268"/>
      <c r="C133" s="269">
        <f>'F-TNU-RA-014 SOLICITUD'!F126</f>
        <v>0</v>
      </c>
      <c r="D133" s="269"/>
      <c r="E133" s="269"/>
      <c r="F133" s="269"/>
      <c r="G133" s="269"/>
      <c r="H133" s="269"/>
      <c r="I133" s="270"/>
    </row>
    <row r="134" spans="1:9" s="84" customFormat="1" ht="3.75" customHeight="1" x14ac:dyDescent="0.25">
      <c r="A134" s="85"/>
      <c r="B134" s="90"/>
      <c r="C134" s="90"/>
      <c r="D134" s="90"/>
      <c r="E134" s="90"/>
      <c r="F134" s="90"/>
      <c r="G134" s="90"/>
      <c r="H134" s="90"/>
      <c r="I134" s="94"/>
    </row>
    <row r="135" spans="1:9" ht="45" customHeight="1" x14ac:dyDescent="0.25">
      <c r="A135" s="271">
        <f>'F-TNU-RA-014 SOLICITUD'!A128:I128</f>
        <v>0</v>
      </c>
      <c r="B135" s="272"/>
      <c r="C135" s="272"/>
      <c r="D135" s="272"/>
      <c r="E135" s="272"/>
      <c r="F135" s="272"/>
      <c r="G135" s="272"/>
      <c r="H135" s="272"/>
      <c r="I135" s="273"/>
    </row>
    <row r="136" spans="1:9" ht="3.75" customHeight="1" x14ac:dyDescent="0.25">
      <c r="A136" s="107"/>
      <c r="B136" s="108"/>
      <c r="C136" s="108"/>
      <c r="D136" s="274"/>
      <c r="E136" s="274"/>
      <c r="F136" s="274"/>
      <c r="G136" s="274"/>
      <c r="H136" s="274"/>
      <c r="I136" s="275"/>
    </row>
    <row r="138" spans="1:9" ht="15" customHeight="1" x14ac:dyDescent="0.25">
      <c r="A138" s="4"/>
      <c r="B138" s="4"/>
      <c r="C138" s="4"/>
      <c r="D138" s="4"/>
      <c r="E138" s="4"/>
      <c r="F138" s="4"/>
      <c r="G138" s="4"/>
      <c r="H138" s="4"/>
      <c r="I138" s="4"/>
    </row>
    <row r="139" spans="1:9" ht="15" customHeight="1" x14ac:dyDescent="0.25">
      <c r="A139" s="4" t="s">
        <v>161</v>
      </c>
      <c r="B139" s="4"/>
      <c r="C139" s="108">
        <f>C91</f>
        <v>0</v>
      </c>
      <c r="D139" s="108"/>
      <c r="E139" s="108"/>
      <c r="F139" s="98"/>
      <c r="G139" s="4" t="s">
        <v>162</v>
      </c>
      <c r="H139" s="211">
        <f>H91</f>
        <v>0</v>
      </c>
      <c r="I139" s="211"/>
    </row>
    <row r="140" spans="1:9" ht="15" customHeight="1" x14ac:dyDescent="0.25">
      <c r="A140" s="4"/>
      <c r="B140" s="4"/>
      <c r="C140" s="4"/>
      <c r="D140" s="4"/>
      <c r="E140" s="4"/>
      <c r="F140" s="4"/>
      <c r="G140" s="4"/>
      <c r="H140" s="4"/>
      <c r="I140" s="4"/>
    </row>
    <row r="141" spans="1:9" x14ac:dyDescent="0.25">
      <c r="A141" s="4" t="s">
        <v>177</v>
      </c>
      <c r="C141" s="108">
        <f>C93</f>
        <v>0</v>
      </c>
      <c r="D141" s="108"/>
      <c r="E141" s="108"/>
      <c r="F141" s="212" t="s">
        <v>179</v>
      </c>
      <c r="G141" s="212"/>
      <c r="H141" s="211">
        <f>H93</f>
        <v>0</v>
      </c>
      <c r="I141" s="211"/>
    </row>
    <row r="142" spans="1:9" ht="7.5" customHeight="1" x14ac:dyDescent="0.25">
      <c r="A142" s="4"/>
      <c r="B142" s="4"/>
      <c r="C142" s="4"/>
      <c r="D142" s="4"/>
      <c r="E142" s="4"/>
      <c r="F142" s="4"/>
      <c r="G142" s="4"/>
      <c r="H142" s="4"/>
      <c r="I142" s="4"/>
    </row>
    <row r="143" spans="1:9" ht="18.75" customHeight="1" x14ac:dyDescent="0.25">
      <c r="A143" s="100"/>
      <c r="B143" s="100"/>
      <c r="C143" s="115" t="s">
        <v>102</v>
      </c>
      <c r="D143" s="253"/>
      <c r="E143" s="253"/>
      <c r="F143" s="253"/>
      <c r="G143" s="100" t="s">
        <v>152</v>
      </c>
      <c r="H143" s="100"/>
      <c r="I143" s="100"/>
    </row>
    <row r="144" spans="1:9" ht="18.75" customHeight="1" x14ac:dyDescent="0.25">
      <c r="A144" s="100"/>
      <c r="B144" s="100"/>
      <c r="C144" s="253"/>
      <c r="D144" s="253"/>
      <c r="E144" s="253"/>
      <c r="F144" s="253"/>
      <c r="G144" s="100" t="s">
        <v>126</v>
      </c>
      <c r="H144" s="100"/>
      <c r="I144" s="100"/>
    </row>
    <row r="145" spans="1:9" ht="18.75" customHeight="1" x14ac:dyDescent="0.25">
      <c r="A145" s="100"/>
      <c r="B145" s="100"/>
      <c r="C145" s="253"/>
      <c r="D145" s="253"/>
      <c r="E145" s="253"/>
      <c r="F145" s="253"/>
      <c r="G145" s="100" t="s">
        <v>107</v>
      </c>
      <c r="H145" s="100"/>
      <c r="I145" s="100"/>
    </row>
    <row r="146" spans="1:9" x14ac:dyDescent="0.25">
      <c r="A146" s="1"/>
      <c r="B146" s="1"/>
      <c r="C146" s="1"/>
      <c r="D146" s="1"/>
      <c r="E146" s="1"/>
      <c r="F146" s="1"/>
      <c r="G146" s="1"/>
      <c r="H146" s="1"/>
      <c r="I146" s="1"/>
    </row>
    <row r="147" spans="1:9" x14ac:dyDescent="0.25">
      <c r="A147" s="232" t="s">
        <v>93</v>
      </c>
      <c r="B147" s="232"/>
      <c r="C147" s="232"/>
      <c r="D147" s="232"/>
      <c r="E147" s="232"/>
      <c r="F147" s="232"/>
      <c r="G147" s="232"/>
      <c r="H147" s="232"/>
      <c r="I147" s="232"/>
    </row>
    <row r="148" spans="1:9" ht="37.5" customHeight="1" x14ac:dyDescent="0.25">
      <c r="A148" s="233" t="s">
        <v>169</v>
      </c>
      <c r="B148" s="233"/>
      <c r="C148" s="233"/>
      <c r="D148" s="233"/>
      <c r="E148" s="233"/>
      <c r="F148" s="233"/>
      <c r="G148" s="233"/>
      <c r="H148" s="233"/>
      <c r="I148" s="233"/>
    </row>
    <row r="149" spans="1:9" ht="7.5" customHeight="1" x14ac:dyDescent="0.25">
      <c r="A149" s="97"/>
      <c r="B149" s="97"/>
      <c r="C149" s="97"/>
      <c r="D149" s="97"/>
      <c r="E149" s="97"/>
      <c r="F149" s="97"/>
      <c r="G149" s="97"/>
      <c r="H149" s="97"/>
      <c r="I149" s="97"/>
    </row>
    <row r="150" spans="1:9" ht="22.5" customHeight="1" x14ac:dyDescent="0.25">
      <c r="A150" s="97"/>
      <c r="B150" s="97"/>
      <c r="C150" s="214" t="s">
        <v>168</v>
      </c>
      <c r="D150" s="214"/>
      <c r="E150" s="234" t="str">
        <f>E103</f>
        <v xml:space="preserve"> </v>
      </c>
      <c r="F150" s="235"/>
      <c r="G150" s="236"/>
      <c r="H150" s="265">
        <f>H103</f>
        <v>0</v>
      </c>
      <c r="I150" s="266"/>
    </row>
    <row r="151" spans="1:9" ht="7.5" customHeight="1" x14ac:dyDescent="0.25">
      <c r="A151" s="2"/>
      <c r="B151" s="2"/>
      <c r="C151" s="2"/>
      <c r="D151" s="2"/>
      <c r="E151" s="2"/>
      <c r="F151" s="2"/>
      <c r="G151" s="2"/>
      <c r="H151" s="2"/>
      <c r="I151" s="2"/>
    </row>
    <row r="152" spans="1:9" x14ac:dyDescent="0.25">
      <c r="A152" s="116" t="s">
        <v>94</v>
      </c>
      <c r="B152" s="116"/>
      <c r="C152" s="116"/>
      <c r="D152" s="116"/>
      <c r="E152" s="116"/>
      <c r="F152" s="116"/>
      <c r="G152" s="116"/>
      <c r="H152" s="116"/>
      <c r="I152" s="116"/>
    </row>
    <row r="153" spans="1:9" ht="3.75" customHeight="1" x14ac:dyDescent="0.25">
      <c r="A153" s="4"/>
      <c r="B153" s="4"/>
      <c r="C153" s="4"/>
      <c r="D153" s="4"/>
      <c r="E153" s="4"/>
      <c r="F153" s="4"/>
      <c r="G153" s="4"/>
      <c r="H153" s="4"/>
      <c r="I153" s="4"/>
    </row>
    <row r="154" spans="1:9" x14ac:dyDescent="0.25">
      <c r="A154" s="117" t="s">
        <v>0</v>
      </c>
      <c r="B154" s="117"/>
      <c r="C154" s="205">
        <f>C107</f>
        <v>0</v>
      </c>
      <c r="D154" s="205"/>
      <c r="E154" s="205"/>
      <c r="F154" s="205"/>
      <c r="G154" s="205"/>
      <c r="H154" s="205"/>
      <c r="I154" s="205"/>
    </row>
    <row r="155" spans="1:9" ht="3.75" customHeight="1" x14ac:dyDescent="0.25">
      <c r="A155" s="95"/>
      <c r="B155" s="95"/>
      <c r="C155" s="6"/>
      <c r="D155" s="6"/>
      <c r="E155" s="4"/>
      <c r="F155" s="4"/>
      <c r="G155" s="4"/>
      <c r="H155" s="4"/>
      <c r="I155" s="4"/>
    </row>
    <row r="156" spans="1:9" x14ac:dyDescent="0.25">
      <c r="A156" s="117" t="s">
        <v>1</v>
      </c>
      <c r="B156" s="117"/>
      <c r="C156" s="205">
        <f>C109</f>
        <v>0</v>
      </c>
      <c r="D156" s="205"/>
      <c r="E156" s="4" t="s">
        <v>3</v>
      </c>
      <c r="F156" s="218">
        <f>F109</f>
        <v>0</v>
      </c>
      <c r="G156" s="218"/>
      <c r="H156" s="4" t="s">
        <v>4</v>
      </c>
      <c r="I156" s="34">
        <f>I109</f>
        <v>0</v>
      </c>
    </row>
    <row r="157" spans="1:9" ht="3.75" customHeight="1" x14ac:dyDescent="0.25">
      <c r="A157" s="95"/>
      <c r="B157" s="95"/>
      <c r="C157" s="6"/>
      <c r="D157" s="6"/>
      <c r="E157" s="4"/>
      <c r="F157" s="4"/>
      <c r="G157" s="4"/>
      <c r="H157" s="4"/>
      <c r="I157" s="4"/>
    </row>
    <row r="158" spans="1:9" x14ac:dyDescent="0.25">
      <c r="A158" s="117" t="s">
        <v>2</v>
      </c>
      <c r="B158" s="117"/>
      <c r="C158" s="205">
        <f>C111</f>
        <v>0</v>
      </c>
      <c r="D158" s="205"/>
      <c r="E158" s="4" t="s">
        <v>5</v>
      </c>
      <c r="F158" s="218">
        <f>F111</f>
        <v>0</v>
      </c>
      <c r="G158" s="218"/>
      <c r="H158" s="218"/>
      <c r="I158" s="218"/>
    </row>
    <row r="159" spans="1:9" ht="3.75" customHeight="1" x14ac:dyDescent="0.25">
      <c r="A159" s="95"/>
      <c r="B159" s="95"/>
      <c r="C159" s="6"/>
      <c r="D159" s="6"/>
      <c r="E159" s="4"/>
      <c r="F159" s="7"/>
      <c r="G159" s="7"/>
      <c r="H159" s="7"/>
      <c r="I159" s="7"/>
    </row>
    <row r="160" spans="1:9" x14ac:dyDescent="0.25">
      <c r="A160" s="117" t="s">
        <v>6</v>
      </c>
      <c r="B160" s="117"/>
      <c r="C160" s="205">
        <f>C113</f>
        <v>0</v>
      </c>
      <c r="D160" s="205"/>
      <c r="E160" s="4" t="s">
        <v>7</v>
      </c>
      <c r="F160" s="218">
        <f>F113</f>
        <v>0</v>
      </c>
      <c r="G160" s="218"/>
      <c r="H160" s="218"/>
      <c r="I160" s="218"/>
    </row>
    <row r="161" spans="1:9" ht="3.75" customHeight="1" x14ac:dyDescent="0.25">
      <c r="A161" s="95"/>
      <c r="B161" s="95"/>
      <c r="C161" s="6"/>
      <c r="D161" s="6"/>
      <c r="E161" s="4"/>
      <c r="F161" s="7"/>
      <c r="G161" s="7"/>
      <c r="H161" s="7"/>
      <c r="I161" s="7"/>
    </row>
    <row r="162" spans="1:9" x14ac:dyDescent="0.25">
      <c r="A162" s="117" t="s">
        <v>8</v>
      </c>
      <c r="B162" s="117"/>
      <c r="C162" s="205">
        <f>C115</f>
        <v>0</v>
      </c>
      <c r="D162" s="205"/>
      <c r="E162" s="4" t="s">
        <v>138</v>
      </c>
      <c r="F162" s="4"/>
      <c r="G162" s="95"/>
      <c r="H162" s="81">
        <f>H115</f>
        <v>0</v>
      </c>
      <c r="I162" s="44">
        <f>I115</f>
        <v>0</v>
      </c>
    </row>
    <row r="163" spans="1:9" ht="3.75" customHeight="1" x14ac:dyDescent="0.25">
      <c r="A163" s="4"/>
      <c r="B163" s="4"/>
      <c r="C163" s="4" t="s">
        <v>139</v>
      </c>
      <c r="D163" s="4"/>
      <c r="E163" s="4"/>
      <c r="F163" s="4"/>
      <c r="G163" s="4"/>
      <c r="H163" s="4"/>
      <c r="I163" s="4"/>
    </row>
    <row r="164" spans="1:9" ht="6.75" customHeight="1" x14ac:dyDescent="0.25">
      <c r="A164" s="4"/>
      <c r="B164" s="4"/>
      <c r="C164" s="4"/>
      <c r="D164" s="4"/>
      <c r="E164" s="4"/>
      <c r="F164" s="4"/>
      <c r="G164" s="4"/>
      <c r="H164" s="4"/>
      <c r="I164" s="4"/>
    </row>
    <row r="165" spans="1:9" x14ac:dyDescent="0.25">
      <c r="A165" s="113" t="s">
        <v>164</v>
      </c>
      <c r="B165" s="113"/>
      <c r="C165" s="113"/>
      <c r="D165" s="113"/>
      <c r="E165" s="113"/>
      <c r="F165" s="113"/>
      <c r="G165" s="113"/>
      <c r="H165" s="113"/>
      <c r="I165" s="113"/>
    </row>
    <row r="166" spans="1:9" ht="7.5" customHeight="1" x14ac:dyDescent="0.25">
      <c r="A166" s="4"/>
      <c r="B166" s="4"/>
      <c r="C166" s="4"/>
      <c r="D166" s="4"/>
      <c r="E166" s="4"/>
      <c r="F166" s="4"/>
      <c r="G166" s="4"/>
      <c r="H166" s="4"/>
      <c r="I166" s="4"/>
    </row>
    <row r="167" spans="1:9" ht="26.25" customHeight="1" x14ac:dyDescent="0.25">
      <c r="A167" s="227" t="s">
        <v>155</v>
      </c>
      <c r="B167" s="228"/>
      <c r="C167" s="72" t="s">
        <v>156</v>
      </c>
      <c r="D167" s="227" t="s">
        <v>165</v>
      </c>
      <c r="E167" s="228"/>
      <c r="F167" s="227" t="s">
        <v>158</v>
      </c>
      <c r="G167" s="228"/>
      <c r="H167" s="227" t="s">
        <v>159</v>
      </c>
      <c r="I167" s="228"/>
    </row>
    <row r="168" spans="1:9" ht="26.25" customHeight="1" x14ac:dyDescent="0.25">
      <c r="A168" s="194" t="s">
        <v>103</v>
      </c>
      <c r="B168" s="194"/>
      <c r="C168" s="83" t="s">
        <v>103</v>
      </c>
      <c r="D168" s="283" t="s">
        <v>103</v>
      </c>
      <c r="E168" s="283"/>
      <c r="F168" s="283" t="s">
        <v>103</v>
      </c>
      <c r="G168" s="283"/>
      <c r="H168" s="284" t="s">
        <v>103</v>
      </c>
      <c r="I168" s="284"/>
    </row>
    <row r="169" spans="1:9" ht="26.25" customHeight="1" x14ac:dyDescent="0.25">
      <c r="A169" s="194" t="s">
        <v>103</v>
      </c>
      <c r="B169" s="194"/>
      <c r="C169" s="83" t="s">
        <v>103</v>
      </c>
      <c r="D169" s="283" t="s">
        <v>103</v>
      </c>
      <c r="E169" s="283"/>
      <c r="F169" s="283" t="s">
        <v>103</v>
      </c>
      <c r="G169" s="283"/>
      <c r="H169" s="284" t="s">
        <v>103</v>
      </c>
      <c r="I169" s="284"/>
    </row>
    <row r="170" spans="1:9" ht="26.25" customHeight="1" x14ac:dyDescent="0.25">
      <c r="A170" s="194" t="s">
        <v>103</v>
      </c>
      <c r="B170" s="194"/>
      <c r="C170" s="83" t="s">
        <v>103</v>
      </c>
      <c r="D170" s="283" t="s">
        <v>103</v>
      </c>
      <c r="E170" s="283"/>
      <c r="F170" s="283" t="s">
        <v>103</v>
      </c>
      <c r="G170" s="283"/>
      <c r="H170" s="284" t="s">
        <v>103</v>
      </c>
      <c r="I170" s="284"/>
    </row>
    <row r="171" spans="1:9" ht="26.25" customHeight="1" x14ac:dyDescent="0.25">
      <c r="A171" s="194" t="s">
        <v>103</v>
      </c>
      <c r="B171" s="194"/>
      <c r="C171" s="83" t="s">
        <v>103</v>
      </c>
      <c r="D171" s="283" t="s">
        <v>103</v>
      </c>
      <c r="E171" s="283"/>
      <c r="F171" s="283" t="s">
        <v>103</v>
      </c>
      <c r="G171" s="283"/>
      <c r="H171" s="284" t="s">
        <v>103</v>
      </c>
      <c r="I171" s="284"/>
    </row>
    <row r="172" spans="1:9" ht="26.25" customHeight="1" x14ac:dyDescent="0.25">
      <c r="A172" s="194" t="s">
        <v>103</v>
      </c>
      <c r="B172" s="194"/>
      <c r="C172" s="83" t="s">
        <v>103</v>
      </c>
      <c r="D172" s="283" t="s">
        <v>103</v>
      </c>
      <c r="E172" s="283"/>
      <c r="F172" s="283" t="s">
        <v>103</v>
      </c>
      <c r="G172" s="283"/>
      <c r="H172" s="284" t="s">
        <v>103</v>
      </c>
      <c r="I172" s="284"/>
    </row>
    <row r="173" spans="1:9" ht="26.25" customHeight="1" x14ac:dyDescent="0.25">
      <c r="A173" s="194" t="s">
        <v>103</v>
      </c>
      <c r="B173" s="194"/>
      <c r="C173" s="83" t="s">
        <v>103</v>
      </c>
      <c r="D173" s="283" t="s">
        <v>103</v>
      </c>
      <c r="E173" s="283"/>
      <c r="F173" s="283" t="s">
        <v>103</v>
      </c>
      <c r="G173" s="283"/>
      <c r="H173" s="284" t="s">
        <v>103</v>
      </c>
      <c r="I173" s="284"/>
    </row>
    <row r="174" spans="1:9" ht="26.25" customHeight="1" x14ac:dyDescent="0.25">
      <c r="A174" s="194" t="s">
        <v>103</v>
      </c>
      <c r="B174" s="194"/>
      <c r="C174" s="83" t="s">
        <v>103</v>
      </c>
      <c r="D174" s="283" t="s">
        <v>103</v>
      </c>
      <c r="E174" s="283"/>
      <c r="F174" s="283" t="s">
        <v>103</v>
      </c>
      <c r="G174" s="283"/>
      <c r="H174" s="284" t="s">
        <v>103</v>
      </c>
      <c r="I174" s="284"/>
    </row>
    <row r="175" spans="1:9" ht="26.25" customHeight="1" x14ac:dyDescent="0.25">
      <c r="A175" s="194" t="s">
        <v>103</v>
      </c>
      <c r="B175" s="194"/>
      <c r="C175" s="83" t="s">
        <v>103</v>
      </c>
      <c r="D175" s="283" t="s">
        <v>103</v>
      </c>
      <c r="E175" s="283"/>
      <c r="F175" s="283" t="s">
        <v>103</v>
      </c>
      <c r="G175" s="283"/>
      <c r="H175" s="284" t="s">
        <v>103</v>
      </c>
      <c r="I175" s="284"/>
    </row>
    <row r="176" spans="1:9" ht="26.25" customHeight="1" x14ac:dyDescent="0.25">
      <c r="A176" s="194" t="s">
        <v>103</v>
      </c>
      <c r="B176" s="194"/>
      <c r="C176" s="83" t="s">
        <v>103</v>
      </c>
      <c r="D176" s="283" t="s">
        <v>103</v>
      </c>
      <c r="E176" s="283"/>
      <c r="F176" s="283" t="s">
        <v>103</v>
      </c>
      <c r="G176" s="283"/>
      <c r="H176" s="284" t="s">
        <v>103</v>
      </c>
      <c r="I176" s="284"/>
    </row>
    <row r="177" spans="1:9" ht="26.25" customHeight="1" x14ac:dyDescent="0.25">
      <c r="A177" s="194" t="s">
        <v>103</v>
      </c>
      <c r="B177" s="194"/>
      <c r="C177" s="83" t="s">
        <v>103</v>
      </c>
      <c r="D177" s="283" t="s">
        <v>103</v>
      </c>
      <c r="E177" s="283"/>
      <c r="F177" s="283" t="s">
        <v>103</v>
      </c>
      <c r="G177" s="283"/>
      <c r="H177" s="284" t="s">
        <v>103</v>
      </c>
      <c r="I177" s="284"/>
    </row>
    <row r="178" spans="1:9" ht="7.5" customHeight="1" x14ac:dyDescent="0.25">
      <c r="A178" s="4"/>
      <c r="B178" s="4"/>
      <c r="C178" s="4"/>
      <c r="D178" s="4"/>
      <c r="E178" s="4"/>
      <c r="F178" s="4"/>
      <c r="G178" s="11"/>
      <c r="H178" s="11"/>
      <c r="I178" s="11"/>
    </row>
    <row r="179" spans="1:9" ht="26.25" customHeight="1" x14ac:dyDescent="0.25">
      <c r="A179" s="263" t="s">
        <v>182</v>
      </c>
      <c r="B179" s="263"/>
      <c r="C179" s="263"/>
      <c r="D179" s="263"/>
      <c r="E179" s="263"/>
      <c r="F179" s="263"/>
      <c r="G179" s="263"/>
      <c r="H179" s="263"/>
      <c r="I179" s="263"/>
    </row>
    <row r="180" spans="1:9" ht="3.75" customHeight="1" x14ac:dyDescent="0.25">
      <c r="A180" s="4"/>
      <c r="B180" s="4"/>
      <c r="C180" s="4"/>
      <c r="D180" s="4"/>
      <c r="E180" s="4"/>
      <c r="F180" s="4"/>
      <c r="G180" s="11"/>
      <c r="H180" s="11"/>
      <c r="I180" s="11"/>
    </row>
    <row r="181" spans="1:9" x14ac:dyDescent="0.25">
      <c r="A181" s="116" t="s">
        <v>178</v>
      </c>
      <c r="B181" s="116"/>
      <c r="C181" s="116"/>
      <c r="D181" s="116"/>
      <c r="E181" s="116"/>
      <c r="F181" s="116"/>
      <c r="G181" s="116"/>
      <c r="H181" s="116"/>
      <c r="I181" s="116"/>
    </row>
    <row r="182" spans="1:9" ht="7.5" customHeight="1" x14ac:dyDescent="0.25">
      <c r="A182" s="4"/>
      <c r="B182" s="4"/>
      <c r="C182" s="4"/>
      <c r="D182" s="4"/>
      <c r="E182" s="4"/>
      <c r="F182" s="4"/>
      <c r="G182" s="4"/>
      <c r="H182" s="4"/>
      <c r="I182" s="4"/>
    </row>
    <row r="183" spans="1:9" ht="33.75" customHeight="1" x14ac:dyDescent="0.25">
      <c r="A183" s="264">
        <f>'F-TNU-RA-014 SOLICITUD'!$A$221:$I$221</f>
        <v>0</v>
      </c>
      <c r="B183" s="264"/>
      <c r="C183" s="264"/>
      <c r="D183" s="264"/>
      <c r="E183" s="264"/>
      <c r="F183" s="264"/>
      <c r="G183" s="264"/>
      <c r="H183" s="264"/>
      <c r="I183" s="264"/>
    </row>
    <row r="184" spans="1:9" ht="3.75" customHeight="1" x14ac:dyDescent="0.25">
      <c r="A184" s="4"/>
      <c r="B184" s="4"/>
      <c r="C184" s="4"/>
      <c r="D184" s="4"/>
      <c r="E184" s="4"/>
      <c r="F184" s="4"/>
      <c r="G184" s="11"/>
      <c r="H184" s="11"/>
      <c r="I184" s="11"/>
    </row>
    <row r="185" spans="1:9" ht="15" customHeight="1" x14ac:dyDescent="0.25">
      <c r="A185" s="4"/>
      <c r="B185" s="4"/>
      <c r="C185" s="4"/>
      <c r="D185" s="4"/>
      <c r="E185" s="4"/>
      <c r="F185" s="4"/>
      <c r="G185" s="11"/>
      <c r="H185" s="11"/>
      <c r="I185" s="11"/>
    </row>
    <row r="186" spans="1:9" ht="15" customHeight="1" x14ac:dyDescent="0.25">
      <c r="A186" s="4" t="s">
        <v>161</v>
      </c>
      <c r="B186" s="4"/>
      <c r="C186" s="108">
        <f>C139</f>
        <v>0</v>
      </c>
      <c r="D186" s="108"/>
      <c r="E186" s="108"/>
      <c r="F186" s="98"/>
      <c r="G186" s="4" t="s">
        <v>162</v>
      </c>
      <c r="H186" s="211">
        <f>H139</f>
        <v>0</v>
      </c>
      <c r="I186" s="211"/>
    </row>
    <row r="187" spans="1:9" ht="15" customHeight="1" x14ac:dyDescent="0.25">
      <c r="A187" s="4"/>
      <c r="B187" s="4"/>
      <c r="C187" s="4"/>
      <c r="D187" s="4"/>
      <c r="E187" s="4"/>
      <c r="F187" s="4"/>
      <c r="G187" s="4"/>
      <c r="H187" s="4"/>
      <c r="I187" s="4"/>
    </row>
    <row r="188" spans="1:9" x14ac:dyDescent="0.25">
      <c r="A188" s="4" t="s">
        <v>177</v>
      </c>
      <c r="C188" s="108">
        <f>C141</f>
        <v>0</v>
      </c>
      <c r="D188" s="108"/>
      <c r="E188" s="108"/>
      <c r="F188" s="212" t="s">
        <v>179</v>
      </c>
      <c r="G188" s="212"/>
      <c r="H188" s="211">
        <f>H141</f>
        <v>0</v>
      </c>
      <c r="I188" s="211"/>
    </row>
    <row r="189" spans="1:9" ht="7.5" customHeight="1" x14ac:dyDescent="0.25">
      <c r="A189" s="4"/>
      <c r="B189" s="4"/>
      <c r="C189" s="4"/>
      <c r="D189" s="4"/>
      <c r="E189" s="4"/>
      <c r="F189" s="4"/>
      <c r="G189" s="4"/>
      <c r="H189" s="4"/>
      <c r="I189" s="4"/>
    </row>
    <row r="190" spans="1:9" x14ac:dyDescent="0.25">
      <c r="A190" s="4"/>
      <c r="B190" s="213" t="s">
        <v>180</v>
      </c>
      <c r="C190" s="213"/>
      <c r="D190" s="213"/>
      <c r="E190" s="213"/>
      <c r="F190" s="213"/>
      <c r="G190" s="213"/>
      <c r="H190" s="213"/>
      <c r="I190" s="4"/>
    </row>
    <row r="191" spans="1:9" ht="18.75" customHeight="1" x14ac:dyDescent="0.25">
      <c r="A191" s="100"/>
      <c r="B191" s="100"/>
      <c r="C191" s="115" t="s">
        <v>102</v>
      </c>
      <c r="D191" s="253"/>
      <c r="E191" s="253"/>
      <c r="F191" s="253"/>
      <c r="G191" s="100" t="s">
        <v>152</v>
      </c>
      <c r="H191" s="100"/>
      <c r="I191" s="100"/>
    </row>
    <row r="192" spans="1:9" ht="18.75" customHeight="1" x14ac:dyDescent="0.25">
      <c r="A192" s="100"/>
      <c r="B192" s="100"/>
      <c r="C192" s="253"/>
      <c r="D192" s="253"/>
      <c r="E192" s="253"/>
      <c r="F192" s="253"/>
      <c r="G192" s="100" t="s">
        <v>126</v>
      </c>
      <c r="H192" s="100"/>
      <c r="I192" s="100"/>
    </row>
    <row r="193" spans="1:10" ht="18.75" customHeight="1" x14ac:dyDescent="0.25">
      <c r="A193" s="100"/>
      <c r="B193" s="100"/>
      <c r="C193" s="253"/>
      <c r="D193" s="253"/>
      <c r="E193" s="253"/>
      <c r="F193" s="253"/>
      <c r="G193" s="100" t="s">
        <v>92</v>
      </c>
      <c r="H193" s="100"/>
      <c r="I193" s="100"/>
    </row>
    <row r="194" spans="1:10" x14ac:dyDescent="0.25">
      <c r="A194" s="1"/>
      <c r="B194" s="1"/>
      <c r="C194" s="1"/>
      <c r="D194" s="1"/>
      <c r="E194" s="1"/>
      <c r="F194" s="1"/>
      <c r="G194" s="1"/>
      <c r="H194" s="1"/>
      <c r="I194" s="1"/>
    </row>
    <row r="195" spans="1:10" x14ac:dyDescent="0.25">
      <c r="A195" s="232" t="s">
        <v>93</v>
      </c>
      <c r="B195" s="232"/>
      <c r="C195" s="232"/>
      <c r="D195" s="232"/>
      <c r="E195" s="232"/>
      <c r="F195" s="232"/>
      <c r="G195" s="232"/>
      <c r="H195" s="232"/>
      <c r="I195" s="232"/>
    </row>
    <row r="196" spans="1:10" ht="37.5" customHeight="1" x14ac:dyDescent="0.25">
      <c r="A196" s="233" t="s">
        <v>169</v>
      </c>
      <c r="B196" s="233"/>
      <c r="C196" s="233"/>
      <c r="D196" s="233"/>
      <c r="E196" s="233"/>
      <c r="F196" s="233"/>
      <c r="G196" s="233"/>
      <c r="H196" s="233"/>
      <c r="I196" s="233"/>
    </row>
    <row r="197" spans="1:10" ht="7.5" customHeight="1" x14ac:dyDescent="0.25">
      <c r="A197" s="97"/>
      <c r="B197" s="97"/>
      <c r="C197" s="97"/>
      <c r="D197" s="97"/>
      <c r="E197" s="97"/>
      <c r="F197" s="97"/>
      <c r="G197" s="97"/>
      <c r="H197" s="97"/>
      <c r="I197" s="97"/>
    </row>
    <row r="198" spans="1:10" ht="22.5" customHeight="1" x14ac:dyDescent="0.25">
      <c r="A198" s="97"/>
      <c r="B198" s="97"/>
      <c r="C198" s="214" t="s">
        <v>168</v>
      </c>
      <c r="D198" s="214"/>
      <c r="E198" s="234" t="str">
        <f>IF(C217&lt;&gt;"",C217," ")</f>
        <v xml:space="preserve"> </v>
      </c>
      <c r="F198" s="235"/>
      <c r="G198" s="236"/>
      <c r="H198" s="254"/>
      <c r="I198" s="255"/>
      <c r="J198" s="45"/>
    </row>
    <row r="199" spans="1:10" ht="7.5" customHeight="1" x14ac:dyDescent="0.25">
      <c r="A199" s="2"/>
      <c r="B199" s="2"/>
      <c r="C199" s="2"/>
      <c r="D199" s="2"/>
      <c r="E199" s="2"/>
      <c r="F199" s="2"/>
      <c r="G199" s="2"/>
      <c r="H199" s="2"/>
      <c r="I199" s="2"/>
    </row>
    <row r="200" spans="1:10" x14ac:dyDescent="0.25">
      <c r="A200" s="116" t="s">
        <v>94</v>
      </c>
      <c r="B200" s="116"/>
      <c r="C200" s="116"/>
      <c r="D200" s="116"/>
      <c r="E200" s="116"/>
      <c r="F200" s="116"/>
      <c r="G200" s="116"/>
      <c r="H200" s="116"/>
      <c r="I200" s="116"/>
    </row>
    <row r="201" spans="1:10" ht="3.75" customHeight="1" x14ac:dyDescent="0.25">
      <c r="A201" s="4"/>
      <c r="B201" s="4"/>
      <c r="C201" s="4"/>
      <c r="D201" s="4"/>
      <c r="E201" s="4"/>
      <c r="F201" s="4"/>
      <c r="G201" s="4"/>
      <c r="H201" s="4"/>
      <c r="I201" s="4"/>
    </row>
    <row r="202" spans="1:10" x14ac:dyDescent="0.25">
      <c r="A202" s="117" t="s">
        <v>0</v>
      </c>
      <c r="B202" s="117"/>
      <c r="C202" s="205">
        <f>'F-TNU-RA-014 SOLICITUD'!$C$11:$I$11</f>
        <v>0</v>
      </c>
      <c r="D202" s="205"/>
      <c r="E202" s="205"/>
      <c r="F202" s="205"/>
      <c r="G202" s="205"/>
      <c r="H202" s="205"/>
      <c r="I202" s="205"/>
    </row>
    <row r="203" spans="1:10" ht="3.75" customHeight="1" x14ac:dyDescent="0.25">
      <c r="A203" s="95"/>
      <c r="B203" s="95"/>
      <c r="C203" s="6"/>
      <c r="D203" s="6"/>
      <c r="E203" s="4"/>
      <c r="F203" s="4"/>
      <c r="G203" s="4"/>
      <c r="H203" s="4"/>
      <c r="I203" s="4"/>
    </row>
    <row r="204" spans="1:10" x14ac:dyDescent="0.25">
      <c r="A204" s="117" t="s">
        <v>1</v>
      </c>
      <c r="B204" s="117"/>
      <c r="C204" s="205">
        <f>'F-TNU-RA-014 SOLICITUD'!$C$13:$D$13</f>
        <v>0</v>
      </c>
      <c r="D204" s="205"/>
      <c r="E204" s="4" t="s">
        <v>3</v>
      </c>
      <c r="F204" s="218">
        <f>'F-TNU-RA-014 SOLICITUD'!$F$13:$G$13</f>
        <v>0</v>
      </c>
      <c r="G204" s="218"/>
      <c r="H204" s="4" t="s">
        <v>4</v>
      </c>
      <c r="I204" s="34">
        <f>'F-TNU-RA-014 SOLICITUD'!$I$13</f>
        <v>0</v>
      </c>
    </row>
    <row r="205" spans="1:10" ht="3.75" customHeight="1" x14ac:dyDescent="0.25">
      <c r="A205" s="95"/>
      <c r="B205" s="95"/>
      <c r="C205" s="6"/>
      <c r="D205" s="6"/>
      <c r="E205" s="4"/>
      <c r="F205" s="4"/>
      <c r="G205" s="4"/>
      <c r="H205" s="4"/>
      <c r="I205" s="4"/>
    </row>
    <row r="206" spans="1:10" x14ac:dyDescent="0.25">
      <c r="A206" s="117" t="s">
        <v>2</v>
      </c>
      <c r="B206" s="117"/>
      <c r="C206" s="205">
        <f>'F-TNU-RA-014 SOLICITUD'!$C$15:$D$15</f>
        <v>0</v>
      </c>
      <c r="D206" s="205"/>
      <c r="E206" s="4" t="s">
        <v>5</v>
      </c>
      <c r="F206" s="218">
        <f>'F-TNU-RA-014 SOLICITUD'!$F$15:$I$15</f>
        <v>0</v>
      </c>
      <c r="G206" s="218"/>
      <c r="H206" s="218"/>
      <c r="I206" s="218"/>
    </row>
    <row r="207" spans="1:10" ht="3.75" customHeight="1" x14ac:dyDescent="0.25">
      <c r="A207" s="95"/>
      <c r="B207" s="95"/>
      <c r="C207" s="6"/>
      <c r="D207" s="6"/>
      <c r="E207" s="4"/>
      <c r="F207" s="7"/>
      <c r="G207" s="7"/>
      <c r="H207" s="7"/>
      <c r="I207" s="7"/>
    </row>
    <row r="208" spans="1:10" x14ac:dyDescent="0.25">
      <c r="A208" s="117" t="s">
        <v>6</v>
      </c>
      <c r="B208" s="117"/>
      <c r="C208" s="205">
        <f>'F-TNU-RA-014 SOLICITUD'!$C$17:$D$17</f>
        <v>0</v>
      </c>
      <c r="D208" s="205"/>
      <c r="E208" s="4" t="s">
        <v>7</v>
      </c>
      <c r="F208" s="218">
        <f>'F-TNU-RA-014 SOLICITUD'!$F$17:$I$17</f>
        <v>0</v>
      </c>
      <c r="G208" s="218"/>
      <c r="H208" s="218"/>
      <c r="I208" s="218"/>
    </row>
    <row r="209" spans="1:9" ht="3.75" customHeight="1" x14ac:dyDescent="0.25">
      <c r="A209" s="95"/>
      <c r="B209" s="95"/>
      <c r="C209" s="6"/>
      <c r="D209" s="6"/>
      <c r="E209" s="4"/>
      <c r="F209" s="7"/>
      <c r="G209" s="7"/>
      <c r="H209" s="7"/>
      <c r="I209" s="7"/>
    </row>
    <row r="210" spans="1:9" x14ac:dyDescent="0.25">
      <c r="A210" s="117" t="s">
        <v>8</v>
      </c>
      <c r="B210" s="117"/>
      <c r="C210" s="205">
        <f>'F-TNU-RA-014 SOLICITUD'!$C$19:$D$19</f>
        <v>0</v>
      </c>
      <c r="D210" s="205"/>
      <c r="E210" s="4" t="s">
        <v>138</v>
      </c>
      <c r="F210" s="4"/>
      <c r="G210" s="95"/>
      <c r="H210" s="81">
        <f>'F-TNU-RA-014 SOLICITUD'!$C$7</f>
        <v>0</v>
      </c>
      <c r="I210" s="44">
        <f>'F-TNU-RA-014 SOLICITUD'!$H$7</f>
        <v>0</v>
      </c>
    </row>
    <row r="211" spans="1:9" ht="3.75" customHeight="1" x14ac:dyDescent="0.25">
      <c r="A211" s="4"/>
      <c r="B211" s="4"/>
      <c r="C211" s="4"/>
      <c r="D211" s="4"/>
      <c r="E211" s="4"/>
      <c r="F211" s="4"/>
      <c r="G211" s="4"/>
      <c r="H211" s="4"/>
      <c r="I211" s="4"/>
    </row>
    <row r="212" spans="1:9" ht="6.75" customHeight="1" x14ac:dyDescent="0.25">
      <c r="A212" s="4"/>
      <c r="B212" s="4"/>
      <c r="C212" s="4"/>
      <c r="D212" s="4"/>
      <c r="E212" s="4"/>
      <c r="F212" s="4"/>
      <c r="G212" s="4"/>
      <c r="H212" s="4"/>
      <c r="I212" s="4"/>
    </row>
    <row r="213" spans="1:9" x14ac:dyDescent="0.25">
      <c r="A213" s="116" t="s">
        <v>95</v>
      </c>
      <c r="B213" s="116"/>
      <c r="C213" s="116"/>
      <c r="D213" s="116"/>
      <c r="E213" s="116"/>
      <c r="F213" s="116"/>
      <c r="G213" s="116"/>
      <c r="H213" s="116"/>
      <c r="I213" s="116"/>
    </row>
    <row r="214" spans="1:9" ht="7.5" customHeight="1" x14ac:dyDescent="0.25">
      <c r="A214" s="4"/>
      <c r="B214" s="4"/>
      <c r="C214" s="4"/>
      <c r="D214" s="4"/>
      <c r="E214" s="4"/>
      <c r="F214" s="4"/>
      <c r="G214" s="4"/>
      <c r="H214" s="4"/>
      <c r="I214" s="4"/>
    </row>
    <row r="215" spans="1:9" ht="142.5" customHeight="1" x14ac:dyDescent="0.25">
      <c r="A215" s="282" t="s">
        <v>181</v>
      </c>
      <c r="B215" s="282"/>
      <c r="C215" s="282"/>
      <c r="D215" s="282"/>
      <c r="E215" s="282"/>
      <c r="F215" s="282"/>
      <c r="G215" s="282"/>
      <c r="H215" s="282"/>
      <c r="I215" s="282"/>
    </row>
    <row r="216" spans="1:9" ht="7.5" customHeight="1" x14ac:dyDescent="0.25">
      <c r="A216" s="4"/>
      <c r="B216" s="4"/>
      <c r="C216" s="4"/>
      <c r="D216" s="4"/>
      <c r="E216" s="4"/>
      <c r="F216" s="4"/>
      <c r="G216" s="4"/>
      <c r="H216" s="4"/>
      <c r="I216" s="4"/>
    </row>
    <row r="217" spans="1:9" ht="18.75" customHeight="1" x14ac:dyDescent="0.25">
      <c r="A217" s="40" t="s">
        <v>96</v>
      </c>
      <c r="B217" s="4"/>
      <c r="C217" s="221" t="str">
        <f>'F-TNU-RA-014 SOLICITUD'!F132</f>
        <v xml:space="preserve"> </v>
      </c>
      <c r="D217" s="222"/>
      <c r="E217" s="75"/>
      <c r="F217" s="75"/>
      <c r="G217" s="75"/>
      <c r="H217" s="75"/>
      <c r="I217" s="75"/>
    </row>
    <row r="218" spans="1:9" ht="3.75" customHeight="1" x14ac:dyDescent="0.25">
      <c r="A218" s="95"/>
      <c r="B218" s="95"/>
      <c r="C218" s="6"/>
      <c r="D218" s="6"/>
      <c r="E218" s="4"/>
      <c r="F218" s="4"/>
      <c r="G218" s="4"/>
      <c r="H218" s="4"/>
      <c r="I218" s="4"/>
    </row>
    <row r="219" spans="1:9" ht="33.75" customHeight="1" x14ac:dyDescent="0.25">
      <c r="A219" s="224" t="s">
        <v>170</v>
      </c>
      <c r="B219" s="224"/>
      <c r="C219" s="276" t="s">
        <v>174</v>
      </c>
      <c r="D219" s="276"/>
      <c r="E219" s="276"/>
      <c r="F219" s="276"/>
      <c r="G219" s="276"/>
      <c r="H219" s="276"/>
      <c r="I219" s="276"/>
    </row>
    <row r="220" spans="1:9" ht="7.5" customHeight="1" x14ac:dyDescent="0.25">
      <c r="A220" s="75" t="s">
        <v>47</v>
      </c>
      <c r="B220" s="75">
        <v>1</v>
      </c>
      <c r="C220" s="75" t="s">
        <v>173</v>
      </c>
      <c r="D220" s="75">
        <v>3</v>
      </c>
      <c r="E220" s="75">
        <v>4</v>
      </c>
      <c r="F220" s="75">
        <v>5</v>
      </c>
      <c r="G220" s="75">
        <v>6</v>
      </c>
      <c r="H220" s="75">
        <v>7</v>
      </c>
      <c r="I220" s="75">
        <v>8</v>
      </c>
    </row>
    <row r="221" spans="1:9" ht="22.5" customHeight="1" x14ac:dyDescent="0.25">
      <c r="A221" s="117" t="s">
        <v>171</v>
      </c>
      <c r="B221" s="117"/>
      <c r="C221" s="277" t="s">
        <v>172</v>
      </c>
      <c r="D221" s="277"/>
      <c r="E221" s="277"/>
      <c r="F221" s="277"/>
      <c r="G221" s="277"/>
      <c r="H221" s="277"/>
      <c r="I221" s="277"/>
    </row>
    <row r="222" spans="1:9" ht="7.5" customHeight="1" x14ac:dyDescent="0.25">
      <c r="A222" s="75" t="s">
        <v>47</v>
      </c>
      <c r="B222" s="75">
        <v>1</v>
      </c>
      <c r="C222" s="75">
        <v>2</v>
      </c>
      <c r="D222" s="75">
        <v>3</v>
      </c>
      <c r="E222" s="75">
        <v>4</v>
      </c>
      <c r="F222" s="75">
        <v>5</v>
      </c>
      <c r="G222" s="75">
        <v>6</v>
      </c>
      <c r="H222" s="75">
        <v>7</v>
      </c>
      <c r="I222" s="75">
        <v>8</v>
      </c>
    </row>
    <row r="223" spans="1:9" s="59" customFormat="1" ht="24.75" customHeight="1" x14ac:dyDescent="0.25">
      <c r="A223" s="154" t="s">
        <v>123</v>
      </c>
      <c r="B223" s="154"/>
      <c r="C223" s="278"/>
      <c r="D223" s="279"/>
      <c r="E223" s="96" t="s">
        <v>122</v>
      </c>
      <c r="F223" s="58"/>
      <c r="G223" s="58"/>
      <c r="H223" s="280"/>
      <c r="I223" s="280"/>
    </row>
    <row r="224" spans="1:9" ht="7.5" customHeight="1" x14ac:dyDescent="0.25">
      <c r="A224" s="75" t="s">
        <v>47</v>
      </c>
      <c r="B224" s="75">
        <v>1</v>
      </c>
      <c r="C224" s="75">
        <v>2</v>
      </c>
      <c r="D224" s="75">
        <v>3</v>
      </c>
      <c r="E224" s="75">
        <v>4</v>
      </c>
      <c r="F224" s="75">
        <v>5</v>
      </c>
      <c r="G224" s="75">
        <v>6</v>
      </c>
      <c r="H224" s="75">
        <v>7</v>
      </c>
      <c r="I224" s="75">
        <v>8</v>
      </c>
    </row>
    <row r="225" spans="1:9" ht="3.75" customHeight="1" x14ac:dyDescent="0.25">
      <c r="A225" s="46"/>
      <c r="B225" s="47"/>
      <c r="C225" s="47"/>
      <c r="D225" s="47"/>
      <c r="E225" s="47"/>
      <c r="F225" s="47"/>
      <c r="G225" s="47"/>
      <c r="H225" s="47"/>
      <c r="I225" s="48"/>
    </row>
    <row r="226" spans="1:9" x14ac:dyDescent="0.25">
      <c r="A226" s="143" t="s">
        <v>75</v>
      </c>
      <c r="B226" s="281"/>
      <c r="C226" s="87" t="str">
        <f>'F-TNU-RA-014 SOLICITUD'!C134</f>
        <v>Seleccione</v>
      </c>
      <c r="D226" s="88"/>
      <c r="E226" s="88"/>
      <c r="F226" s="89"/>
      <c r="G226" s="89"/>
      <c r="H226" s="89"/>
      <c r="I226" s="93"/>
    </row>
    <row r="227" spans="1:9" ht="3" customHeight="1" x14ac:dyDescent="0.25">
      <c r="A227" s="85"/>
      <c r="B227" s="90"/>
      <c r="C227" s="91"/>
      <c r="D227" s="92"/>
      <c r="E227" s="92"/>
      <c r="F227" s="92"/>
      <c r="G227" s="92"/>
      <c r="H227" s="92"/>
      <c r="I227" s="86"/>
    </row>
    <row r="228" spans="1:9" ht="26.25" customHeight="1" x14ac:dyDescent="0.25">
      <c r="A228" s="267" t="s">
        <v>163</v>
      </c>
      <c r="B228" s="268"/>
      <c r="C228" s="269">
        <f>'F-TNU-RA-014 SOLICITUD'!F134</f>
        <v>0</v>
      </c>
      <c r="D228" s="269"/>
      <c r="E228" s="269"/>
      <c r="F228" s="269"/>
      <c r="G228" s="269"/>
      <c r="H228" s="269"/>
      <c r="I228" s="270"/>
    </row>
    <row r="229" spans="1:9" s="84" customFormat="1" ht="3.75" customHeight="1" x14ac:dyDescent="0.25">
      <c r="A229" s="85"/>
      <c r="B229" s="90"/>
      <c r="C229" s="90"/>
      <c r="D229" s="90"/>
      <c r="E229" s="90"/>
      <c r="F229" s="90"/>
      <c r="G229" s="90"/>
      <c r="H229" s="90"/>
      <c r="I229" s="94"/>
    </row>
    <row r="230" spans="1:9" ht="45" customHeight="1" x14ac:dyDescent="0.25">
      <c r="A230" s="271">
        <f>'F-TNU-RA-014 SOLICITUD'!A136:I136</f>
        <v>0</v>
      </c>
      <c r="B230" s="272"/>
      <c r="C230" s="272"/>
      <c r="D230" s="272"/>
      <c r="E230" s="272"/>
      <c r="F230" s="272"/>
      <c r="G230" s="272"/>
      <c r="H230" s="272"/>
      <c r="I230" s="273"/>
    </row>
    <row r="231" spans="1:9" ht="3.75" customHeight="1" x14ac:dyDescent="0.25">
      <c r="A231" s="107"/>
      <c r="B231" s="108"/>
      <c r="C231" s="108"/>
      <c r="D231" s="274"/>
      <c r="E231" s="274"/>
      <c r="F231" s="274"/>
      <c r="G231" s="274"/>
      <c r="H231" s="274"/>
      <c r="I231" s="275"/>
    </row>
    <row r="233" spans="1:9" ht="15" customHeight="1" x14ac:dyDescent="0.25">
      <c r="A233" s="4"/>
      <c r="B233" s="4"/>
      <c r="C233" s="4"/>
      <c r="D233" s="4"/>
      <c r="E233" s="4"/>
      <c r="F233" s="4"/>
      <c r="G233" s="4"/>
      <c r="H233" s="4"/>
      <c r="I233" s="4"/>
    </row>
    <row r="234" spans="1:9" ht="15" customHeight="1" x14ac:dyDescent="0.25">
      <c r="A234" s="4" t="s">
        <v>161</v>
      </c>
      <c r="B234" s="4"/>
      <c r="C234" s="108">
        <f>C186</f>
        <v>0</v>
      </c>
      <c r="D234" s="108"/>
      <c r="E234" s="108"/>
      <c r="F234" s="98"/>
      <c r="G234" s="4" t="s">
        <v>162</v>
      </c>
      <c r="H234" s="211">
        <f>H186</f>
        <v>0</v>
      </c>
      <c r="I234" s="211"/>
    </row>
    <row r="235" spans="1:9" ht="15" customHeight="1" x14ac:dyDescent="0.25">
      <c r="A235" s="4"/>
      <c r="B235" s="4"/>
      <c r="C235" s="4"/>
      <c r="D235" s="4"/>
      <c r="E235" s="4"/>
      <c r="F235" s="4"/>
      <c r="G235" s="4"/>
      <c r="H235" s="4"/>
      <c r="I235" s="4"/>
    </row>
    <row r="236" spans="1:9" x14ac:dyDescent="0.25">
      <c r="A236" s="4" t="s">
        <v>177</v>
      </c>
      <c r="C236" s="108">
        <f>C188</f>
        <v>0</v>
      </c>
      <c r="D236" s="108"/>
      <c r="E236" s="108"/>
      <c r="F236" s="212" t="s">
        <v>179</v>
      </c>
      <c r="G236" s="212"/>
      <c r="H236" s="211">
        <f>H188</f>
        <v>0</v>
      </c>
      <c r="I236" s="211"/>
    </row>
    <row r="237" spans="1:9" ht="7.5" customHeight="1" x14ac:dyDescent="0.25">
      <c r="A237" s="4"/>
      <c r="B237" s="4"/>
      <c r="C237" s="4"/>
      <c r="D237" s="4"/>
      <c r="E237" s="4"/>
      <c r="F237" s="4"/>
      <c r="G237" s="4"/>
      <c r="H237" s="4"/>
      <c r="I237" s="4"/>
    </row>
    <row r="238" spans="1:9" ht="18.75" customHeight="1" x14ac:dyDescent="0.25">
      <c r="A238" s="100"/>
      <c r="B238" s="100"/>
      <c r="C238" s="115" t="s">
        <v>102</v>
      </c>
      <c r="D238" s="253"/>
      <c r="E238" s="253"/>
      <c r="F238" s="253"/>
      <c r="G238" s="100" t="s">
        <v>152</v>
      </c>
      <c r="H238" s="100"/>
      <c r="I238" s="100"/>
    </row>
    <row r="239" spans="1:9" ht="18.75" customHeight="1" x14ac:dyDescent="0.25">
      <c r="A239" s="100"/>
      <c r="B239" s="100"/>
      <c r="C239" s="253"/>
      <c r="D239" s="253"/>
      <c r="E239" s="253"/>
      <c r="F239" s="253"/>
      <c r="G239" s="100" t="s">
        <v>126</v>
      </c>
      <c r="H239" s="100"/>
      <c r="I239" s="100"/>
    </row>
    <row r="240" spans="1:9" ht="18.75" customHeight="1" x14ac:dyDescent="0.25">
      <c r="A240" s="100"/>
      <c r="B240" s="100"/>
      <c r="C240" s="253"/>
      <c r="D240" s="253"/>
      <c r="E240" s="253"/>
      <c r="F240" s="253"/>
      <c r="G240" s="100" t="s">
        <v>107</v>
      </c>
      <c r="H240" s="100"/>
      <c r="I240" s="100"/>
    </row>
    <row r="241" spans="1:9" x14ac:dyDescent="0.25">
      <c r="A241" s="1"/>
      <c r="B241" s="1"/>
      <c r="C241" s="1"/>
      <c r="D241" s="1"/>
      <c r="E241" s="1"/>
      <c r="F241" s="1"/>
      <c r="G241" s="1"/>
      <c r="H241" s="1"/>
      <c r="I241" s="1"/>
    </row>
    <row r="242" spans="1:9" x14ac:dyDescent="0.25">
      <c r="A242" s="232" t="s">
        <v>93</v>
      </c>
      <c r="B242" s="232"/>
      <c r="C242" s="232"/>
      <c r="D242" s="232"/>
      <c r="E242" s="232"/>
      <c r="F242" s="232"/>
      <c r="G242" s="232"/>
      <c r="H242" s="232"/>
      <c r="I242" s="232"/>
    </row>
    <row r="243" spans="1:9" ht="37.5" customHeight="1" x14ac:dyDescent="0.25">
      <c r="A243" s="233" t="s">
        <v>169</v>
      </c>
      <c r="B243" s="233"/>
      <c r="C243" s="233"/>
      <c r="D243" s="233"/>
      <c r="E243" s="233"/>
      <c r="F243" s="233"/>
      <c r="G243" s="233"/>
      <c r="H243" s="233"/>
      <c r="I243" s="233"/>
    </row>
    <row r="244" spans="1:9" ht="7.5" customHeight="1" x14ac:dyDescent="0.25">
      <c r="A244" s="97"/>
      <c r="B244" s="97"/>
      <c r="C244" s="97"/>
      <c r="D244" s="97"/>
      <c r="E244" s="97"/>
      <c r="F244" s="97"/>
      <c r="G244" s="97"/>
      <c r="H244" s="97"/>
      <c r="I244" s="97"/>
    </row>
    <row r="245" spans="1:9" ht="22.5" customHeight="1" x14ac:dyDescent="0.25">
      <c r="A245" s="97"/>
      <c r="B245" s="97"/>
      <c r="C245" s="214" t="s">
        <v>168</v>
      </c>
      <c r="D245" s="214"/>
      <c r="E245" s="234" t="str">
        <f>E198</f>
        <v xml:space="preserve"> </v>
      </c>
      <c r="F245" s="235"/>
      <c r="G245" s="236"/>
      <c r="H245" s="265">
        <f>H198</f>
        <v>0</v>
      </c>
      <c r="I245" s="266"/>
    </row>
    <row r="246" spans="1:9" ht="7.5" customHeight="1" x14ac:dyDescent="0.25">
      <c r="A246" s="2"/>
      <c r="B246" s="2"/>
      <c r="C246" s="2"/>
      <c r="D246" s="2"/>
      <c r="E246" s="2"/>
      <c r="F246" s="2"/>
      <c r="G246" s="2"/>
      <c r="H246" s="2"/>
      <c r="I246" s="2"/>
    </row>
    <row r="247" spans="1:9" x14ac:dyDescent="0.25">
      <c r="A247" s="116" t="s">
        <v>94</v>
      </c>
      <c r="B247" s="116"/>
      <c r="C247" s="116"/>
      <c r="D247" s="116"/>
      <c r="E247" s="116"/>
      <c r="F247" s="116"/>
      <c r="G247" s="116"/>
      <c r="H247" s="116"/>
      <c r="I247" s="116"/>
    </row>
    <row r="248" spans="1:9" ht="3.75" customHeight="1" x14ac:dyDescent="0.25">
      <c r="A248" s="4"/>
      <c r="B248" s="4"/>
      <c r="C248" s="4"/>
      <c r="D248" s="4"/>
      <c r="E248" s="4"/>
      <c r="F248" s="4"/>
      <c r="G248" s="4"/>
      <c r="H248" s="4"/>
      <c r="I248" s="4"/>
    </row>
    <row r="249" spans="1:9" x14ac:dyDescent="0.25">
      <c r="A249" s="117" t="s">
        <v>0</v>
      </c>
      <c r="B249" s="117"/>
      <c r="C249" s="205">
        <f>C202</f>
        <v>0</v>
      </c>
      <c r="D249" s="205"/>
      <c r="E249" s="205"/>
      <c r="F249" s="205"/>
      <c r="G249" s="205"/>
      <c r="H249" s="205"/>
      <c r="I249" s="205"/>
    </row>
    <row r="250" spans="1:9" ht="3.75" customHeight="1" x14ac:dyDescent="0.25">
      <c r="A250" s="95"/>
      <c r="B250" s="95"/>
      <c r="C250" s="6"/>
      <c r="D250" s="6"/>
      <c r="E250" s="4"/>
      <c r="F250" s="4"/>
      <c r="G250" s="4"/>
      <c r="H250" s="4"/>
      <c r="I250" s="4"/>
    </row>
    <row r="251" spans="1:9" x14ac:dyDescent="0.25">
      <c r="A251" s="117" t="s">
        <v>1</v>
      </c>
      <c r="B251" s="117"/>
      <c r="C251" s="205">
        <f>C204</f>
        <v>0</v>
      </c>
      <c r="D251" s="205"/>
      <c r="E251" s="4" t="s">
        <v>3</v>
      </c>
      <c r="F251" s="218">
        <f>F204</f>
        <v>0</v>
      </c>
      <c r="G251" s="218"/>
      <c r="H251" s="4" t="s">
        <v>4</v>
      </c>
      <c r="I251" s="34">
        <f>I204</f>
        <v>0</v>
      </c>
    </row>
    <row r="252" spans="1:9" ht="3.75" customHeight="1" x14ac:dyDescent="0.25">
      <c r="A252" s="95"/>
      <c r="B252" s="95"/>
      <c r="C252" s="6"/>
      <c r="D252" s="6"/>
      <c r="E252" s="4"/>
      <c r="F252" s="4"/>
      <c r="G252" s="4"/>
      <c r="H252" s="4"/>
      <c r="I252" s="4"/>
    </row>
    <row r="253" spans="1:9" x14ac:dyDescent="0.25">
      <c r="A253" s="117" t="s">
        <v>2</v>
      </c>
      <c r="B253" s="117"/>
      <c r="C253" s="205">
        <f>C206</f>
        <v>0</v>
      </c>
      <c r="D253" s="205"/>
      <c r="E253" s="4" t="s">
        <v>5</v>
      </c>
      <c r="F253" s="218">
        <f>F206</f>
        <v>0</v>
      </c>
      <c r="G253" s="218"/>
      <c r="H253" s="218"/>
      <c r="I253" s="218"/>
    </row>
    <row r="254" spans="1:9" ht="3.75" customHeight="1" x14ac:dyDescent="0.25">
      <c r="A254" s="95"/>
      <c r="B254" s="95"/>
      <c r="C254" s="6"/>
      <c r="D254" s="6"/>
      <c r="E254" s="4"/>
      <c r="F254" s="7"/>
      <c r="G254" s="7"/>
      <c r="H254" s="7"/>
      <c r="I254" s="7"/>
    </row>
    <row r="255" spans="1:9" x14ac:dyDescent="0.25">
      <c r="A255" s="117" t="s">
        <v>6</v>
      </c>
      <c r="B255" s="117"/>
      <c r="C255" s="205">
        <f>C208</f>
        <v>0</v>
      </c>
      <c r="D255" s="205"/>
      <c r="E255" s="4" t="s">
        <v>7</v>
      </c>
      <c r="F255" s="218">
        <f>F208</f>
        <v>0</v>
      </c>
      <c r="G255" s="218"/>
      <c r="H255" s="218"/>
      <c r="I255" s="218"/>
    </row>
    <row r="256" spans="1:9" ht="3.75" customHeight="1" x14ac:dyDescent="0.25">
      <c r="A256" s="95"/>
      <c r="B256" s="95"/>
      <c r="C256" s="6"/>
      <c r="D256" s="6"/>
      <c r="E256" s="4"/>
      <c r="F256" s="7"/>
      <c r="G256" s="7"/>
      <c r="H256" s="7"/>
      <c r="I256" s="7"/>
    </row>
    <row r="257" spans="1:9" x14ac:dyDescent="0.25">
      <c r="A257" s="117" t="s">
        <v>8</v>
      </c>
      <c r="B257" s="117"/>
      <c r="C257" s="205">
        <f>C210</f>
        <v>0</v>
      </c>
      <c r="D257" s="205"/>
      <c r="E257" s="4" t="s">
        <v>138</v>
      </c>
      <c r="F257" s="4"/>
      <c r="G257" s="95"/>
      <c r="H257" s="81">
        <f>H210</f>
        <v>0</v>
      </c>
      <c r="I257" s="44">
        <f>I210</f>
        <v>0</v>
      </c>
    </row>
    <row r="258" spans="1:9" ht="3.75" customHeight="1" x14ac:dyDescent="0.25">
      <c r="A258" s="4"/>
      <c r="B258" s="4"/>
      <c r="C258" s="4" t="s">
        <v>139</v>
      </c>
      <c r="D258" s="4"/>
      <c r="E258" s="4"/>
      <c r="F258" s="4"/>
      <c r="G258" s="4"/>
      <c r="H258" s="4"/>
      <c r="I258" s="4"/>
    </row>
    <row r="259" spans="1:9" ht="6.75" customHeight="1" x14ac:dyDescent="0.25">
      <c r="A259" s="4"/>
      <c r="B259" s="4"/>
      <c r="C259" s="4"/>
      <c r="D259" s="4"/>
      <c r="E259" s="4"/>
      <c r="F259" s="4"/>
      <c r="G259" s="4"/>
      <c r="H259" s="4"/>
      <c r="I259" s="4"/>
    </row>
    <row r="260" spans="1:9" x14ac:dyDescent="0.25">
      <c r="A260" s="113" t="s">
        <v>164</v>
      </c>
      <c r="B260" s="113"/>
      <c r="C260" s="113"/>
      <c r="D260" s="113"/>
      <c r="E260" s="113"/>
      <c r="F260" s="113"/>
      <c r="G260" s="113"/>
      <c r="H260" s="113"/>
      <c r="I260" s="113"/>
    </row>
    <row r="261" spans="1:9" ht="7.5" customHeight="1" x14ac:dyDescent="0.25">
      <c r="A261" s="4"/>
      <c r="B261" s="4"/>
      <c r="C261" s="4"/>
      <c r="D261" s="4"/>
      <c r="E261" s="4"/>
      <c r="F261" s="4"/>
      <c r="G261" s="4"/>
      <c r="H261" s="4"/>
      <c r="I261" s="4"/>
    </row>
    <row r="262" spans="1:9" ht="26.25" customHeight="1" x14ac:dyDescent="0.25">
      <c r="A262" s="227" t="s">
        <v>155</v>
      </c>
      <c r="B262" s="228"/>
      <c r="C262" s="72" t="s">
        <v>156</v>
      </c>
      <c r="D262" s="227" t="s">
        <v>165</v>
      </c>
      <c r="E262" s="228"/>
      <c r="F262" s="227" t="s">
        <v>158</v>
      </c>
      <c r="G262" s="228"/>
      <c r="H262" s="227" t="s">
        <v>159</v>
      </c>
      <c r="I262" s="228"/>
    </row>
    <row r="263" spans="1:9" ht="26.25" customHeight="1" x14ac:dyDescent="0.25">
      <c r="A263" s="194" t="s">
        <v>103</v>
      </c>
      <c r="B263" s="194"/>
      <c r="C263" s="83" t="s">
        <v>103</v>
      </c>
      <c r="D263" s="283" t="s">
        <v>103</v>
      </c>
      <c r="E263" s="283"/>
      <c r="F263" s="283" t="s">
        <v>103</v>
      </c>
      <c r="G263" s="283"/>
      <c r="H263" s="284" t="s">
        <v>103</v>
      </c>
      <c r="I263" s="284"/>
    </row>
    <row r="264" spans="1:9" ht="26.25" customHeight="1" x14ac:dyDescent="0.25">
      <c r="A264" s="194" t="s">
        <v>103</v>
      </c>
      <c r="B264" s="194"/>
      <c r="C264" s="83" t="s">
        <v>103</v>
      </c>
      <c r="D264" s="283" t="s">
        <v>103</v>
      </c>
      <c r="E264" s="283"/>
      <c r="F264" s="283" t="s">
        <v>103</v>
      </c>
      <c r="G264" s="283"/>
      <c r="H264" s="284" t="s">
        <v>103</v>
      </c>
      <c r="I264" s="284"/>
    </row>
    <row r="265" spans="1:9" ht="26.25" customHeight="1" x14ac:dyDescent="0.25">
      <c r="A265" s="194" t="s">
        <v>103</v>
      </c>
      <c r="B265" s="194"/>
      <c r="C265" s="83" t="s">
        <v>103</v>
      </c>
      <c r="D265" s="283" t="s">
        <v>103</v>
      </c>
      <c r="E265" s="283"/>
      <c r="F265" s="283" t="s">
        <v>103</v>
      </c>
      <c r="G265" s="283"/>
      <c r="H265" s="284" t="s">
        <v>103</v>
      </c>
      <c r="I265" s="284"/>
    </row>
    <row r="266" spans="1:9" ht="26.25" customHeight="1" x14ac:dyDescent="0.25">
      <c r="A266" s="194" t="s">
        <v>103</v>
      </c>
      <c r="B266" s="194"/>
      <c r="C266" s="83" t="s">
        <v>103</v>
      </c>
      <c r="D266" s="283" t="s">
        <v>103</v>
      </c>
      <c r="E266" s="283"/>
      <c r="F266" s="283" t="s">
        <v>103</v>
      </c>
      <c r="G266" s="283"/>
      <c r="H266" s="284" t="s">
        <v>103</v>
      </c>
      <c r="I266" s="284"/>
    </row>
    <row r="267" spans="1:9" ht="26.25" customHeight="1" x14ac:dyDescent="0.25">
      <c r="A267" s="194" t="s">
        <v>103</v>
      </c>
      <c r="B267" s="194"/>
      <c r="C267" s="83" t="s">
        <v>103</v>
      </c>
      <c r="D267" s="283" t="s">
        <v>103</v>
      </c>
      <c r="E267" s="283"/>
      <c r="F267" s="283" t="s">
        <v>103</v>
      </c>
      <c r="G267" s="283"/>
      <c r="H267" s="284" t="s">
        <v>103</v>
      </c>
      <c r="I267" s="284"/>
    </row>
    <row r="268" spans="1:9" ht="26.25" customHeight="1" x14ac:dyDescent="0.25">
      <c r="A268" s="194" t="s">
        <v>103</v>
      </c>
      <c r="B268" s="194"/>
      <c r="C268" s="83" t="s">
        <v>103</v>
      </c>
      <c r="D268" s="283" t="s">
        <v>103</v>
      </c>
      <c r="E268" s="283"/>
      <c r="F268" s="283" t="s">
        <v>103</v>
      </c>
      <c r="G268" s="283"/>
      <c r="H268" s="284" t="s">
        <v>103</v>
      </c>
      <c r="I268" s="284"/>
    </row>
    <row r="269" spans="1:9" ht="26.25" customHeight="1" x14ac:dyDescent="0.25">
      <c r="A269" s="194" t="s">
        <v>103</v>
      </c>
      <c r="B269" s="194"/>
      <c r="C269" s="83" t="s">
        <v>103</v>
      </c>
      <c r="D269" s="283" t="s">
        <v>103</v>
      </c>
      <c r="E269" s="283"/>
      <c r="F269" s="283" t="s">
        <v>103</v>
      </c>
      <c r="G269" s="283"/>
      <c r="H269" s="284" t="s">
        <v>103</v>
      </c>
      <c r="I269" s="284"/>
    </row>
    <row r="270" spans="1:9" ht="26.25" customHeight="1" x14ac:dyDescent="0.25">
      <c r="A270" s="194" t="s">
        <v>103</v>
      </c>
      <c r="B270" s="194"/>
      <c r="C270" s="83" t="s">
        <v>103</v>
      </c>
      <c r="D270" s="283" t="s">
        <v>103</v>
      </c>
      <c r="E270" s="283"/>
      <c r="F270" s="283" t="s">
        <v>103</v>
      </c>
      <c r="G270" s="283"/>
      <c r="H270" s="284" t="s">
        <v>103</v>
      </c>
      <c r="I270" s="284"/>
    </row>
    <row r="271" spans="1:9" ht="26.25" customHeight="1" x14ac:dyDescent="0.25">
      <c r="A271" s="194" t="s">
        <v>103</v>
      </c>
      <c r="B271" s="194"/>
      <c r="C271" s="83" t="s">
        <v>103</v>
      </c>
      <c r="D271" s="283" t="s">
        <v>103</v>
      </c>
      <c r="E271" s="283"/>
      <c r="F271" s="283" t="s">
        <v>103</v>
      </c>
      <c r="G271" s="283"/>
      <c r="H271" s="284" t="s">
        <v>103</v>
      </c>
      <c r="I271" s="284"/>
    </row>
    <row r="272" spans="1:9" ht="26.25" customHeight="1" x14ac:dyDescent="0.25">
      <c r="A272" s="194" t="s">
        <v>103</v>
      </c>
      <c r="B272" s="194"/>
      <c r="C272" s="83" t="s">
        <v>103</v>
      </c>
      <c r="D272" s="283" t="s">
        <v>103</v>
      </c>
      <c r="E272" s="283"/>
      <c r="F272" s="283" t="s">
        <v>103</v>
      </c>
      <c r="G272" s="283"/>
      <c r="H272" s="284" t="s">
        <v>103</v>
      </c>
      <c r="I272" s="284"/>
    </row>
    <row r="273" spans="1:9" ht="7.5" customHeight="1" x14ac:dyDescent="0.25">
      <c r="A273" s="4"/>
      <c r="B273" s="4"/>
      <c r="C273" s="4"/>
      <c r="D273" s="4"/>
      <c r="E273" s="4"/>
      <c r="F273" s="4"/>
      <c r="G273" s="11"/>
      <c r="H273" s="11"/>
      <c r="I273" s="11"/>
    </row>
    <row r="274" spans="1:9" ht="26.25" customHeight="1" x14ac:dyDescent="0.25">
      <c r="A274" s="263" t="s">
        <v>182</v>
      </c>
      <c r="B274" s="263"/>
      <c r="C274" s="263"/>
      <c r="D274" s="263"/>
      <c r="E274" s="263"/>
      <c r="F274" s="263"/>
      <c r="G274" s="263"/>
      <c r="H274" s="263"/>
      <c r="I274" s="263"/>
    </row>
    <row r="275" spans="1:9" ht="3.75" customHeight="1" x14ac:dyDescent="0.25">
      <c r="A275" s="4"/>
      <c r="B275" s="4"/>
      <c r="C275" s="4"/>
      <c r="D275" s="4"/>
      <c r="E275" s="4"/>
      <c r="F275" s="4"/>
      <c r="G275" s="11"/>
      <c r="H275" s="11"/>
      <c r="I275" s="11"/>
    </row>
    <row r="276" spans="1:9" x14ac:dyDescent="0.25">
      <c r="A276" s="116" t="s">
        <v>178</v>
      </c>
      <c r="B276" s="116"/>
      <c r="C276" s="116"/>
      <c r="D276" s="116"/>
      <c r="E276" s="116"/>
      <c r="F276" s="116"/>
      <c r="G276" s="116"/>
      <c r="H276" s="116"/>
      <c r="I276" s="116"/>
    </row>
    <row r="277" spans="1:9" ht="7.5" customHeight="1" x14ac:dyDescent="0.25">
      <c r="A277" s="4"/>
      <c r="B277" s="4"/>
      <c r="C277" s="4"/>
      <c r="D277" s="4"/>
      <c r="E277" s="4"/>
      <c r="F277" s="4"/>
      <c r="G277" s="4"/>
      <c r="H277" s="4"/>
      <c r="I277" s="4"/>
    </row>
    <row r="278" spans="1:9" ht="33.75" customHeight="1" x14ac:dyDescent="0.25">
      <c r="A278" s="264">
        <f>'F-TNU-RA-014 SOLICITUD'!$A$221:$I$221</f>
        <v>0</v>
      </c>
      <c r="B278" s="264"/>
      <c r="C278" s="264"/>
      <c r="D278" s="264"/>
      <c r="E278" s="264"/>
      <c r="F278" s="264"/>
      <c r="G278" s="264"/>
      <c r="H278" s="264"/>
      <c r="I278" s="264"/>
    </row>
    <row r="279" spans="1:9" ht="3.75" customHeight="1" x14ac:dyDescent="0.25">
      <c r="A279" s="4"/>
      <c r="B279" s="4"/>
      <c r="C279" s="4"/>
      <c r="D279" s="4"/>
      <c r="E279" s="4"/>
      <c r="F279" s="4"/>
      <c r="G279" s="11"/>
      <c r="H279" s="11"/>
      <c r="I279" s="11"/>
    </row>
    <row r="280" spans="1:9" ht="15" customHeight="1" x14ac:dyDescent="0.25">
      <c r="A280" s="4"/>
      <c r="B280" s="4"/>
      <c r="C280" s="4"/>
      <c r="D280" s="4"/>
      <c r="E280" s="4"/>
      <c r="F280" s="4"/>
      <c r="G280" s="11"/>
      <c r="H280" s="11"/>
      <c r="I280" s="11"/>
    </row>
    <row r="281" spans="1:9" ht="15" customHeight="1" x14ac:dyDescent="0.25">
      <c r="A281" s="4" t="s">
        <v>161</v>
      </c>
      <c r="B281" s="4"/>
      <c r="C281" s="108">
        <f>C234</f>
        <v>0</v>
      </c>
      <c r="D281" s="108"/>
      <c r="E281" s="108"/>
      <c r="F281" s="98"/>
      <c r="G281" s="4" t="s">
        <v>162</v>
      </c>
      <c r="H281" s="211">
        <f>H234</f>
        <v>0</v>
      </c>
      <c r="I281" s="211"/>
    </row>
    <row r="282" spans="1:9" ht="15" customHeight="1" x14ac:dyDescent="0.25">
      <c r="A282" s="4"/>
      <c r="B282" s="4"/>
      <c r="C282" s="4"/>
      <c r="D282" s="4"/>
      <c r="E282" s="4"/>
      <c r="F282" s="4"/>
      <c r="G282" s="4"/>
      <c r="H282" s="4"/>
      <c r="I282" s="4"/>
    </row>
    <row r="283" spans="1:9" x14ac:dyDescent="0.25">
      <c r="A283" s="4" t="s">
        <v>177</v>
      </c>
      <c r="C283" s="108">
        <f>C236</f>
        <v>0</v>
      </c>
      <c r="D283" s="108"/>
      <c r="E283" s="108"/>
      <c r="F283" s="212" t="s">
        <v>179</v>
      </c>
      <c r="G283" s="212"/>
      <c r="H283" s="211">
        <f>H236</f>
        <v>0</v>
      </c>
      <c r="I283" s="211"/>
    </row>
    <row r="284" spans="1:9" ht="7.5" customHeight="1" x14ac:dyDescent="0.25">
      <c r="A284" s="4"/>
      <c r="B284" s="4"/>
      <c r="C284" s="4"/>
      <c r="D284" s="4"/>
      <c r="E284" s="4"/>
      <c r="F284" s="4"/>
      <c r="G284" s="4"/>
      <c r="H284" s="4"/>
      <c r="I284" s="4"/>
    </row>
    <row r="285" spans="1:9" x14ac:dyDescent="0.25">
      <c r="A285" s="4"/>
      <c r="B285" s="213" t="s">
        <v>180</v>
      </c>
      <c r="C285" s="213"/>
      <c r="D285" s="213"/>
      <c r="E285" s="213"/>
      <c r="F285" s="213"/>
      <c r="G285" s="213"/>
      <c r="H285" s="213"/>
      <c r="I285" s="4"/>
    </row>
    <row r="286" spans="1:9" ht="18.75" customHeight="1" x14ac:dyDescent="0.25">
      <c r="A286" s="100"/>
      <c r="B286" s="100"/>
      <c r="C286" s="115" t="s">
        <v>102</v>
      </c>
      <c r="D286" s="253"/>
      <c r="E286" s="253"/>
      <c r="F286" s="253"/>
      <c r="G286" s="100" t="s">
        <v>152</v>
      </c>
      <c r="H286" s="100"/>
      <c r="I286" s="100"/>
    </row>
    <row r="287" spans="1:9" ht="18.75" customHeight="1" x14ac:dyDescent="0.25">
      <c r="A287" s="100"/>
      <c r="B287" s="100"/>
      <c r="C287" s="253"/>
      <c r="D287" s="253"/>
      <c r="E287" s="253"/>
      <c r="F287" s="253"/>
      <c r="G287" s="100" t="s">
        <v>126</v>
      </c>
      <c r="H287" s="100"/>
      <c r="I287" s="100"/>
    </row>
    <row r="288" spans="1:9" ht="18.75" customHeight="1" x14ac:dyDescent="0.25">
      <c r="A288" s="100"/>
      <c r="B288" s="100"/>
      <c r="C288" s="253"/>
      <c r="D288" s="253"/>
      <c r="E288" s="253"/>
      <c r="F288" s="253"/>
      <c r="G288" s="100" t="s">
        <v>92</v>
      </c>
      <c r="H288" s="100"/>
      <c r="I288" s="100"/>
    </row>
    <row r="289" spans="1:10" x14ac:dyDescent="0.25">
      <c r="A289" s="1"/>
      <c r="B289" s="1"/>
      <c r="C289" s="1"/>
      <c r="D289" s="1"/>
      <c r="E289" s="1"/>
      <c r="F289" s="1"/>
      <c r="G289" s="1"/>
      <c r="H289" s="1"/>
      <c r="I289" s="1"/>
    </row>
    <row r="290" spans="1:10" x14ac:dyDescent="0.25">
      <c r="A290" s="232" t="s">
        <v>93</v>
      </c>
      <c r="B290" s="232"/>
      <c r="C290" s="232"/>
      <c r="D290" s="232"/>
      <c r="E290" s="232"/>
      <c r="F290" s="232"/>
      <c r="G290" s="232"/>
      <c r="H290" s="232"/>
      <c r="I290" s="232"/>
    </row>
    <row r="291" spans="1:10" ht="37.5" customHeight="1" x14ac:dyDescent="0.25">
      <c r="A291" s="233" t="s">
        <v>169</v>
      </c>
      <c r="B291" s="233"/>
      <c r="C291" s="233"/>
      <c r="D291" s="233"/>
      <c r="E291" s="233"/>
      <c r="F291" s="233"/>
      <c r="G291" s="233"/>
      <c r="H291" s="233"/>
      <c r="I291" s="233"/>
    </row>
    <row r="292" spans="1:10" ht="7.5" customHeight="1" x14ac:dyDescent="0.25">
      <c r="A292" s="97"/>
      <c r="B292" s="97"/>
      <c r="C292" s="97"/>
      <c r="D292" s="97"/>
      <c r="E292" s="97"/>
      <c r="F292" s="97"/>
      <c r="G292" s="97"/>
      <c r="H292" s="97"/>
      <c r="I292" s="97"/>
    </row>
    <row r="293" spans="1:10" ht="22.5" customHeight="1" x14ac:dyDescent="0.25">
      <c r="A293" s="97"/>
      <c r="B293" s="97"/>
      <c r="C293" s="214" t="s">
        <v>168</v>
      </c>
      <c r="D293" s="214"/>
      <c r="E293" s="234" t="str">
        <f>IF(C312&lt;&gt;"",C312," ")</f>
        <v xml:space="preserve"> </v>
      </c>
      <c r="F293" s="235"/>
      <c r="G293" s="236"/>
      <c r="H293" s="254"/>
      <c r="I293" s="255"/>
      <c r="J293" s="45"/>
    </row>
    <row r="294" spans="1:10" ht="7.5" customHeight="1" x14ac:dyDescent="0.25">
      <c r="A294" s="2"/>
      <c r="B294" s="2"/>
      <c r="C294" s="2"/>
      <c r="D294" s="2"/>
      <c r="E294" s="2"/>
      <c r="F294" s="2"/>
      <c r="G294" s="2"/>
      <c r="H294" s="2"/>
      <c r="I294" s="2"/>
    </row>
    <row r="295" spans="1:10" x14ac:dyDescent="0.25">
      <c r="A295" s="116" t="s">
        <v>94</v>
      </c>
      <c r="B295" s="116"/>
      <c r="C295" s="116"/>
      <c r="D295" s="116"/>
      <c r="E295" s="116"/>
      <c r="F295" s="116"/>
      <c r="G295" s="116"/>
      <c r="H295" s="116"/>
      <c r="I295" s="116"/>
    </row>
    <row r="296" spans="1:10" ht="3.75" customHeight="1" x14ac:dyDescent="0.25">
      <c r="A296" s="4"/>
      <c r="B296" s="4"/>
      <c r="C296" s="4"/>
      <c r="D296" s="4"/>
      <c r="E296" s="4"/>
      <c r="F296" s="4"/>
      <c r="G296" s="4"/>
      <c r="H296" s="4"/>
      <c r="I296" s="4"/>
    </row>
    <row r="297" spans="1:10" x14ac:dyDescent="0.25">
      <c r="A297" s="117" t="s">
        <v>0</v>
      </c>
      <c r="B297" s="117"/>
      <c r="C297" s="205">
        <f>'F-TNU-RA-014 SOLICITUD'!$C$11:$I$11</f>
        <v>0</v>
      </c>
      <c r="D297" s="205"/>
      <c r="E297" s="205"/>
      <c r="F297" s="205"/>
      <c r="G297" s="205"/>
      <c r="H297" s="205"/>
      <c r="I297" s="205"/>
    </row>
    <row r="298" spans="1:10" ht="3.75" customHeight="1" x14ac:dyDescent="0.25">
      <c r="A298" s="95"/>
      <c r="B298" s="95"/>
      <c r="C298" s="6"/>
      <c r="D298" s="6"/>
      <c r="E298" s="4"/>
      <c r="F298" s="4"/>
      <c r="G298" s="4"/>
      <c r="H298" s="4"/>
      <c r="I298" s="4"/>
    </row>
    <row r="299" spans="1:10" x14ac:dyDescent="0.25">
      <c r="A299" s="117" t="s">
        <v>1</v>
      </c>
      <c r="B299" s="117"/>
      <c r="C299" s="205">
        <f>'F-TNU-RA-014 SOLICITUD'!$C$13:$D$13</f>
        <v>0</v>
      </c>
      <c r="D299" s="205"/>
      <c r="E299" s="4" t="s">
        <v>3</v>
      </c>
      <c r="F299" s="218">
        <f>'F-TNU-RA-014 SOLICITUD'!$F$13:$G$13</f>
        <v>0</v>
      </c>
      <c r="G299" s="218"/>
      <c r="H299" s="4" t="s">
        <v>4</v>
      </c>
      <c r="I299" s="34">
        <f>'F-TNU-RA-014 SOLICITUD'!$I$13</f>
        <v>0</v>
      </c>
    </row>
    <row r="300" spans="1:10" ht="3.75" customHeight="1" x14ac:dyDescent="0.25">
      <c r="A300" s="95"/>
      <c r="B300" s="95"/>
      <c r="C300" s="6"/>
      <c r="D300" s="6"/>
      <c r="E300" s="4"/>
      <c r="F300" s="4"/>
      <c r="G300" s="4"/>
      <c r="H300" s="4"/>
      <c r="I300" s="4"/>
    </row>
    <row r="301" spans="1:10" x14ac:dyDescent="0.25">
      <c r="A301" s="117" t="s">
        <v>2</v>
      </c>
      <c r="B301" s="117"/>
      <c r="C301" s="205">
        <f>'F-TNU-RA-014 SOLICITUD'!$C$15:$D$15</f>
        <v>0</v>
      </c>
      <c r="D301" s="205"/>
      <c r="E301" s="4" t="s">
        <v>5</v>
      </c>
      <c r="F301" s="218">
        <f>'F-TNU-RA-014 SOLICITUD'!$F$15:$I$15</f>
        <v>0</v>
      </c>
      <c r="G301" s="218"/>
      <c r="H301" s="218"/>
      <c r="I301" s="218"/>
    </row>
    <row r="302" spans="1:10" ht="3.75" customHeight="1" x14ac:dyDescent="0.25">
      <c r="A302" s="95"/>
      <c r="B302" s="95"/>
      <c r="C302" s="6"/>
      <c r="D302" s="6"/>
      <c r="E302" s="4"/>
      <c r="F302" s="7"/>
      <c r="G302" s="7"/>
      <c r="H302" s="7"/>
      <c r="I302" s="7"/>
    </row>
    <row r="303" spans="1:10" x14ac:dyDescent="0.25">
      <c r="A303" s="117" t="s">
        <v>6</v>
      </c>
      <c r="B303" s="117"/>
      <c r="C303" s="205">
        <f>'F-TNU-RA-014 SOLICITUD'!$C$17:$D$17</f>
        <v>0</v>
      </c>
      <c r="D303" s="205"/>
      <c r="E303" s="4" t="s">
        <v>7</v>
      </c>
      <c r="F303" s="218">
        <f>'F-TNU-RA-014 SOLICITUD'!$F$17:$I$17</f>
        <v>0</v>
      </c>
      <c r="G303" s="218"/>
      <c r="H303" s="218"/>
      <c r="I303" s="218"/>
    </row>
    <row r="304" spans="1:10" ht="3.75" customHeight="1" x14ac:dyDescent="0.25">
      <c r="A304" s="95"/>
      <c r="B304" s="95"/>
      <c r="C304" s="6"/>
      <c r="D304" s="6"/>
      <c r="E304" s="4"/>
      <c r="F304" s="7"/>
      <c r="G304" s="7"/>
      <c r="H304" s="7"/>
      <c r="I304" s="7"/>
    </row>
    <row r="305" spans="1:9" x14ac:dyDescent="0.25">
      <c r="A305" s="117" t="s">
        <v>8</v>
      </c>
      <c r="B305" s="117"/>
      <c r="C305" s="205">
        <f>'F-TNU-RA-014 SOLICITUD'!$C$19:$D$19</f>
        <v>0</v>
      </c>
      <c r="D305" s="205"/>
      <c r="E305" s="4" t="s">
        <v>138</v>
      </c>
      <c r="F305" s="4"/>
      <c r="G305" s="95"/>
      <c r="H305" s="81">
        <f>'F-TNU-RA-014 SOLICITUD'!$C$7</f>
        <v>0</v>
      </c>
      <c r="I305" s="44">
        <f>'F-TNU-RA-014 SOLICITUD'!$H$7</f>
        <v>0</v>
      </c>
    </row>
    <row r="306" spans="1:9" ht="3.75" customHeight="1" x14ac:dyDescent="0.25">
      <c r="A306" s="4"/>
      <c r="B306" s="4"/>
      <c r="C306" s="4"/>
      <c r="D306" s="4"/>
      <c r="E306" s="4"/>
      <c r="F306" s="4"/>
      <c r="G306" s="4"/>
      <c r="H306" s="4"/>
      <c r="I306" s="4"/>
    </row>
    <row r="307" spans="1:9" ht="6.75" customHeight="1" x14ac:dyDescent="0.25">
      <c r="A307" s="4"/>
      <c r="B307" s="4"/>
      <c r="C307" s="4"/>
      <c r="D307" s="4"/>
      <c r="E307" s="4"/>
      <c r="F307" s="4"/>
      <c r="G307" s="4"/>
      <c r="H307" s="4"/>
      <c r="I307" s="4"/>
    </row>
    <row r="308" spans="1:9" x14ac:dyDescent="0.25">
      <c r="A308" s="116" t="s">
        <v>95</v>
      </c>
      <c r="B308" s="116"/>
      <c r="C308" s="116"/>
      <c r="D308" s="116"/>
      <c r="E308" s="116"/>
      <c r="F308" s="116"/>
      <c r="G308" s="116"/>
      <c r="H308" s="116"/>
      <c r="I308" s="116"/>
    </row>
    <row r="309" spans="1:9" ht="7.5" customHeight="1" x14ac:dyDescent="0.25">
      <c r="A309" s="4"/>
      <c r="B309" s="4"/>
      <c r="C309" s="4"/>
      <c r="D309" s="4"/>
      <c r="E309" s="4"/>
      <c r="F309" s="4"/>
      <c r="G309" s="4"/>
      <c r="H309" s="4"/>
      <c r="I309" s="4"/>
    </row>
    <row r="310" spans="1:9" ht="142.5" customHeight="1" x14ac:dyDescent="0.25">
      <c r="A310" s="282" t="s">
        <v>181</v>
      </c>
      <c r="B310" s="282"/>
      <c r="C310" s="282"/>
      <c r="D310" s="282"/>
      <c r="E310" s="282"/>
      <c r="F310" s="282"/>
      <c r="G310" s="282"/>
      <c r="H310" s="282"/>
      <c r="I310" s="282"/>
    </row>
    <row r="311" spans="1:9" ht="7.5" customHeight="1" x14ac:dyDescent="0.25">
      <c r="A311" s="4"/>
      <c r="B311" s="4"/>
      <c r="C311" s="4"/>
      <c r="D311" s="4"/>
      <c r="E311" s="4"/>
      <c r="F311" s="4"/>
      <c r="G311" s="4"/>
      <c r="H311" s="4"/>
      <c r="I311" s="4"/>
    </row>
    <row r="312" spans="1:9" ht="18.75" customHeight="1" x14ac:dyDescent="0.25">
      <c r="A312" s="40" t="s">
        <v>96</v>
      </c>
      <c r="B312" s="4"/>
      <c r="C312" s="221" t="str">
        <f>'F-TNU-RA-014 SOLICITUD'!F140</f>
        <v xml:space="preserve"> </v>
      </c>
      <c r="D312" s="222"/>
      <c r="E312" s="75"/>
      <c r="F312" s="75"/>
      <c r="G312" s="75"/>
      <c r="H312" s="75"/>
      <c r="I312" s="75"/>
    </row>
    <row r="313" spans="1:9" ht="3.75" customHeight="1" x14ac:dyDescent="0.25">
      <c r="A313" s="95"/>
      <c r="B313" s="95"/>
      <c r="C313" s="6"/>
      <c r="D313" s="6"/>
      <c r="E313" s="4"/>
      <c r="F313" s="4"/>
      <c r="G313" s="4"/>
      <c r="H313" s="4"/>
      <c r="I313" s="4"/>
    </row>
    <row r="314" spans="1:9" ht="33.75" customHeight="1" x14ac:dyDescent="0.25">
      <c r="A314" s="224" t="s">
        <v>170</v>
      </c>
      <c r="B314" s="224"/>
      <c r="C314" s="276" t="s">
        <v>174</v>
      </c>
      <c r="D314" s="276"/>
      <c r="E314" s="276"/>
      <c r="F314" s="276"/>
      <c r="G314" s="276"/>
      <c r="H314" s="276"/>
      <c r="I314" s="276"/>
    </row>
    <row r="315" spans="1:9" ht="7.5" customHeight="1" x14ac:dyDescent="0.25">
      <c r="A315" s="75" t="s">
        <v>47</v>
      </c>
      <c r="B315" s="75">
        <v>1</v>
      </c>
      <c r="C315" s="75" t="s">
        <v>173</v>
      </c>
      <c r="D315" s="75">
        <v>3</v>
      </c>
      <c r="E315" s="75">
        <v>4</v>
      </c>
      <c r="F315" s="75">
        <v>5</v>
      </c>
      <c r="G315" s="75">
        <v>6</v>
      </c>
      <c r="H315" s="75">
        <v>7</v>
      </c>
      <c r="I315" s="75">
        <v>8</v>
      </c>
    </row>
    <row r="316" spans="1:9" ht="22.5" customHeight="1" x14ac:dyDescent="0.25">
      <c r="A316" s="117" t="s">
        <v>171</v>
      </c>
      <c r="B316" s="117"/>
      <c r="C316" s="277" t="s">
        <v>172</v>
      </c>
      <c r="D316" s="277"/>
      <c r="E316" s="277"/>
      <c r="F316" s="277"/>
      <c r="G316" s="277"/>
      <c r="H316" s="277"/>
      <c r="I316" s="277"/>
    </row>
    <row r="317" spans="1:9" ht="7.5" customHeight="1" x14ac:dyDescent="0.25">
      <c r="A317" s="75" t="s">
        <v>47</v>
      </c>
      <c r="B317" s="75">
        <v>1</v>
      </c>
      <c r="C317" s="75">
        <v>2</v>
      </c>
      <c r="D317" s="75">
        <v>3</v>
      </c>
      <c r="E317" s="75">
        <v>4</v>
      </c>
      <c r="F317" s="75">
        <v>5</v>
      </c>
      <c r="G317" s="75">
        <v>6</v>
      </c>
      <c r="H317" s="75">
        <v>7</v>
      </c>
      <c r="I317" s="75">
        <v>8</v>
      </c>
    </row>
    <row r="318" spans="1:9" s="59" customFormat="1" ht="24.75" customHeight="1" x14ac:dyDescent="0.25">
      <c r="A318" s="154" t="s">
        <v>123</v>
      </c>
      <c r="B318" s="154"/>
      <c r="C318" s="278"/>
      <c r="D318" s="279"/>
      <c r="E318" s="96" t="s">
        <v>122</v>
      </c>
      <c r="F318" s="58"/>
      <c r="G318" s="58"/>
      <c r="H318" s="280"/>
      <c r="I318" s="280"/>
    </row>
    <row r="319" spans="1:9" ht="7.5" customHeight="1" x14ac:dyDescent="0.25">
      <c r="A319" s="75" t="s">
        <v>47</v>
      </c>
      <c r="B319" s="75">
        <v>1</v>
      </c>
      <c r="C319" s="75">
        <v>2</v>
      </c>
      <c r="D319" s="75">
        <v>3</v>
      </c>
      <c r="E319" s="75">
        <v>4</v>
      </c>
      <c r="F319" s="75">
        <v>5</v>
      </c>
      <c r="G319" s="75">
        <v>6</v>
      </c>
      <c r="H319" s="75">
        <v>7</v>
      </c>
      <c r="I319" s="75">
        <v>8</v>
      </c>
    </row>
    <row r="320" spans="1:9" ht="3.75" customHeight="1" x14ac:dyDescent="0.25">
      <c r="A320" s="46"/>
      <c r="B320" s="47"/>
      <c r="C320" s="47"/>
      <c r="D320" s="47"/>
      <c r="E320" s="47"/>
      <c r="F320" s="47"/>
      <c r="G320" s="47"/>
      <c r="H320" s="47"/>
      <c r="I320" s="48"/>
    </row>
    <row r="321" spans="1:9" x14ac:dyDescent="0.25">
      <c r="A321" s="143" t="s">
        <v>75</v>
      </c>
      <c r="B321" s="281"/>
      <c r="C321" s="87" t="str">
        <f>'F-TNU-RA-014 SOLICITUD'!C142</f>
        <v>Seleccione</v>
      </c>
      <c r="D321" s="88"/>
      <c r="E321" s="88"/>
      <c r="F321" s="89"/>
      <c r="G321" s="89"/>
      <c r="H321" s="89"/>
      <c r="I321" s="93"/>
    </row>
    <row r="322" spans="1:9" ht="3" customHeight="1" x14ac:dyDescent="0.25">
      <c r="A322" s="85"/>
      <c r="B322" s="90"/>
      <c r="C322" s="91"/>
      <c r="D322" s="92"/>
      <c r="E322" s="92"/>
      <c r="F322" s="92"/>
      <c r="G322" s="92"/>
      <c r="H322" s="92"/>
      <c r="I322" s="86"/>
    </row>
    <row r="323" spans="1:9" ht="26.25" customHeight="1" x14ac:dyDescent="0.25">
      <c r="A323" s="267" t="s">
        <v>163</v>
      </c>
      <c r="B323" s="268"/>
      <c r="C323" s="269">
        <f>'F-TNU-RA-014 SOLICITUD'!F142</f>
        <v>0</v>
      </c>
      <c r="D323" s="269"/>
      <c r="E323" s="269"/>
      <c r="F323" s="269"/>
      <c r="G323" s="269"/>
      <c r="H323" s="269"/>
      <c r="I323" s="270"/>
    </row>
    <row r="324" spans="1:9" s="84" customFormat="1" ht="3.75" customHeight="1" x14ac:dyDescent="0.25">
      <c r="A324" s="85"/>
      <c r="B324" s="90"/>
      <c r="C324" s="90"/>
      <c r="D324" s="90"/>
      <c r="E324" s="90"/>
      <c r="F324" s="90"/>
      <c r="G324" s="90"/>
      <c r="H324" s="90"/>
      <c r="I324" s="94"/>
    </row>
    <row r="325" spans="1:9" ht="45" customHeight="1" x14ac:dyDescent="0.25">
      <c r="A325" s="271">
        <f>'F-TNU-RA-014 SOLICITUD'!A144:I144</f>
        <v>0</v>
      </c>
      <c r="B325" s="272"/>
      <c r="C325" s="272"/>
      <c r="D325" s="272"/>
      <c r="E325" s="272"/>
      <c r="F325" s="272"/>
      <c r="G325" s="272"/>
      <c r="H325" s="272"/>
      <c r="I325" s="273"/>
    </row>
    <row r="326" spans="1:9" ht="3.75" customHeight="1" x14ac:dyDescent="0.25">
      <c r="A326" s="107"/>
      <c r="B326" s="108"/>
      <c r="C326" s="108"/>
      <c r="D326" s="274"/>
      <c r="E326" s="274"/>
      <c r="F326" s="274"/>
      <c r="G326" s="274"/>
      <c r="H326" s="274"/>
      <c r="I326" s="275"/>
    </row>
    <row r="328" spans="1:9" ht="15" customHeight="1" x14ac:dyDescent="0.25">
      <c r="A328" s="4"/>
      <c r="B328" s="4"/>
      <c r="C328" s="4"/>
      <c r="D328" s="4"/>
      <c r="E328" s="4"/>
      <c r="F328" s="4"/>
      <c r="G328" s="4"/>
      <c r="H328" s="4"/>
      <c r="I328" s="4"/>
    </row>
    <row r="329" spans="1:9" ht="15" customHeight="1" x14ac:dyDescent="0.25">
      <c r="A329" s="4" t="s">
        <v>161</v>
      </c>
      <c r="B329" s="4"/>
      <c r="C329" s="108">
        <f>C281</f>
        <v>0</v>
      </c>
      <c r="D329" s="108"/>
      <c r="E329" s="108"/>
      <c r="F329" s="98"/>
      <c r="G329" s="4" t="s">
        <v>162</v>
      </c>
      <c r="H329" s="211">
        <f>H281</f>
        <v>0</v>
      </c>
      <c r="I329" s="211"/>
    </row>
    <row r="330" spans="1:9" ht="15" customHeight="1" x14ac:dyDescent="0.25">
      <c r="A330" s="4"/>
      <c r="B330" s="4"/>
      <c r="C330" s="4"/>
      <c r="D330" s="4"/>
      <c r="E330" s="4"/>
      <c r="F330" s="4"/>
      <c r="G330" s="4"/>
      <c r="H330" s="4"/>
      <c r="I330" s="4"/>
    </row>
    <row r="331" spans="1:9" x14ac:dyDescent="0.25">
      <c r="A331" s="4" t="s">
        <v>177</v>
      </c>
      <c r="C331" s="108">
        <f>C283</f>
        <v>0</v>
      </c>
      <c r="D331" s="108"/>
      <c r="E331" s="108"/>
      <c r="F331" s="212" t="s">
        <v>179</v>
      </c>
      <c r="G331" s="212"/>
      <c r="H331" s="211">
        <f>H283</f>
        <v>0</v>
      </c>
      <c r="I331" s="211"/>
    </row>
    <row r="332" spans="1:9" ht="7.5" customHeight="1" x14ac:dyDescent="0.25">
      <c r="A332" s="4"/>
      <c r="B332" s="4"/>
      <c r="C332" s="4"/>
      <c r="D332" s="4"/>
      <c r="E332" s="4"/>
      <c r="F332" s="4"/>
      <c r="G332" s="4"/>
      <c r="H332" s="4"/>
      <c r="I332" s="4"/>
    </row>
    <row r="333" spans="1:9" ht="18.75" customHeight="1" x14ac:dyDescent="0.25">
      <c r="A333" s="100"/>
      <c r="B333" s="100"/>
      <c r="C333" s="115" t="s">
        <v>102</v>
      </c>
      <c r="D333" s="253"/>
      <c r="E333" s="253"/>
      <c r="F333" s="253"/>
      <c r="G333" s="100" t="s">
        <v>152</v>
      </c>
      <c r="H333" s="100"/>
      <c r="I333" s="100"/>
    </row>
    <row r="334" spans="1:9" ht="18.75" customHeight="1" x14ac:dyDescent="0.25">
      <c r="A334" s="100"/>
      <c r="B334" s="100"/>
      <c r="C334" s="253"/>
      <c r="D334" s="253"/>
      <c r="E334" s="253"/>
      <c r="F334" s="253"/>
      <c r="G334" s="100" t="s">
        <v>126</v>
      </c>
      <c r="H334" s="100"/>
      <c r="I334" s="100"/>
    </row>
    <row r="335" spans="1:9" ht="18.75" customHeight="1" x14ac:dyDescent="0.25">
      <c r="A335" s="100"/>
      <c r="B335" s="100"/>
      <c r="C335" s="253"/>
      <c r="D335" s="253"/>
      <c r="E335" s="253"/>
      <c r="F335" s="253"/>
      <c r="G335" s="100" t="s">
        <v>107</v>
      </c>
      <c r="H335" s="100"/>
      <c r="I335" s="100"/>
    </row>
    <row r="336" spans="1:9" x14ac:dyDescent="0.25">
      <c r="A336" s="1"/>
      <c r="B336" s="1"/>
      <c r="C336" s="1"/>
      <c r="D336" s="1"/>
      <c r="E336" s="1"/>
      <c r="F336" s="1"/>
      <c r="G336" s="1"/>
      <c r="H336" s="1"/>
      <c r="I336" s="1"/>
    </row>
    <row r="337" spans="1:9" x14ac:dyDescent="0.25">
      <c r="A337" s="232" t="s">
        <v>93</v>
      </c>
      <c r="B337" s="232"/>
      <c r="C337" s="232"/>
      <c r="D337" s="232"/>
      <c r="E337" s="232"/>
      <c r="F337" s="232"/>
      <c r="G337" s="232"/>
      <c r="H337" s="232"/>
      <c r="I337" s="232"/>
    </row>
    <row r="338" spans="1:9" ht="37.5" customHeight="1" x14ac:dyDescent="0.25">
      <c r="A338" s="233" t="s">
        <v>169</v>
      </c>
      <c r="B338" s="233"/>
      <c r="C338" s="233"/>
      <c r="D338" s="233"/>
      <c r="E338" s="233"/>
      <c r="F338" s="233"/>
      <c r="G338" s="233"/>
      <c r="H338" s="233"/>
      <c r="I338" s="233"/>
    </row>
    <row r="339" spans="1:9" ht="7.5" customHeight="1" x14ac:dyDescent="0.25">
      <c r="A339" s="97"/>
      <c r="B339" s="97"/>
      <c r="C339" s="97"/>
      <c r="D339" s="97"/>
      <c r="E339" s="97"/>
      <c r="F339" s="97"/>
      <c r="G339" s="97"/>
      <c r="H339" s="97"/>
      <c r="I339" s="97"/>
    </row>
    <row r="340" spans="1:9" ht="22.5" customHeight="1" x14ac:dyDescent="0.25">
      <c r="A340" s="97"/>
      <c r="B340" s="97"/>
      <c r="C340" s="214" t="s">
        <v>168</v>
      </c>
      <c r="D340" s="214"/>
      <c r="E340" s="234" t="str">
        <f>E293</f>
        <v xml:space="preserve"> </v>
      </c>
      <c r="F340" s="235"/>
      <c r="G340" s="236"/>
      <c r="H340" s="265">
        <f>H293</f>
        <v>0</v>
      </c>
      <c r="I340" s="266"/>
    </row>
    <row r="341" spans="1:9" ht="7.5" customHeight="1" x14ac:dyDescent="0.25">
      <c r="A341" s="2"/>
      <c r="B341" s="2"/>
      <c r="C341" s="2"/>
      <c r="D341" s="2"/>
      <c r="E341" s="2"/>
      <c r="F341" s="2"/>
      <c r="G341" s="2"/>
      <c r="H341" s="2"/>
      <c r="I341" s="2"/>
    </row>
    <row r="342" spans="1:9" x14ac:dyDescent="0.25">
      <c r="A342" s="116" t="s">
        <v>94</v>
      </c>
      <c r="B342" s="116"/>
      <c r="C342" s="116"/>
      <c r="D342" s="116"/>
      <c r="E342" s="116"/>
      <c r="F342" s="116"/>
      <c r="G342" s="116"/>
      <c r="H342" s="116"/>
      <c r="I342" s="116"/>
    </row>
    <row r="343" spans="1:9" ht="3.75" customHeight="1" x14ac:dyDescent="0.25">
      <c r="A343" s="4"/>
      <c r="B343" s="4"/>
      <c r="C343" s="4"/>
      <c r="D343" s="4"/>
      <c r="E343" s="4"/>
      <c r="F343" s="4"/>
      <c r="G343" s="4"/>
      <c r="H343" s="4"/>
      <c r="I343" s="4"/>
    </row>
    <row r="344" spans="1:9" x14ac:dyDescent="0.25">
      <c r="A344" s="117" t="s">
        <v>0</v>
      </c>
      <c r="B344" s="117"/>
      <c r="C344" s="205">
        <f>C297</f>
        <v>0</v>
      </c>
      <c r="D344" s="205"/>
      <c r="E344" s="205"/>
      <c r="F344" s="205"/>
      <c r="G344" s="205"/>
      <c r="H344" s="205"/>
      <c r="I344" s="205"/>
    </row>
    <row r="345" spans="1:9" ht="3.75" customHeight="1" x14ac:dyDescent="0.25">
      <c r="A345" s="95"/>
      <c r="B345" s="95"/>
      <c r="C345" s="6"/>
      <c r="D345" s="6"/>
      <c r="E345" s="4"/>
      <c r="F345" s="4"/>
      <c r="G345" s="4"/>
      <c r="H345" s="4"/>
      <c r="I345" s="4"/>
    </row>
    <row r="346" spans="1:9" x14ac:dyDescent="0.25">
      <c r="A346" s="117" t="s">
        <v>1</v>
      </c>
      <c r="B346" s="117"/>
      <c r="C346" s="205">
        <f>C299</f>
        <v>0</v>
      </c>
      <c r="D346" s="205"/>
      <c r="E346" s="4" t="s">
        <v>3</v>
      </c>
      <c r="F346" s="218">
        <f>F299</f>
        <v>0</v>
      </c>
      <c r="G346" s="218"/>
      <c r="H346" s="4" t="s">
        <v>4</v>
      </c>
      <c r="I346" s="34">
        <f>I299</f>
        <v>0</v>
      </c>
    </row>
    <row r="347" spans="1:9" ht="3.75" customHeight="1" x14ac:dyDescent="0.25">
      <c r="A347" s="95"/>
      <c r="B347" s="95"/>
      <c r="C347" s="6"/>
      <c r="D347" s="6"/>
      <c r="E347" s="4"/>
      <c r="F347" s="4"/>
      <c r="G347" s="4"/>
      <c r="H347" s="4"/>
      <c r="I347" s="4"/>
    </row>
    <row r="348" spans="1:9" x14ac:dyDescent="0.25">
      <c r="A348" s="117" t="s">
        <v>2</v>
      </c>
      <c r="B348" s="117"/>
      <c r="C348" s="205">
        <f>C301</f>
        <v>0</v>
      </c>
      <c r="D348" s="205"/>
      <c r="E348" s="4" t="s">
        <v>5</v>
      </c>
      <c r="F348" s="218">
        <f>F301</f>
        <v>0</v>
      </c>
      <c r="G348" s="218"/>
      <c r="H348" s="218"/>
      <c r="I348" s="218"/>
    </row>
    <row r="349" spans="1:9" ht="3.75" customHeight="1" x14ac:dyDescent="0.25">
      <c r="A349" s="95"/>
      <c r="B349" s="95"/>
      <c r="C349" s="6"/>
      <c r="D349" s="6"/>
      <c r="E349" s="4"/>
      <c r="F349" s="7"/>
      <c r="G349" s="7"/>
      <c r="H349" s="7"/>
      <c r="I349" s="7"/>
    </row>
    <row r="350" spans="1:9" x14ac:dyDescent="0.25">
      <c r="A350" s="117" t="s">
        <v>6</v>
      </c>
      <c r="B350" s="117"/>
      <c r="C350" s="205">
        <f>C303</f>
        <v>0</v>
      </c>
      <c r="D350" s="205"/>
      <c r="E350" s="4" t="s">
        <v>7</v>
      </c>
      <c r="F350" s="218">
        <f>F303</f>
        <v>0</v>
      </c>
      <c r="G350" s="218"/>
      <c r="H350" s="218"/>
      <c r="I350" s="218"/>
    </row>
    <row r="351" spans="1:9" ht="3.75" customHeight="1" x14ac:dyDescent="0.25">
      <c r="A351" s="95"/>
      <c r="B351" s="95"/>
      <c r="C351" s="6"/>
      <c r="D351" s="6"/>
      <c r="E351" s="4"/>
      <c r="F351" s="7"/>
      <c r="G351" s="7"/>
      <c r="H351" s="7"/>
      <c r="I351" s="7"/>
    </row>
    <row r="352" spans="1:9" x14ac:dyDescent="0.25">
      <c r="A352" s="117" t="s">
        <v>8</v>
      </c>
      <c r="B352" s="117"/>
      <c r="C352" s="205">
        <f>C305</f>
        <v>0</v>
      </c>
      <c r="D352" s="205"/>
      <c r="E352" s="4" t="s">
        <v>138</v>
      </c>
      <c r="F352" s="4"/>
      <c r="G352" s="95"/>
      <c r="H352" s="81">
        <f>H305</f>
        <v>0</v>
      </c>
      <c r="I352" s="44">
        <f>I305</f>
        <v>0</v>
      </c>
    </row>
    <row r="353" spans="1:9" ht="3.75" customHeight="1" x14ac:dyDescent="0.25">
      <c r="A353" s="4"/>
      <c r="B353" s="4"/>
      <c r="C353" s="4" t="s">
        <v>139</v>
      </c>
      <c r="D353" s="4"/>
      <c r="E353" s="4"/>
      <c r="F353" s="4"/>
      <c r="G353" s="4"/>
      <c r="H353" s="4"/>
      <c r="I353" s="4"/>
    </row>
    <row r="354" spans="1:9" ht="6.75" customHeight="1" x14ac:dyDescent="0.25">
      <c r="A354" s="4"/>
      <c r="B354" s="4"/>
      <c r="C354" s="4"/>
      <c r="D354" s="4"/>
      <c r="E354" s="4"/>
      <c r="F354" s="4"/>
      <c r="G354" s="4"/>
      <c r="H354" s="4"/>
      <c r="I354" s="4"/>
    </row>
    <row r="355" spans="1:9" x14ac:dyDescent="0.25">
      <c r="A355" s="113" t="s">
        <v>164</v>
      </c>
      <c r="B355" s="113"/>
      <c r="C355" s="113"/>
      <c r="D355" s="113"/>
      <c r="E355" s="113"/>
      <c r="F355" s="113"/>
      <c r="G355" s="113"/>
      <c r="H355" s="113"/>
      <c r="I355" s="113"/>
    </row>
    <row r="356" spans="1:9" ht="7.5" customHeight="1" x14ac:dyDescent="0.25">
      <c r="A356" s="4"/>
      <c r="B356" s="4"/>
      <c r="C356" s="4"/>
      <c r="D356" s="4"/>
      <c r="E356" s="4"/>
      <c r="F356" s="4"/>
      <c r="G356" s="4"/>
      <c r="H356" s="4"/>
      <c r="I356" s="4"/>
    </row>
    <row r="357" spans="1:9" ht="26.25" customHeight="1" x14ac:dyDescent="0.25">
      <c r="A357" s="227" t="s">
        <v>155</v>
      </c>
      <c r="B357" s="228"/>
      <c r="C357" s="72" t="s">
        <v>156</v>
      </c>
      <c r="D357" s="227" t="s">
        <v>165</v>
      </c>
      <c r="E357" s="228"/>
      <c r="F357" s="227" t="s">
        <v>158</v>
      </c>
      <c r="G357" s="228"/>
      <c r="H357" s="227" t="s">
        <v>159</v>
      </c>
      <c r="I357" s="228"/>
    </row>
    <row r="358" spans="1:9" ht="26.25" customHeight="1" x14ac:dyDescent="0.25">
      <c r="A358" s="194" t="s">
        <v>103</v>
      </c>
      <c r="B358" s="194"/>
      <c r="C358" s="83" t="s">
        <v>103</v>
      </c>
      <c r="D358" s="283" t="s">
        <v>103</v>
      </c>
      <c r="E358" s="283"/>
      <c r="F358" s="283" t="s">
        <v>103</v>
      </c>
      <c r="G358" s="283"/>
      <c r="H358" s="284" t="s">
        <v>103</v>
      </c>
      <c r="I358" s="284"/>
    </row>
    <row r="359" spans="1:9" ht="26.25" customHeight="1" x14ac:dyDescent="0.25">
      <c r="A359" s="194" t="s">
        <v>103</v>
      </c>
      <c r="B359" s="194"/>
      <c r="C359" s="83" t="s">
        <v>103</v>
      </c>
      <c r="D359" s="283" t="s">
        <v>103</v>
      </c>
      <c r="E359" s="283"/>
      <c r="F359" s="283" t="s">
        <v>103</v>
      </c>
      <c r="G359" s="283"/>
      <c r="H359" s="284" t="s">
        <v>103</v>
      </c>
      <c r="I359" s="284"/>
    </row>
    <row r="360" spans="1:9" ht="26.25" customHeight="1" x14ac:dyDescent="0.25">
      <c r="A360" s="194" t="s">
        <v>103</v>
      </c>
      <c r="B360" s="194"/>
      <c r="C360" s="83" t="s">
        <v>103</v>
      </c>
      <c r="D360" s="283" t="s">
        <v>103</v>
      </c>
      <c r="E360" s="283"/>
      <c r="F360" s="283" t="s">
        <v>103</v>
      </c>
      <c r="G360" s="283"/>
      <c r="H360" s="284" t="s">
        <v>103</v>
      </c>
      <c r="I360" s="284"/>
    </row>
    <row r="361" spans="1:9" ht="26.25" customHeight="1" x14ac:dyDescent="0.25">
      <c r="A361" s="194" t="s">
        <v>103</v>
      </c>
      <c r="B361" s="194"/>
      <c r="C361" s="83" t="s">
        <v>103</v>
      </c>
      <c r="D361" s="283" t="s">
        <v>103</v>
      </c>
      <c r="E361" s="283"/>
      <c r="F361" s="283" t="s">
        <v>103</v>
      </c>
      <c r="G361" s="283"/>
      <c r="H361" s="284" t="s">
        <v>103</v>
      </c>
      <c r="I361" s="284"/>
    </row>
    <row r="362" spans="1:9" ht="26.25" customHeight="1" x14ac:dyDescent="0.25">
      <c r="A362" s="194" t="s">
        <v>103</v>
      </c>
      <c r="B362" s="194"/>
      <c r="C362" s="83" t="s">
        <v>103</v>
      </c>
      <c r="D362" s="283" t="s">
        <v>103</v>
      </c>
      <c r="E362" s="283"/>
      <c r="F362" s="283" t="s">
        <v>103</v>
      </c>
      <c r="G362" s="283"/>
      <c r="H362" s="284" t="s">
        <v>103</v>
      </c>
      <c r="I362" s="284"/>
    </row>
    <row r="363" spans="1:9" ht="26.25" customHeight="1" x14ac:dyDescent="0.25">
      <c r="A363" s="194" t="s">
        <v>103</v>
      </c>
      <c r="B363" s="194"/>
      <c r="C363" s="83" t="s">
        <v>103</v>
      </c>
      <c r="D363" s="283" t="s">
        <v>103</v>
      </c>
      <c r="E363" s="283"/>
      <c r="F363" s="283" t="s">
        <v>103</v>
      </c>
      <c r="G363" s="283"/>
      <c r="H363" s="284" t="s">
        <v>103</v>
      </c>
      <c r="I363" s="284"/>
    </row>
    <row r="364" spans="1:9" ht="26.25" customHeight="1" x14ac:dyDescent="0.25">
      <c r="A364" s="194" t="s">
        <v>103</v>
      </c>
      <c r="B364" s="194"/>
      <c r="C364" s="83" t="s">
        <v>103</v>
      </c>
      <c r="D364" s="283" t="s">
        <v>103</v>
      </c>
      <c r="E364" s="283"/>
      <c r="F364" s="283" t="s">
        <v>103</v>
      </c>
      <c r="G364" s="283"/>
      <c r="H364" s="284" t="s">
        <v>103</v>
      </c>
      <c r="I364" s="284"/>
    </row>
    <row r="365" spans="1:9" ht="26.25" customHeight="1" x14ac:dyDescent="0.25">
      <c r="A365" s="194" t="s">
        <v>103</v>
      </c>
      <c r="B365" s="194"/>
      <c r="C365" s="83" t="s">
        <v>103</v>
      </c>
      <c r="D365" s="283" t="s">
        <v>103</v>
      </c>
      <c r="E365" s="283"/>
      <c r="F365" s="283" t="s">
        <v>103</v>
      </c>
      <c r="G365" s="283"/>
      <c r="H365" s="284" t="s">
        <v>103</v>
      </c>
      <c r="I365" s="284"/>
    </row>
    <row r="366" spans="1:9" ht="26.25" customHeight="1" x14ac:dyDescent="0.25">
      <c r="A366" s="194" t="s">
        <v>103</v>
      </c>
      <c r="B366" s="194"/>
      <c r="C366" s="83" t="s">
        <v>103</v>
      </c>
      <c r="D366" s="283" t="s">
        <v>103</v>
      </c>
      <c r="E366" s="283"/>
      <c r="F366" s="283" t="s">
        <v>103</v>
      </c>
      <c r="G366" s="283"/>
      <c r="H366" s="284" t="s">
        <v>103</v>
      </c>
      <c r="I366" s="284"/>
    </row>
    <row r="367" spans="1:9" ht="26.25" customHeight="1" x14ac:dyDescent="0.25">
      <c r="A367" s="194" t="s">
        <v>103</v>
      </c>
      <c r="B367" s="194"/>
      <c r="C367" s="83" t="s">
        <v>103</v>
      </c>
      <c r="D367" s="283" t="s">
        <v>103</v>
      </c>
      <c r="E367" s="283"/>
      <c r="F367" s="283" t="s">
        <v>103</v>
      </c>
      <c r="G367" s="283"/>
      <c r="H367" s="284" t="s">
        <v>103</v>
      </c>
      <c r="I367" s="284"/>
    </row>
    <row r="368" spans="1:9" ht="7.5" customHeight="1" x14ac:dyDescent="0.25">
      <c r="A368" s="4"/>
      <c r="B368" s="4"/>
      <c r="C368" s="4"/>
      <c r="D368" s="4"/>
      <c r="E368" s="4"/>
      <c r="F368" s="4"/>
      <c r="G368" s="11"/>
      <c r="H368" s="11"/>
      <c r="I368" s="11"/>
    </row>
    <row r="369" spans="1:9" ht="26.25" customHeight="1" x14ac:dyDescent="0.25">
      <c r="A369" s="263" t="s">
        <v>182</v>
      </c>
      <c r="B369" s="263"/>
      <c r="C369" s="263"/>
      <c r="D369" s="263"/>
      <c r="E369" s="263"/>
      <c r="F369" s="263"/>
      <c r="G369" s="263"/>
      <c r="H369" s="263"/>
      <c r="I369" s="263"/>
    </row>
    <row r="370" spans="1:9" ht="3.75" customHeight="1" x14ac:dyDescent="0.25">
      <c r="A370" s="4"/>
      <c r="B370" s="4"/>
      <c r="C370" s="4"/>
      <c r="D370" s="4"/>
      <c r="E370" s="4"/>
      <c r="F370" s="4"/>
      <c r="G370" s="11"/>
      <c r="H370" s="11"/>
      <c r="I370" s="11"/>
    </row>
    <row r="371" spans="1:9" x14ac:dyDescent="0.25">
      <c r="A371" s="116" t="s">
        <v>178</v>
      </c>
      <c r="B371" s="116"/>
      <c r="C371" s="116"/>
      <c r="D371" s="116"/>
      <c r="E371" s="116"/>
      <c r="F371" s="116"/>
      <c r="G371" s="116"/>
      <c r="H371" s="116"/>
      <c r="I371" s="116"/>
    </row>
    <row r="372" spans="1:9" ht="7.5" customHeight="1" x14ac:dyDescent="0.25">
      <c r="A372" s="4"/>
      <c r="B372" s="4"/>
      <c r="C372" s="4"/>
      <c r="D372" s="4"/>
      <c r="E372" s="4"/>
      <c r="F372" s="4"/>
      <c r="G372" s="4"/>
      <c r="H372" s="4"/>
      <c r="I372" s="4"/>
    </row>
    <row r="373" spans="1:9" ht="33.75" customHeight="1" x14ac:dyDescent="0.25">
      <c r="A373" s="264">
        <f>'F-TNU-RA-014 SOLICITUD'!$A$221:$I$221</f>
        <v>0</v>
      </c>
      <c r="B373" s="264"/>
      <c r="C373" s="264"/>
      <c r="D373" s="264"/>
      <c r="E373" s="264"/>
      <c r="F373" s="264"/>
      <c r="G373" s="264"/>
      <c r="H373" s="264"/>
      <c r="I373" s="264"/>
    </row>
    <row r="374" spans="1:9" ht="3.75" customHeight="1" x14ac:dyDescent="0.25">
      <c r="A374" s="4"/>
      <c r="B374" s="4"/>
      <c r="C374" s="4"/>
      <c r="D374" s="4"/>
      <c r="E374" s="4"/>
      <c r="F374" s="4"/>
      <c r="G374" s="11"/>
      <c r="H374" s="11"/>
      <c r="I374" s="11"/>
    </row>
    <row r="375" spans="1:9" ht="15" customHeight="1" x14ac:dyDescent="0.25">
      <c r="A375" s="4"/>
      <c r="B375" s="4"/>
      <c r="C375" s="4"/>
      <c r="D375" s="4"/>
      <c r="E375" s="4"/>
      <c r="F375" s="4"/>
      <c r="G375" s="11"/>
      <c r="H375" s="11"/>
      <c r="I375" s="11"/>
    </row>
    <row r="376" spans="1:9" ht="15" customHeight="1" x14ac:dyDescent="0.25">
      <c r="A376" s="4" t="s">
        <v>161</v>
      </c>
      <c r="B376" s="4"/>
      <c r="C376" s="108">
        <f>C329</f>
        <v>0</v>
      </c>
      <c r="D376" s="108"/>
      <c r="E376" s="108"/>
      <c r="F376" s="98"/>
      <c r="G376" s="4" t="s">
        <v>162</v>
      </c>
      <c r="H376" s="211">
        <f>H329</f>
        <v>0</v>
      </c>
      <c r="I376" s="211"/>
    </row>
    <row r="377" spans="1:9" ht="15" customHeight="1" x14ac:dyDescent="0.25">
      <c r="A377" s="4"/>
      <c r="B377" s="4"/>
      <c r="C377" s="4"/>
      <c r="D377" s="4"/>
      <c r="E377" s="4"/>
      <c r="F377" s="4"/>
      <c r="G377" s="4"/>
      <c r="H377" s="4"/>
      <c r="I377" s="4"/>
    </row>
    <row r="378" spans="1:9" x14ac:dyDescent="0.25">
      <c r="A378" s="4" t="s">
        <v>177</v>
      </c>
      <c r="C378" s="108">
        <f>C331</f>
        <v>0</v>
      </c>
      <c r="D378" s="108"/>
      <c r="E378" s="108"/>
      <c r="F378" s="212" t="s">
        <v>179</v>
      </c>
      <c r="G378" s="212"/>
      <c r="H378" s="211">
        <f>H331</f>
        <v>0</v>
      </c>
      <c r="I378" s="211"/>
    </row>
    <row r="379" spans="1:9" ht="7.5" customHeight="1" x14ac:dyDescent="0.25">
      <c r="A379" s="4"/>
      <c r="B379" s="4"/>
      <c r="C379" s="4"/>
      <c r="D379" s="4"/>
      <c r="E379" s="4"/>
      <c r="F379" s="4"/>
      <c r="G379" s="4"/>
      <c r="H379" s="4"/>
      <c r="I379" s="4"/>
    </row>
    <row r="380" spans="1:9" x14ac:dyDescent="0.25">
      <c r="A380" s="4"/>
      <c r="B380" s="213" t="s">
        <v>180</v>
      </c>
      <c r="C380" s="213"/>
      <c r="D380" s="213"/>
      <c r="E380" s="213"/>
      <c r="F380" s="213"/>
      <c r="G380" s="213"/>
      <c r="H380" s="213"/>
      <c r="I380" s="4"/>
    </row>
    <row r="381" spans="1:9" ht="18.75" customHeight="1" x14ac:dyDescent="0.25">
      <c r="A381" s="100"/>
      <c r="B381" s="100"/>
      <c r="C381" s="115" t="s">
        <v>102</v>
      </c>
      <c r="D381" s="253"/>
      <c r="E381" s="253"/>
      <c r="F381" s="253"/>
      <c r="G381" s="100" t="s">
        <v>152</v>
      </c>
      <c r="H381" s="100"/>
      <c r="I381" s="100"/>
    </row>
    <row r="382" spans="1:9" ht="18.75" customHeight="1" x14ac:dyDescent="0.25">
      <c r="A382" s="100"/>
      <c r="B382" s="100"/>
      <c r="C382" s="253"/>
      <c r="D382" s="253"/>
      <c r="E382" s="253"/>
      <c r="F382" s="253"/>
      <c r="G382" s="100" t="s">
        <v>126</v>
      </c>
      <c r="H382" s="100"/>
      <c r="I382" s="100"/>
    </row>
    <row r="383" spans="1:9" ht="18.75" customHeight="1" x14ac:dyDescent="0.25">
      <c r="A383" s="100"/>
      <c r="B383" s="100"/>
      <c r="C383" s="253"/>
      <c r="D383" s="253"/>
      <c r="E383" s="253"/>
      <c r="F383" s="253"/>
      <c r="G383" s="100" t="s">
        <v>92</v>
      </c>
      <c r="H383" s="100"/>
      <c r="I383" s="100"/>
    </row>
    <row r="384" spans="1:9" x14ac:dyDescent="0.25">
      <c r="A384" s="1"/>
      <c r="B384" s="1"/>
      <c r="C384" s="1"/>
      <c r="D384" s="1"/>
      <c r="E384" s="1"/>
      <c r="F384" s="1"/>
      <c r="G384" s="1"/>
      <c r="H384" s="1"/>
      <c r="I384" s="1"/>
    </row>
    <row r="385" spans="1:10" x14ac:dyDescent="0.25">
      <c r="A385" s="232" t="s">
        <v>93</v>
      </c>
      <c r="B385" s="232"/>
      <c r="C385" s="232"/>
      <c r="D385" s="232"/>
      <c r="E385" s="232"/>
      <c r="F385" s="232"/>
      <c r="G385" s="232"/>
      <c r="H385" s="232"/>
      <c r="I385" s="232"/>
    </row>
    <row r="386" spans="1:10" ht="37.5" customHeight="1" x14ac:dyDescent="0.25">
      <c r="A386" s="233" t="s">
        <v>169</v>
      </c>
      <c r="B386" s="233"/>
      <c r="C386" s="233"/>
      <c r="D386" s="233"/>
      <c r="E386" s="233"/>
      <c r="F386" s="233"/>
      <c r="G386" s="233"/>
      <c r="H386" s="233"/>
      <c r="I386" s="233"/>
    </row>
    <row r="387" spans="1:10" ht="7.5" customHeight="1" x14ac:dyDescent="0.25">
      <c r="A387" s="97"/>
      <c r="B387" s="97"/>
      <c r="C387" s="97"/>
      <c r="D387" s="97"/>
      <c r="E387" s="97"/>
      <c r="F387" s="97"/>
      <c r="G387" s="97"/>
      <c r="H387" s="97"/>
      <c r="I387" s="97"/>
    </row>
    <row r="388" spans="1:10" ht="22.5" customHeight="1" x14ac:dyDescent="0.25">
      <c r="A388" s="97"/>
      <c r="B388" s="97"/>
      <c r="C388" s="214" t="s">
        <v>168</v>
      </c>
      <c r="D388" s="214"/>
      <c r="E388" s="234" t="str">
        <f>IF(C407&lt;&gt;"",C407," ")</f>
        <v xml:space="preserve"> </v>
      </c>
      <c r="F388" s="235"/>
      <c r="G388" s="236"/>
      <c r="H388" s="254"/>
      <c r="I388" s="255"/>
      <c r="J388" s="45"/>
    </row>
    <row r="389" spans="1:10" ht="7.5" customHeight="1" x14ac:dyDescent="0.25">
      <c r="A389" s="2"/>
      <c r="B389" s="2"/>
      <c r="C389" s="2"/>
      <c r="D389" s="2"/>
      <c r="E389" s="2"/>
      <c r="F389" s="2"/>
      <c r="G389" s="2"/>
      <c r="H389" s="2"/>
      <c r="I389" s="2"/>
    </row>
    <row r="390" spans="1:10" x14ac:dyDescent="0.25">
      <c r="A390" s="116" t="s">
        <v>94</v>
      </c>
      <c r="B390" s="116"/>
      <c r="C390" s="116"/>
      <c r="D390" s="116"/>
      <c r="E390" s="116"/>
      <c r="F390" s="116"/>
      <c r="G390" s="116"/>
      <c r="H390" s="116"/>
      <c r="I390" s="116"/>
    </row>
    <row r="391" spans="1:10" ht="3.75" customHeight="1" x14ac:dyDescent="0.25">
      <c r="A391" s="4"/>
      <c r="B391" s="4"/>
      <c r="C391" s="4"/>
      <c r="D391" s="4"/>
      <c r="E391" s="4"/>
      <c r="F391" s="4"/>
      <c r="G391" s="4"/>
      <c r="H391" s="4"/>
      <c r="I391" s="4"/>
    </row>
    <row r="392" spans="1:10" x14ac:dyDescent="0.25">
      <c r="A392" s="117" t="s">
        <v>0</v>
      </c>
      <c r="B392" s="117"/>
      <c r="C392" s="205">
        <f>'F-TNU-RA-014 SOLICITUD'!$C$11:$I$11</f>
        <v>0</v>
      </c>
      <c r="D392" s="205"/>
      <c r="E392" s="205"/>
      <c r="F392" s="205"/>
      <c r="G392" s="205"/>
      <c r="H392" s="205"/>
      <c r="I392" s="205"/>
    </row>
    <row r="393" spans="1:10" ht="3.75" customHeight="1" x14ac:dyDescent="0.25">
      <c r="A393" s="95"/>
      <c r="B393" s="95"/>
      <c r="C393" s="6"/>
      <c r="D393" s="6"/>
      <c r="E393" s="4"/>
      <c r="F393" s="4"/>
      <c r="G393" s="4"/>
      <c r="H393" s="4"/>
      <c r="I393" s="4"/>
    </row>
    <row r="394" spans="1:10" x14ac:dyDescent="0.25">
      <c r="A394" s="117" t="s">
        <v>1</v>
      </c>
      <c r="B394" s="117"/>
      <c r="C394" s="205">
        <f>'F-TNU-RA-014 SOLICITUD'!$C$13:$D$13</f>
        <v>0</v>
      </c>
      <c r="D394" s="205"/>
      <c r="E394" s="4" t="s">
        <v>3</v>
      </c>
      <c r="F394" s="218">
        <f>'F-TNU-RA-014 SOLICITUD'!$F$13:$G$13</f>
        <v>0</v>
      </c>
      <c r="G394" s="218"/>
      <c r="H394" s="4" t="s">
        <v>4</v>
      </c>
      <c r="I394" s="34">
        <f>'F-TNU-RA-014 SOLICITUD'!$I$13</f>
        <v>0</v>
      </c>
    </row>
    <row r="395" spans="1:10" ht="3.75" customHeight="1" x14ac:dyDescent="0.25">
      <c r="A395" s="95"/>
      <c r="B395" s="95"/>
      <c r="C395" s="6"/>
      <c r="D395" s="6"/>
      <c r="E395" s="4"/>
      <c r="F395" s="4"/>
      <c r="G395" s="4"/>
      <c r="H395" s="4"/>
      <c r="I395" s="4"/>
    </row>
    <row r="396" spans="1:10" x14ac:dyDescent="0.25">
      <c r="A396" s="117" t="s">
        <v>2</v>
      </c>
      <c r="B396" s="117"/>
      <c r="C396" s="205">
        <f>'F-TNU-RA-014 SOLICITUD'!$C$15:$D$15</f>
        <v>0</v>
      </c>
      <c r="D396" s="205"/>
      <c r="E396" s="4" t="s">
        <v>5</v>
      </c>
      <c r="F396" s="218">
        <f>'F-TNU-RA-014 SOLICITUD'!$F$15:$I$15</f>
        <v>0</v>
      </c>
      <c r="G396" s="218"/>
      <c r="H396" s="218"/>
      <c r="I396" s="218"/>
    </row>
    <row r="397" spans="1:10" ht="3.75" customHeight="1" x14ac:dyDescent="0.25">
      <c r="A397" s="95"/>
      <c r="B397" s="95"/>
      <c r="C397" s="6"/>
      <c r="D397" s="6"/>
      <c r="E397" s="4"/>
      <c r="F397" s="7"/>
      <c r="G397" s="7"/>
      <c r="H397" s="7"/>
      <c r="I397" s="7"/>
    </row>
    <row r="398" spans="1:10" x14ac:dyDescent="0.25">
      <c r="A398" s="117" t="s">
        <v>6</v>
      </c>
      <c r="B398" s="117"/>
      <c r="C398" s="205">
        <f>'F-TNU-RA-014 SOLICITUD'!$C$17:$D$17</f>
        <v>0</v>
      </c>
      <c r="D398" s="205"/>
      <c r="E398" s="4" t="s">
        <v>7</v>
      </c>
      <c r="F398" s="218">
        <f>'F-TNU-RA-014 SOLICITUD'!$F$17:$I$17</f>
        <v>0</v>
      </c>
      <c r="G398" s="218"/>
      <c r="H398" s="218"/>
      <c r="I398" s="218"/>
    </row>
    <row r="399" spans="1:10" ht="3.75" customHeight="1" x14ac:dyDescent="0.25">
      <c r="A399" s="95"/>
      <c r="B399" s="95"/>
      <c r="C399" s="6"/>
      <c r="D399" s="6"/>
      <c r="E399" s="4"/>
      <c r="F399" s="7"/>
      <c r="G399" s="7"/>
      <c r="H399" s="7"/>
      <c r="I399" s="7"/>
    </row>
    <row r="400" spans="1:10" x14ac:dyDescent="0.25">
      <c r="A400" s="117" t="s">
        <v>8</v>
      </c>
      <c r="B400" s="117"/>
      <c r="C400" s="205">
        <f>'F-TNU-RA-014 SOLICITUD'!$C$19:$D$19</f>
        <v>0</v>
      </c>
      <c r="D400" s="205"/>
      <c r="E400" s="4" t="s">
        <v>138</v>
      </c>
      <c r="F400" s="4"/>
      <c r="G400" s="95"/>
      <c r="H400" s="81">
        <f>'F-TNU-RA-014 SOLICITUD'!$C$7</f>
        <v>0</v>
      </c>
      <c r="I400" s="44">
        <f>'F-TNU-RA-014 SOLICITUD'!$H$7</f>
        <v>0</v>
      </c>
    </row>
    <row r="401" spans="1:9" ht="3.75" customHeight="1" x14ac:dyDescent="0.25">
      <c r="A401" s="4"/>
      <c r="B401" s="4"/>
      <c r="C401" s="4"/>
      <c r="D401" s="4"/>
      <c r="E401" s="4"/>
      <c r="F401" s="4"/>
      <c r="G401" s="4"/>
      <c r="H401" s="4"/>
      <c r="I401" s="4"/>
    </row>
    <row r="402" spans="1:9" ht="6.75" customHeight="1" x14ac:dyDescent="0.25">
      <c r="A402" s="4"/>
      <c r="B402" s="4"/>
      <c r="C402" s="4"/>
      <c r="D402" s="4"/>
      <c r="E402" s="4"/>
      <c r="F402" s="4"/>
      <c r="G402" s="4"/>
      <c r="H402" s="4"/>
      <c r="I402" s="4"/>
    </row>
    <row r="403" spans="1:9" x14ac:dyDescent="0.25">
      <c r="A403" s="116" t="s">
        <v>95</v>
      </c>
      <c r="B403" s="116"/>
      <c r="C403" s="116"/>
      <c r="D403" s="116"/>
      <c r="E403" s="116"/>
      <c r="F403" s="116"/>
      <c r="G403" s="116"/>
      <c r="H403" s="116"/>
      <c r="I403" s="116"/>
    </row>
    <row r="404" spans="1:9" ht="7.5" customHeight="1" x14ac:dyDescent="0.25">
      <c r="A404" s="4"/>
      <c r="B404" s="4"/>
      <c r="C404" s="4"/>
      <c r="D404" s="4"/>
      <c r="E404" s="4"/>
      <c r="F404" s="4"/>
      <c r="G404" s="4"/>
      <c r="H404" s="4"/>
      <c r="I404" s="4"/>
    </row>
    <row r="405" spans="1:9" ht="142.5" customHeight="1" x14ac:dyDescent="0.25">
      <c r="A405" s="282" t="s">
        <v>181</v>
      </c>
      <c r="B405" s="282"/>
      <c r="C405" s="282"/>
      <c r="D405" s="282"/>
      <c r="E405" s="282"/>
      <c r="F405" s="282"/>
      <c r="G405" s="282"/>
      <c r="H405" s="282"/>
      <c r="I405" s="282"/>
    </row>
    <row r="406" spans="1:9" ht="7.5" customHeight="1" x14ac:dyDescent="0.25">
      <c r="A406" s="4"/>
      <c r="B406" s="4"/>
      <c r="C406" s="4"/>
      <c r="D406" s="4"/>
      <c r="E406" s="4"/>
      <c r="F406" s="4"/>
      <c r="G406" s="4"/>
      <c r="H406" s="4"/>
      <c r="I406" s="4"/>
    </row>
    <row r="407" spans="1:9" ht="18.75" customHeight="1" x14ac:dyDescent="0.25">
      <c r="A407" s="40" t="s">
        <v>96</v>
      </c>
      <c r="B407" s="4"/>
      <c r="C407" s="221" t="str">
        <f>'F-TNU-RA-014 SOLICITUD'!F148</f>
        <v xml:space="preserve"> </v>
      </c>
      <c r="D407" s="222"/>
      <c r="E407" s="75"/>
      <c r="F407" s="75"/>
      <c r="G407" s="75"/>
      <c r="H407" s="75"/>
      <c r="I407" s="75"/>
    </row>
    <row r="408" spans="1:9" ht="3.75" customHeight="1" x14ac:dyDescent="0.25">
      <c r="A408" s="95"/>
      <c r="B408" s="95"/>
      <c r="C408" s="6"/>
      <c r="D408" s="6"/>
      <c r="E408" s="4"/>
      <c r="F408" s="4"/>
      <c r="G408" s="4"/>
      <c r="H408" s="4"/>
      <c r="I408" s="4"/>
    </row>
    <row r="409" spans="1:9" ht="33.75" customHeight="1" x14ac:dyDescent="0.25">
      <c r="A409" s="224" t="s">
        <v>170</v>
      </c>
      <c r="B409" s="224"/>
      <c r="C409" s="276" t="s">
        <v>174</v>
      </c>
      <c r="D409" s="276"/>
      <c r="E409" s="276"/>
      <c r="F409" s="276"/>
      <c r="G409" s="276"/>
      <c r="H409" s="276"/>
      <c r="I409" s="276"/>
    </row>
    <row r="410" spans="1:9" ht="7.5" customHeight="1" x14ac:dyDescent="0.25">
      <c r="A410" s="75" t="s">
        <v>47</v>
      </c>
      <c r="B410" s="75">
        <v>1</v>
      </c>
      <c r="C410" s="75" t="s">
        <v>173</v>
      </c>
      <c r="D410" s="75">
        <v>3</v>
      </c>
      <c r="E410" s="75">
        <v>4</v>
      </c>
      <c r="F410" s="75">
        <v>5</v>
      </c>
      <c r="G410" s="75">
        <v>6</v>
      </c>
      <c r="H410" s="75">
        <v>7</v>
      </c>
      <c r="I410" s="75">
        <v>8</v>
      </c>
    </row>
    <row r="411" spans="1:9" ht="22.5" customHeight="1" x14ac:dyDescent="0.25">
      <c r="A411" s="117" t="s">
        <v>171</v>
      </c>
      <c r="B411" s="117"/>
      <c r="C411" s="277" t="s">
        <v>172</v>
      </c>
      <c r="D411" s="277"/>
      <c r="E411" s="277"/>
      <c r="F411" s="277"/>
      <c r="G411" s="277"/>
      <c r="H411" s="277"/>
      <c r="I411" s="277"/>
    </row>
    <row r="412" spans="1:9" ht="7.5" customHeight="1" x14ac:dyDescent="0.25">
      <c r="A412" s="75" t="s">
        <v>47</v>
      </c>
      <c r="B412" s="75">
        <v>1</v>
      </c>
      <c r="C412" s="75">
        <v>2</v>
      </c>
      <c r="D412" s="75">
        <v>3</v>
      </c>
      <c r="E412" s="75">
        <v>4</v>
      </c>
      <c r="F412" s="75">
        <v>5</v>
      </c>
      <c r="G412" s="75">
        <v>6</v>
      </c>
      <c r="H412" s="75">
        <v>7</v>
      </c>
      <c r="I412" s="75">
        <v>8</v>
      </c>
    </row>
    <row r="413" spans="1:9" s="59" customFormat="1" ht="24.75" customHeight="1" x14ac:dyDescent="0.25">
      <c r="A413" s="154" t="s">
        <v>123</v>
      </c>
      <c r="B413" s="154"/>
      <c r="C413" s="278"/>
      <c r="D413" s="279"/>
      <c r="E413" s="96" t="s">
        <v>122</v>
      </c>
      <c r="F413" s="58"/>
      <c r="G413" s="58"/>
      <c r="H413" s="280"/>
      <c r="I413" s="280"/>
    </row>
    <row r="414" spans="1:9" ht="7.5" customHeight="1" x14ac:dyDescent="0.25">
      <c r="A414" s="75" t="s">
        <v>47</v>
      </c>
      <c r="B414" s="75">
        <v>1</v>
      </c>
      <c r="C414" s="75">
        <v>2</v>
      </c>
      <c r="D414" s="75">
        <v>3</v>
      </c>
      <c r="E414" s="75">
        <v>4</v>
      </c>
      <c r="F414" s="75">
        <v>5</v>
      </c>
      <c r="G414" s="75">
        <v>6</v>
      </c>
      <c r="H414" s="75">
        <v>7</v>
      </c>
      <c r="I414" s="75">
        <v>8</v>
      </c>
    </row>
    <row r="415" spans="1:9" ht="3.75" customHeight="1" x14ac:dyDescent="0.25">
      <c r="A415" s="46"/>
      <c r="B415" s="47"/>
      <c r="C415" s="47"/>
      <c r="D415" s="47"/>
      <c r="E415" s="47"/>
      <c r="F415" s="47"/>
      <c r="G415" s="47"/>
      <c r="H415" s="47"/>
      <c r="I415" s="48"/>
    </row>
    <row r="416" spans="1:9" x14ac:dyDescent="0.25">
      <c r="A416" s="143" t="s">
        <v>75</v>
      </c>
      <c r="B416" s="281"/>
      <c r="C416" s="87" t="str">
        <f>'F-TNU-RA-014 SOLICITUD'!C150</f>
        <v>Seleccione</v>
      </c>
      <c r="D416" s="88"/>
      <c r="E416" s="88"/>
      <c r="F416" s="89"/>
      <c r="G416" s="89"/>
      <c r="H416" s="89"/>
      <c r="I416" s="93"/>
    </row>
    <row r="417" spans="1:9" ht="3" customHeight="1" x14ac:dyDescent="0.25">
      <c r="A417" s="85"/>
      <c r="B417" s="90"/>
      <c r="C417" s="91"/>
      <c r="D417" s="92"/>
      <c r="E417" s="92"/>
      <c r="F417" s="92"/>
      <c r="G417" s="92"/>
      <c r="H417" s="92"/>
      <c r="I417" s="86"/>
    </row>
    <row r="418" spans="1:9" ht="26.25" customHeight="1" x14ac:dyDescent="0.25">
      <c r="A418" s="267" t="s">
        <v>163</v>
      </c>
      <c r="B418" s="268"/>
      <c r="C418" s="269">
        <f>'F-TNU-RA-014 SOLICITUD'!F150</f>
        <v>0</v>
      </c>
      <c r="D418" s="269"/>
      <c r="E418" s="269"/>
      <c r="F418" s="269"/>
      <c r="G418" s="269"/>
      <c r="H418" s="269"/>
      <c r="I418" s="270"/>
    </row>
    <row r="419" spans="1:9" s="84" customFormat="1" ht="3.75" customHeight="1" x14ac:dyDescent="0.25">
      <c r="A419" s="85"/>
      <c r="B419" s="90"/>
      <c r="C419" s="90"/>
      <c r="D419" s="90"/>
      <c r="E419" s="90"/>
      <c r="F419" s="90"/>
      <c r="G419" s="90"/>
      <c r="H419" s="90"/>
      <c r="I419" s="94"/>
    </row>
    <row r="420" spans="1:9" ht="45" customHeight="1" x14ac:dyDescent="0.25">
      <c r="A420" s="271">
        <f>'F-TNU-RA-014 SOLICITUD'!A152:I152</f>
        <v>0</v>
      </c>
      <c r="B420" s="272"/>
      <c r="C420" s="272"/>
      <c r="D420" s="272"/>
      <c r="E420" s="272"/>
      <c r="F420" s="272"/>
      <c r="G420" s="272"/>
      <c r="H420" s="272"/>
      <c r="I420" s="273"/>
    </row>
    <row r="421" spans="1:9" ht="3.75" customHeight="1" x14ac:dyDescent="0.25">
      <c r="A421" s="107"/>
      <c r="B421" s="108"/>
      <c r="C421" s="108"/>
      <c r="D421" s="274"/>
      <c r="E421" s="274"/>
      <c r="F421" s="274"/>
      <c r="G421" s="274"/>
      <c r="H421" s="274"/>
      <c r="I421" s="275"/>
    </row>
    <row r="423" spans="1:9" ht="15" customHeight="1" x14ac:dyDescent="0.25">
      <c r="A423" s="4"/>
      <c r="B423" s="4"/>
      <c r="C423" s="4"/>
      <c r="D423" s="4"/>
      <c r="E423" s="4"/>
      <c r="F423" s="4"/>
      <c r="G423" s="4"/>
      <c r="H423" s="4"/>
      <c r="I423" s="4"/>
    </row>
    <row r="424" spans="1:9" ht="15" customHeight="1" x14ac:dyDescent="0.25">
      <c r="A424" s="4" t="s">
        <v>161</v>
      </c>
      <c r="B424" s="4"/>
      <c r="C424" s="108">
        <f>C376</f>
        <v>0</v>
      </c>
      <c r="D424" s="108"/>
      <c r="E424" s="108"/>
      <c r="F424" s="98"/>
      <c r="G424" s="4" t="s">
        <v>162</v>
      </c>
      <c r="H424" s="211">
        <f>H376</f>
        <v>0</v>
      </c>
      <c r="I424" s="211"/>
    </row>
    <row r="425" spans="1:9" ht="15" customHeight="1" x14ac:dyDescent="0.25">
      <c r="A425" s="4"/>
      <c r="B425" s="4"/>
      <c r="C425" s="4"/>
      <c r="D425" s="4"/>
      <c r="E425" s="4"/>
      <c r="F425" s="4"/>
      <c r="G425" s="4"/>
      <c r="H425" s="4"/>
      <c r="I425" s="4"/>
    </row>
    <row r="426" spans="1:9" x14ac:dyDescent="0.25">
      <c r="A426" s="4" t="s">
        <v>177</v>
      </c>
      <c r="C426" s="108">
        <f>C378</f>
        <v>0</v>
      </c>
      <c r="D426" s="108"/>
      <c r="E426" s="108"/>
      <c r="F426" s="212" t="s">
        <v>179</v>
      </c>
      <c r="G426" s="212"/>
      <c r="H426" s="211">
        <f>H378</f>
        <v>0</v>
      </c>
      <c r="I426" s="211"/>
    </row>
    <row r="427" spans="1:9" ht="7.5" customHeight="1" x14ac:dyDescent="0.25">
      <c r="A427" s="4"/>
      <c r="B427" s="4"/>
      <c r="C427" s="4"/>
      <c r="D427" s="4"/>
      <c r="E427" s="4"/>
      <c r="F427" s="4"/>
      <c r="G427" s="4"/>
      <c r="H427" s="4"/>
      <c r="I427" s="4"/>
    </row>
    <row r="428" spans="1:9" ht="18.75" customHeight="1" x14ac:dyDescent="0.25">
      <c r="A428" s="100"/>
      <c r="B428" s="100"/>
      <c r="C428" s="115" t="s">
        <v>102</v>
      </c>
      <c r="D428" s="253"/>
      <c r="E428" s="253"/>
      <c r="F428" s="253"/>
      <c r="G428" s="100" t="s">
        <v>152</v>
      </c>
      <c r="H428" s="100"/>
      <c r="I428" s="100"/>
    </row>
    <row r="429" spans="1:9" ht="18.75" customHeight="1" x14ac:dyDescent="0.25">
      <c r="A429" s="100"/>
      <c r="B429" s="100"/>
      <c r="C429" s="253"/>
      <c r="D429" s="253"/>
      <c r="E429" s="253"/>
      <c r="F429" s="253"/>
      <c r="G429" s="100" t="s">
        <v>126</v>
      </c>
      <c r="H429" s="100"/>
      <c r="I429" s="100"/>
    </row>
    <row r="430" spans="1:9" ht="18.75" customHeight="1" x14ac:dyDescent="0.25">
      <c r="A430" s="100"/>
      <c r="B430" s="100"/>
      <c r="C430" s="253"/>
      <c r="D430" s="253"/>
      <c r="E430" s="253"/>
      <c r="F430" s="253"/>
      <c r="G430" s="100" t="s">
        <v>107</v>
      </c>
      <c r="H430" s="100"/>
      <c r="I430" s="100"/>
    </row>
    <row r="431" spans="1:9" x14ac:dyDescent="0.25">
      <c r="A431" s="1"/>
      <c r="B431" s="1"/>
      <c r="C431" s="1"/>
      <c r="D431" s="1"/>
      <c r="E431" s="1"/>
      <c r="F431" s="1"/>
      <c r="G431" s="1"/>
      <c r="H431" s="1"/>
      <c r="I431" s="1"/>
    </row>
    <row r="432" spans="1:9" x14ac:dyDescent="0.25">
      <c r="A432" s="232" t="s">
        <v>93</v>
      </c>
      <c r="B432" s="232"/>
      <c r="C432" s="232"/>
      <c r="D432" s="232"/>
      <c r="E432" s="232"/>
      <c r="F432" s="232"/>
      <c r="G432" s="232"/>
      <c r="H432" s="232"/>
      <c r="I432" s="232"/>
    </row>
    <row r="433" spans="1:9" ht="37.5" customHeight="1" x14ac:dyDescent="0.25">
      <c r="A433" s="233" t="s">
        <v>169</v>
      </c>
      <c r="B433" s="233"/>
      <c r="C433" s="233"/>
      <c r="D433" s="233"/>
      <c r="E433" s="233"/>
      <c r="F433" s="233"/>
      <c r="G433" s="233"/>
      <c r="H433" s="233"/>
      <c r="I433" s="233"/>
    </row>
    <row r="434" spans="1:9" ht="7.5" customHeight="1" x14ac:dyDescent="0.25">
      <c r="A434" s="97"/>
      <c r="B434" s="97"/>
      <c r="C434" s="97"/>
      <c r="D434" s="97"/>
      <c r="E434" s="97"/>
      <c r="F434" s="97"/>
      <c r="G434" s="97"/>
      <c r="H434" s="97"/>
      <c r="I434" s="97"/>
    </row>
    <row r="435" spans="1:9" ht="22.5" customHeight="1" x14ac:dyDescent="0.25">
      <c r="A435" s="97"/>
      <c r="B435" s="97"/>
      <c r="C435" s="214" t="s">
        <v>168</v>
      </c>
      <c r="D435" s="214"/>
      <c r="E435" s="234" t="str">
        <f>E388</f>
        <v xml:space="preserve"> </v>
      </c>
      <c r="F435" s="235"/>
      <c r="G435" s="236"/>
      <c r="H435" s="265">
        <f>H388</f>
        <v>0</v>
      </c>
      <c r="I435" s="266"/>
    </row>
    <row r="436" spans="1:9" ht="7.5" customHeight="1" x14ac:dyDescent="0.25">
      <c r="A436" s="2"/>
      <c r="B436" s="2"/>
      <c r="C436" s="2"/>
      <c r="D436" s="2"/>
      <c r="E436" s="2"/>
      <c r="F436" s="2"/>
      <c r="G436" s="2"/>
      <c r="H436" s="2"/>
      <c r="I436" s="2"/>
    </row>
    <row r="437" spans="1:9" x14ac:dyDescent="0.25">
      <c r="A437" s="116" t="s">
        <v>94</v>
      </c>
      <c r="B437" s="116"/>
      <c r="C437" s="116"/>
      <c r="D437" s="116"/>
      <c r="E437" s="116"/>
      <c r="F437" s="116"/>
      <c r="G437" s="116"/>
      <c r="H437" s="116"/>
      <c r="I437" s="116"/>
    </row>
    <row r="438" spans="1:9" ht="3.75" customHeight="1" x14ac:dyDescent="0.25">
      <c r="A438" s="4"/>
      <c r="B438" s="4"/>
      <c r="C438" s="4"/>
      <c r="D438" s="4"/>
      <c r="E438" s="4"/>
      <c r="F438" s="4"/>
      <c r="G438" s="4"/>
      <c r="H438" s="4"/>
      <c r="I438" s="4"/>
    </row>
    <row r="439" spans="1:9" x14ac:dyDescent="0.25">
      <c r="A439" s="117" t="s">
        <v>0</v>
      </c>
      <c r="B439" s="117"/>
      <c r="C439" s="205">
        <f>C392</f>
        <v>0</v>
      </c>
      <c r="D439" s="205"/>
      <c r="E439" s="205"/>
      <c r="F439" s="205"/>
      <c r="G439" s="205"/>
      <c r="H439" s="205"/>
      <c r="I439" s="205"/>
    </row>
    <row r="440" spans="1:9" ht="3.75" customHeight="1" x14ac:dyDescent="0.25">
      <c r="A440" s="95"/>
      <c r="B440" s="95"/>
      <c r="C440" s="6"/>
      <c r="D440" s="6"/>
      <c r="E440" s="4"/>
      <c r="F440" s="4"/>
      <c r="G440" s="4"/>
      <c r="H440" s="4"/>
      <c r="I440" s="4"/>
    </row>
    <row r="441" spans="1:9" x14ac:dyDescent="0.25">
      <c r="A441" s="117" t="s">
        <v>1</v>
      </c>
      <c r="B441" s="117"/>
      <c r="C441" s="205">
        <f>C394</f>
        <v>0</v>
      </c>
      <c r="D441" s="205"/>
      <c r="E441" s="4" t="s">
        <v>3</v>
      </c>
      <c r="F441" s="218">
        <f>F394</f>
        <v>0</v>
      </c>
      <c r="G441" s="218"/>
      <c r="H441" s="4" t="s">
        <v>4</v>
      </c>
      <c r="I441" s="34">
        <f>I394</f>
        <v>0</v>
      </c>
    </row>
    <row r="442" spans="1:9" ht="3.75" customHeight="1" x14ac:dyDescent="0.25">
      <c r="A442" s="95"/>
      <c r="B442" s="95"/>
      <c r="C442" s="6"/>
      <c r="D442" s="6"/>
      <c r="E442" s="4"/>
      <c r="F442" s="4"/>
      <c r="G442" s="4"/>
      <c r="H442" s="4"/>
      <c r="I442" s="4"/>
    </row>
    <row r="443" spans="1:9" x14ac:dyDescent="0.25">
      <c r="A443" s="117" t="s">
        <v>2</v>
      </c>
      <c r="B443" s="117"/>
      <c r="C443" s="205">
        <f>C396</f>
        <v>0</v>
      </c>
      <c r="D443" s="205"/>
      <c r="E443" s="4" t="s">
        <v>5</v>
      </c>
      <c r="F443" s="218">
        <f>F396</f>
        <v>0</v>
      </c>
      <c r="G443" s="218"/>
      <c r="H443" s="218"/>
      <c r="I443" s="218"/>
    </row>
    <row r="444" spans="1:9" ht="3.75" customHeight="1" x14ac:dyDescent="0.25">
      <c r="A444" s="95"/>
      <c r="B444" s="95"/>
      <c r="C444" s="6"/>
      <c r="D444" s="6"/>
      <c r="E444" s="4"/>
      <c r="F444" s="7"/>
      <c r="G444" s="7"/>
      <c r="H444" s="7"/>
      <c r="I444" s="7"/>
    </row>
    <row r="445" spans="1:9" x14ac:dyDescent="0.25">
      <c r="A445" s="117" t="s">
        <v>6</v>
      </c>
      <c r="B445" s="117"/>
      <c r="C445" s="205">
        <f>C398</f>
        <v>0</v>
      </c>
      <c r="D445" s="205"/>
      <c r="E445" s="4" t="s">
        <v>7</v>
      </c>
      <c r="F445" s="218">
        <f>F398</f>
        <v>0</v>
      </c>
      <c r="G445" s="218"/>
      <c r="H445" s="218"/>
      <c r="I445" s="218"/>
    </row>
    <row r="446" spans="1:9" ht="3.75" customHeight="1" x14ac:dyDescent="0.25">
      <c r="A446" s="95"/>
      <c r="B446" s="95"/>
      <c r="C446" s="6"/>
      <c r="D446" s="6"/>
      <c r="E446" s="4"/>
      <c r="F446" s="7"/>
      <c r="G446" s="7"/>
      <c r="H446" s="7"/>
      <c r="I446" s="7"/>
    </row>
    <row r="447" spans="1:9" x14ac:dyDescent="0.25">
      <c r="A447" s="117" t="s">
        <v>8</v>
      </c>
      <c r="B447" s="117"/>
      <c r="C447" s="205">
        <f>C400</f>
        <v>0</v>
      </c>
      <c r="D447" s="205"/>
      <c r="E447" s="4" t="s">
        <v>138</v>
      </c>
      <c r="F447" s="4"/>
      <c r="G447" s="95"/>
      <c r="H447" s="81">
        <f>H400</f>
        <v>0</v>
      </c>
      <c r="I447" s="44">
        <f>I400</f>
        <v>0</v>
      </c>
    </row>
    <row r="448" spans="1:9" ht="3.75" customHeight="1" x14ac:dyDescent="0.25">
      <c r="A448" s="4"/>
      <c r="B448" s="4"/>
      <c r="C448" s="4" t="s">
        <v>139</v>
      </c>
      <c r="D448" s="4"/>
      <c r="E448" s="4"/>
      <c r="F448" s="4"/>
      <c r="G448" s="4"/>
      <c r="H448" s="4"/>
      <c r="I448" s="4"/>
    </row>
    <row r="449" spans="1:9" ht="6.75" customHeight="1" x14ac:dyDescent="0.25">
      <c r="A449" s="4"/>
      <c r="B449" s="4"/>
      <c r="C449" s="4"/>
      <c r="D449" s="4"/>
      <c r="E449" s="4"/>
      <c r="F449" s="4"/>
      <c r="G449" s="4"/>
      <c r="H449" s="4"/>
      <c r="I449" s="4"/>
    </row>
    <row r="450" spans="1:9" x14ac:dyDescent="0.25">
      <c r="A450" s="113" t="s">
        <v>164</v>
      </c>
      <c r="B450" s="113"/>
      <c r="C450" s="113"/>
      <c r="D450" s="113"/>
      <c r="E450" s="113"/>
      <c r="F450" s="113"/>
      <c r="G450" s="113"/>
      <c r="H450" s="113"/>
      <c r="I450" s="113"/>
    </row>
    <row r="451" spans="1:9" ht="7.5" customHeight="1" x14ac:dyDescent="0.25">
      <c r="A451" s="4"/>
      <c r="B451" s="4"/>
      <c r="C451" s="4"/>
      <c r="D451" s="4"/>
      <c r="E451" s="4"/>
      <c r="F451" s="4"/>
      <c r="G451" s="4"/>
      <c r="H451" s="4"/>
      <c r="I451" s="4"/>
    </row>
    <row r="452" spans="1:9" ht="26.25" customHeight="1" x14ac:dyDescent="0.25">
      <c r="A452" s="227" t="s">
        <v>155</v>
      </c>
      <c r="B452" s="228"/>
      <c r="C452" s="72" t="s">
        <v>156</v>
      </c>
      <c r="D452" s="227" t="s">
        <v>165</v>
      </c>
      <c r="E452" s="228"/>
      <c r="F452" s="227" t="s">
        <v>158</v>
      </c>
      <c r="G452" s="228"/>
      <c r="H452" s="227" t="s">
        <v>159</v>
      </c>
      <c r="I452" s="228"/>
    </row>
    <row r="453" spans="1:9" ht="26.25" customHeight="1" x14ac:dyDescent="0.25">
      <c r="A453" s="194" t="s">
        <v>103</v>
      </c>
      <c r="B453" s="194"/>
      <c r="C453" s="83" t="s">
        <v>103</v>
      </c>
      <c r="D453" s="283" t="s">
        <v>103</v>
      </c>
      <c r="E453" s="283"/>
      <c r="F453" s="283" t="s">
        <v>103</v>
      </c>
      <c r="G453" s="283"/>
      <c r="H453" s="284" t="s">
        <v>103</v>
      </c>
      <c r="I453" s="284"/>
    </row>
    <row r="454" spans="1:9" ht="26.25" customHeight="1" x14ac:dyDescent="0.25">
      <c r="A454" s="194" t="s">
        <v>103</v>
      </c>
      <c r="B454" s="194"/>
      <c r="C454" s="83" t="s">
        <v>103</v>
      </c>
      <c r="D454" s="283" t="s">
        <v>103</v>
      </c>
      <c r="E454" s="283"/>
      <c r="F454" s="283" t="s">
        <v>103</v>
      </c>
      <c r="G454" s="283"/>
      <c r="H454" s="284" t="s">
        <v>103</v>
      </c>
      <c r="I454" s="284"/>
    </row>
    <row r="455" spans="1:9" ht="26.25" customHeight="1" x14ac:dyDescent="0.25">
      <c r="A455" s="194" t="s">
        <v>103</v>
      </c>
      <c r="B455" s="194"/>
      <c r="C455" s="83" t="s">
        <v>103</v>
      </c>
      <c r="D455" s="283" t="s">
        <v>103</v>
      </c>
      <c r="E455" s="283"/>
      <c r="F455" s="283" t="s">
        <v>103</v>
      </c>
      <c r="G455" s="283"/>
      <c r="H455" s="284" t="s">
        <v>103</v>
      </c>
      <c r="I455" s="284"/>
    </row>
    <row r="456" spans="1:9" ht="26.25" customHeight="1" x14ac:dyDescent="0.25">
      <c r="A456" s="194" t="s">
        <v>103</v>
      </c>
      <c r="B456" s="194"/>
      <c r="C456" s="83" t="s">
        <v>103</v>
      </c>
      <c r="D456" s="283" t="s">
        <v>103</v>
      </c>
      <c r="E456" s="283"/>
      <c r="F456" s="283" t="s">
        <v>103</v>
      </c>
      <c r="G456" s="283"/>
      <c r="H456" s="284" t="s">
        <v>103</v>
      </c>
      <c r="I456" s="284"/>
    </row>
    <row r="457" spans="1:9" ht="26.25" customHeight="1" x14ac:dyDescent="0.25">
      <c r="A457" s="194" t="s">
        <v>103</v>
      </c>
      <c r="B457" s="194"/>
      <c r="C457" s="83" t="s">
        <v>103</v>
      </c>
      <c r="D457" s="283" t="s">
        <v>103</v>
      </c>
      <c r="E457" s="283"/>
      <c r="F457" s="283" t="s">
        <v>103</v>
      </c>
      <c r="G457" s="283"/>
      <c r="H457" s="284" t="s">
        <v>103</v>
      </c>
      <c r="I457" s="284"/>
    </row>
    <row r="458" spans="1:9" ht="26.25" customHeight="1" x14ac:dyDescent="0.25">
      <c r="A458" s="194" t="s">
        <v>103</v>
      </c>
      <c r="B458" s="194"/>
      <c r="C458" s="83" t="s">
        <v>103</v>
      </c>
      <c r="D458" s="283" t="s">
        <v>103</v>
      </c>
      <c r="E458" s="283"/>
      <c r="F458" s="283" t="s">
        <v>103</v>
      </c>
      <c r="G458" s="283"/>
      <c r="H458" s="284" t="s">
        <v>103</v>
      </c>
      <c r="I458" s="284"/>
    </row>
    <row r="459" spans="1:9" ht="26.25" customHeight="1" x14ac:dyDescent="0.25">
      <c r="A459" s="194" t="s">
        <v>103</v>
      </c>
      <c r="B459" s="194"/>
      <c r="C459" s="83" t="s">
        <v>103</v>
      </c>
      <c r="D459" s="283" t="s">
        <v>103</v>
      </c>
      <c r="E459" s="283"/>
      <c r="F459" s="283" t="s">
        <v>103</v>
      </c>
      <c r="G459" s="283"/>
      <c r="H459" s="284" t="s">
        <v>103</v>
      </c>
      <c r="I459" s="284"/>
    </row>
    <row r="460" spans="1:9" ht="26.25" customHeight="1" x14ac:dyDescent="0.25">
      <c r="A460" s="194" t="s">
        <v>103</v>
      </c>
      <c r="B460" s="194"/>
      <c r="C460" s="83" t="s">
        <v>103</v>
      </c>
      <c r="D460" s="283" t="s">
        <v>103</v>
      </c>
      <c r="E460" s="283"/>
      <c r="F460" s="283" t="s">
        <v>103</v>
      </c>
      <c r="G460" s="283"/>
      <c r="H460" s="284" t="s">
        <v>103</v>
      </c>
      <c r="I460" s="284"/>
    </row>
    <row r="461" spans="1:9" ht="26.25" customHeight="1" x14ac:dyDescent="0.25">
      <c r="A461" s="194" t="s">
        <v>103</v>
      </c>
      <c r="B461" s="194"/>
      <c r="C461" s="83" t="s">
        <v>103</v>
      </c>
      <c r="D461" s="283" t="s">
        <v>103</v>
      </c>
      <c r="E461" s="283"/>
      <c r="F461" s="283" t="s">
        <v>103</v>
      </c>
      <c r="G461" s="283"/>
      <c r="H461" s="284" t="s">
        <v>103</v>
      </c>
      <c r="I461" s="284"/>
    </row>
    <row r="462" spans="1:9" ht="26.25" customHeight="1" x14ac:dyDescent="0.25">
      <c r="A462" s="194" t="s">
        <v>103</v>
      </c>
      <c r="B462" s="194"/>
      <c r="C462" s="83" t="s">
        <v>103</v>
      </c>
      <c r="D462" s="283" t="s">
        <v>103</v>
      </c>
      <c r="E462" s="283"/>
      <c r="F462" s="283" t="s">
        <v>103</v>
      </c>
      <c r="G462" s="283"/>
      <c r="H462" s="284" t="s">
        <v>103</v>
      </c>
      <c r="I462" s="284"/>
    </row>
    <row r="463" spans="1:9" ht="7.5" customHeight="1" x14ac:dyDescent="0.25">
      <c r="A463" s="4"/>
      <c r="B463" s="4"/>
      <c r="C463" s="4"/>
      <c r="D463" s="4"/>
      <c r="E463" s="4"/>
      <c r="F463" s="4"/>
      <c r="G463" s="11"/>
      <c r="H463" s="11"/>
      <c r="I463" s="11"/>
    </row>
    <row r="464" spans="1:9" ht="26.25" customHeight="1" x14ac:dyDescent="0.25">
      <c r="A464" s="263" t="s">
        <v>182</v>
      </c>
      <c r="B464" s="263"/>
      <c r="C464" s="263"/>
      <c r="D464" s="263"/>
      <c r="E464" s="263"/>
      <c r="F464" s="263"/>
      <c r="G464" s="263"/>
      <c r="H464" s="263"/>
      <c r="I464" s="263"/>
    </row>
    <row r="465" spans="1:9" ht="3.75" customHeight="1" x14ac:dyDescent="0.25">
      <c r="A465" s="4"/>
      <c r="B465" s="4"/>
      <c r="C465" s="4"/>
      <c r="D465" s="4"/>
      <c r="E465" s="4"/>
      <c r="F465" s="4"/>
      <c r="G465" s="11"/>
      <c r="H465" s="11"/>
      <c r="I465" s="11"/>
    </row>
    <row r="466" spans="1:9" x14ac:dyDescent="0.25">
      <c r="A466" s="116" t="s">
        <v>178</v>
      </c>
      <c r="B466" s="116"/>
      <c r="C466" s="116"/>
      <c r="D466" s="116"/>
      <c r="E466" s="116"/>
      <c r="F466" s="116"/>
      <c r="G466" s="116"/>
      <c r="H466" s="116"/>
      <c r="I466" s="116"/>
    </row>
    <row r="467" spans="1:9" ht="7.5" customHeight="1" x14ac:dyDescent="0.25">
      <c r="A467" s="4"/>
      <c r="B467" s="4"/>
      <c r="C467" s="4"/>
      <c r="D467" s="4"/>
      <c r="E467" s="4"/>
      <c r="F467" s="4"/>
      <c r="G467" s="4"/>
      <c r="H467" s="4"/>
      <c r="I467" s="4"/>
    </row>
    <row r="468" spans="1:9" ht="33.75" customHeight="1" x14ac:dyDescent="0.25">
      <c r="A468" s="264">
        <f>'F-TNU-RA-014 SOLICITUD'!$A$221:$I$221</f>
        <v>0</v>
      </c>
      <c r="B468" s="264"/>
      <c r="C468" s="264"/>
      <c r="D468" s="264"/>
      <c r="E468" s="264"/>
      <c r="F468" s="264"/>
      <c r="G468" s="264"/>
      <c r="H468" s="264"/>
      <c r="I468" s="264"/>
    </row>
    <row r="469" spans="1:9" ht="3.75" customHeight="1" x14ac:dyDescent="0.25">
      <c r="A469" s="4"/>
      <c r="B469" s="4"/>
      <c r="C469" s="4"/>
      <c r="D469" s="4"/>
      <c r="E469" s="4"/>
      <c r="F469" s="4"/>
      <c r="G469" s="11"/>
      <c r="H469" s="11"/>
      <c r="I469" s="11"/>
    </row>
    <row r="470" spans="1:9" ht="15" customHeight="1" x14ac:dyDescent="0.25">
      <c r="A470" s="4"/>
      <c r="B470" s="4"/>
      <c r="C470" s="4"/>
      <c r="D470" s="4"/>
      <c r="E470" s="4"/>
      <c r="F470" s="4"/>
      <c r="G470" s="11"/>
      <c r="H470" s="11"/>
      <c r="I470" s="11"/>
    </row>
    <row r="471" spans="1:9" ht="15" customHeight="1" x14ac:dyDescent="0.25">
      <c r="A471" s="4" t="s">
        <v>161</v>
      </c>
      <c r="B471" s="4"/>
      <c r="C471" s="108">
        <f>C424</f>
        <v>0</v>
      </c>
      <c r="D471" s="108"/>
      <c r="E471" s="108"/>
      <c r="F471" s="98"/>
      <c r="G471" s="4" t="s">
        <v>162</v>
      </c>
      <c r="H471" s="211">
        <f>H424</f>
        <v>0</v>
      </c>
      <c r="I471" s="211"/>
    </row>
    <row r="472" spans="1:9" ht="15" customHeight="1" x14ac:dyDescent="0.25">
      <c r="A472" s="4"/>
      <c r="B472" s="4"/>
      <c r="C472" s="4"/>
      <c r="D472" s="4"/>
      <c r="E472" s="4"/>
      <c r="F472" s="4"/>
      <c r="G472" s="4"/>
      <c r="H472" s="4"/>
      <c r="I472" s="4"/>
    </row>
    <row r="473" spans="1:9" x14ac:dyDescent="0.25">
      <c r="A473" s="4" t="s">
        <v>177</v>
      </c>
      <c r="C473" s="108">
        <f>C426</f>
        <v>0</v>
      </c>
      <c r="D473" s="108"/>
      <c r="E473" s="108"/>
      <c r="F473" s="212" t="s">
        <v>179</v>
      </c>
      <c r="G473" s="212"/>
      <c r="H473" s="211">
        <f>H426</f>
        <v>0</v>
      </c>
      <c r="I473" s="211"/>
    </row>
    <row r="474" spans="1:9" ht="7.5" customHeight="1" x14ac:dyDescent="0.25">
      <c r="A474" s="4"/>
      <c r="B474" s="4"/>
      <c r="C474" s="4"/>
      <c r="D474" s="4"/>
      <c r="E474" s="4"/>
      <c r="F474" s="4"/>
      <c r="G474" s="4"/>
      <c r="H474" s="4"/>
      <c r="I474" s="4"/>
    </row>
    <row r="475" spans="1:9" x14ac:dyDescent="0.25">
      <c r="A475" s="4"/>
      <c r="B475" s="213" t="s">
        <v>180</v>
      </c>
      <c r="C475" s="213"/>
      <c r="D475" s="213"/>
      <c r="E475" s="213"/>
      <c r="F475" s="213"/>
      <c r="G475" s="213"/>
      <c r="H475" s="213"/>
      <c r="I475" s="4"/>
    </row>
    <row r="476" spans="1:9" ht="18.75" customHeight="1" x14ac:dyDescent="0.25">
      <c r="A476" s="100"/>
      <c r="B476" s="100"/>
      <c r="C476" s="115" t="s">
        <v>102</v>
      </c>
      <c r="D476" s="253"/>
      <c r="E476" s="253"/>
      <c r="F476" s="253"/>
      <c r="G476" s="100" t="s">
        <v>152</v>
      </c>
      <c r="H476" s="100"/>
      <c r="I476" s="100"/>
    </row>
    <row r="477" spans="1:9" ht="18.75" customHeight="1" x14ac:dyDescent="0.25">
      <c r="A477" s="100"/>
      <c r="B477" s="100"/>
      <c r="C477" s="253"/>
      <c r="D477" s="253"/>
      <c r="E477" s="253"/>
      <c r="F477" s="253"/>
      <c r="G477" s="100" t="s">
        <v>126</v>
      </c>
      <c r="H477" s="100"/>
      <c r="I477" s="100"/>
    </row>
    <row r="478" spans="1:9" ht="18.75" customHeight="1" x14ac:dyDescent="0.25">
      <c r="A478" s="100"/>
      <c r="B478" s="100"/>
      <c r="C478" s="253"/>
      <c r="D478" s="253"/>
      <c r="E478" s="253"/>
      <c r="F478" s="253"/>
      <c r="G478" s="100" t="s">
        <v>92</v>
      </c>
      <c r="H478" s="100"/>
      <c r="I478" s="100"/>
    </row>
    <row r="479" spans="1:9" x14ac:dyDescent="0.25">
      <c r="A479" s="1"/>
      <c r="B479" s="1"/>
      <c r="C479" s="1"/>
      <c r="D479" s="1"/>
      <c r="E479" s="1"/>
      <c r="F479" s="1"/>
      <c r="G479" s="1"/>
      <c r="H479" s="1"/>
      <c r="I479" s="1"/>
    </row>
    <row r="480" spans="1:9" x14ac:dyDescent="0.25">
      <c r="A480" s="232" t="s">
        <v>93</v>
      </c>
      <c r="B480" s="232"/>
      <c r="C480" s="232"/>
      <c r="D480" s="232"/>
      <c r="E480" s="232"/>
      <c r="F480" s="232"/>
      <c r="G480" s="232"/>
      <c r="H480" s="232"/>
      <c r="I480" s="232"/>
    </row>
    <row r="481" spans="1:10" ht="37.5" customHeight="1" x14ac:dyDescent="0.25">
      <c r="A481" s="233" t="s">
        <v>169</v>
      </c>
      <c r="B481" s="233"/>
      <c r="C481" s="233"/>
      <c r="D481" s="233"/>
      <c r="E481" s="233"/>
      <c r="F481" s="233"/>
      <c r="G481" s="233"/>
      <c r="H481" s="233"/>
      <c r="I481" s="233"/>
    </row>
    <row r="482" spans="1:10" ht="7.5" customHeight="1" x14ac:dyDescent="0.25">
      <c r="A482" s="97"/>
      <c r="B482" s="97"/>
      <c r="C482" s="97"/>
      <c r="D482" s="97"/>
      <c r="E482" s="97"/>
      <c r="F482" s="97"/>
      <c r="G482" s="97"/>
      <c r="H482" s="97"/>
      <c r="I482" s="97"/>
    </row>
    <row r="483" spans="1:10" ht="22.5" customHeight="1" x14ac:dyDescent="0.25">
      <c r="A483" s="97"/>
      <c r="B483" s="97"/>
      <c r="C483" s="214" t="s">
        <v>168</v>
      </c>
      <c r="D483" s="214"/>
      <c r="E483" s="234" t="str">
        <f>IF(C502&lt;&gt;"",C502," ")</f>
        <v xml:space="preserve"> </v>
      </c>
      <c r="F483" s="235"/>
      <c r="G483" s="236"/>
      <c r="H483" s="254"/>
      <c r="I483" s="255"/>
      <c r="J483" s="45"/>
    </row>
    <row r="484" spans="1:10" ht="7.5" customHeight="1" x14ac:dyDescent="0.25">
      <c r="A484" s="2"/>
      <c r="B484" s="2"/>
      <c r="C484" s="2"/>
      <c r="D484" s="2"/>
      <c r="E484" s="2"/>
      <c r="F484" s="2"/>
      <c r="G484" s="2"/>
      <c r="H484" s="2"/>
      <c r="I484" s="2"/>
    </row>
    <row r="485" spans="1:10" x14ac:dyDescent="0.25">
      <c r="A485" s="116" t="s">
        <v>94</v>
      </c>
      <c r="B485" s="116"/>
      <c r="C485" s="116"/>
      <c r="D485" s="116"/>
      <c r="E485" s="116"/>
      <c r="F485" s="116"/>
      <c r="G485" s="116"/>
      <c r="H485" s="116"/>
      <c r="I485" s="116"/>
    </row>
    <row r="486" spans="1:10" ht="3.75" customHeight="1" x14ac:dyDescent="0.25">
      <c r="A486" s="4"/>
      <c r="B486" s="4"/>
      <c r="C486" s="4"/>
      <c r="D486" s="4"/>
      <c r="E486" s="4"/>
      <c r="F486" s="4"/>
      <c r="G486" s="4"/>
      <c r="H486" s="4"/>
      <c r="I486" s="4"/>
    </row>
    <row r="487" spans="1:10" x14ac:dyDescent="0.25">
      <c r="A487" s="117" t="s">
        <v>0</v>
      </c>
      <c r="B487" s="117"/>
      <c r="C487" s="205">
        <f>'F-TNU-RA-014 SOLICITUD'!$C$11:$I$11</f>
        <v>0</v>
      </c>
      <c r="D487" s="205"/>
      <c r="E487" s="205"/>
      <c r="F487" s="205"/>
      <c r="G487" s="205"/>
      <c r="H487" s="205"/>
      <c r="I487" s="205"/>
    </row>
    <row r="488" spans="1:10" ht="3.75" customHeight="1" x14ac:dyDescent="0.25">
      <c r="A488" s="95"/>
      <c r="B488" s="95"/>
      <c r="C488" s="6"/>
      <c r="D488" s="6"/>
      <c r="E488" s="4"/>
      <c r="F488" s="4"/>
      <c r="G488" s="4"/>
      <c r="H488" s="4"/>
      <c r="I488" s="4"/>
    </row>
    <row r="489" spans="1:10" x14ac:dyDescent="0.25">
      <c r="A489" s="117" t="s">
        <v>1</v>
      </c>
      <c r="B489" s="117"/>
      <c r="C489" s="205">
        <f>'F-TNU-RA-014 SOLICITUD'!$C$13:$D$13</f>
        <v>0</v>
      </c>
      <c r="D489" s="205"/>
      <c r="E489" s="4" t="s">
        <v>3</v>
      </c>
      <c r="F489" s="218">
        <f>'F-TNU-RA-014 SOLICITUD'!$F$13:$G$13</f>
        <v>0</v>
      </c>
      <c r="G489" s="218"/>
      <c r="H489" s="4" t="s">
        <v>4</v>
      </c>
      <c r="I489" s="34">
        <f>'F-TNU-RA-014 SOLICITUD'!$I$13</f>
        <v>0</v>
      </c>
    </row>
    <row r="490" spans="1:10" ht="3.75" customHeight="1" x14ac:dyDescent="0.25">
      <c r="A490" s="95"/>
      <c r="B490" s="95"/>
      <c r="C490" s="6"/>
      <c r="D490" s="6"/>
      <c r="E490" s="4"/>
      <c r="F490" s="4"/>
      <c r="G490" s="4"/>
      <c r="H490" s="4"/>
      <c r="I490" s="4"/>
    </row>
    <row r="491" spans="1:10" x14ac:dyDescent="0.25">
      <c r="A491" s="117" t="s">
        <v>2</v>
      </c>
      <c r="B491" s="117"/>
      <c r="C491" s="205">
        <f>'F-TNU-RA-014 SOLICITUD'!$C$15:$D$15</f>
        <v>0</v>
      </c>
      <c r="D491" s="205"/>
      <c r="E491" s="4" t="s">
        <v>5</v>
      </c>
      <c r="F491" s="218">
        <f>'F-TNU-RA-014 SOLICITUD'!$F$15:$I$15</f>
        <v>0</v>
      </c>
      <c r="G491" s="218"/>
      <c r="H491" s="218"/>
      <c r="I491" s="218"/>
    </row>
    <row r="492" spans="1:10" ht="3.75" customHeight="1" x14ac:dyDescent="0.25">
      <c r="A492" s="95"/>
      <c r="B492" s="95"/>
      <c r="C492" s="6"/>
      <c r="D492" s="6"/>
      <c r="E492" s="4"/>
      <c r="F492" s="7"/>
      <c r="G492" s="7"/>
      <c r="H492" s="7"/>
      <c r="I492" s="7"/>
    </row>
    <row r="493" spans="1:10" x14ac:dyDescent="0.25">
      <c r="A493" s="117" t="s">
        <v>6</v>
      </c>
      <c r="B493" s="117"/>
      <c r="C493" s="205">
        <f>'F-TNU-RA-014 SOLICITUD'!$C$17:$D$17</f>
        <v>0</v>
      </c>
      <c r="D493" s="205"/>
      <c r="E493" s="4" t="s">
        <v>7</v>
      </c>
      <c r="F493" s="218">
        <f>'F-TNU-RA-014 SOLICITUD'!$F$17:$I$17</f>
        <v>0</v>
      </c>
      <c r="G493" s="218"/>
      <c r="H493" s="218"/>
      <c r="I493" s="218"/>
    </row>
    <row r="494" spans="1:10" ht="3.75" customHeight="1" x14ac:dyDescent="0.25">
      <c r="A494" s="95"/>
      <c r="B494" s="95"/>
      <c r="C494" s="6"/>
      <c r="D494" s="6"/>
      <c r="E494" s="4"/>
      <c r="F494" s="7"/>
      <c r="G494" s="7"/>
      <c r="H494" s="7"/>
      <c r="I494" s="7"/>
    </row>
    <row r="495" spans="1:10" x14ac:dyDescent="0.25">
      <c r="A495" s="117" t="s">
        <v>8</v>
      </c>
      <c r="B495" s="117"/>
      <c r="C495" s="205">
        <f>'F-TNU-RA-014 SOLICITUD'!$C$19:$D$19</f>
        <v>0</v>
      </c>
      <c r="D495" s="205"/>
      <c r="E495" s="4" t="s">
        <v>138</v>
      </c>
      <c r="F495" s="4"/>
      <c r="G495" s="95"/>
      <c r="H495" s="81">
        <f>'F-TNU-RA-014 SOLICITUD'!$C$7</f>
        <v>0</v>
      </c>
      <c r="I495" s="44">
        <f>'F-TNU-RA-014 SOLICITUD'!$H$7</f>
        <v>0</v>
      </c>
    </row>
    <row r="496" spans="1:10" ht="3.75" customHeight="1" x14ac:dyDescent="0.25">
      <c r="A496" s="4"/>
      <c r="B496" s="4"/>
      <c r="C496" s="4"/>
      <c r="D496" s="4"/>
      <c r="E496" s="4"/>
      <c r="F496" s="4"/>
      <c r="G496" s="4"/>
      <c r="H496" s="4"/>
      <c r="I496" s="4"/>
    </row>
    <row r="497" spans="1:9" ht="6.75" customHeight="1" x14ac:dyDescent="0.25">
      <c r="A497" s="4"/>
      <c r="B497" s="4"/>
      <c r="C497" s="4"/>
      <c r="D497" s="4"/>
      <c r="E497" s="4"/>
      <c r="F497" s="4"/>
      <c r="G497" s="4"/>
      <c r="H497" s="4"/>
      <c r="I497" s="4"/>
    </row>
    <row r="498" spans="1:9" x14ac:dyDescent="0.25">
      <c r="A498" s="116" t="s">
        <v>95</v>
      </c>
      <c r="B498" s="116"/>
      <c r="C498" s="116"/>
      <c r="D498" s="116"/>
      <c r="E498" s="116"/>
      <c r="F498" s="116"/>
      <c r="G498" s="116"/>
      <c r="H498" s="116"/>
      <c r="I498" s="116"/>
    </row>
    <row r="499" spans="1:9" ht="7.5" customHeight="1" x14ac:dyDescent="0.25">
      <c r="A499" s="4"/>
      <c r="B499" s="4"/>
      <c r="C499" s="4"/>
      <c r="D499" s="4"/>
      <c r="E499" s="4"/>
      <c r="F499" s="4"/>
      <c r="G499" s="4"/>
      <c r="H499" s="4"/>
      <c r="I499" s="4"/>
    </row>
    <row r="500" spans="1:9" ht="142.5" customHeight="1" x14ac:dyDescent="0.25">
      <c r="A500" s="282" t="s">
        <v>181</v>
      </c>
      <c r="B500" s="282"/>
      <c r="C500" s="282"/>
      <c r="D500" s="282"/>
      <c r="E500" s="282"/>
      <c r="F500" s="282"/>
      <c r="G500" s="282"/>
      <c r="H500" s="282"/>
      <c r="I500" s="282"/>
    </row>
    <row r="501" spans="1:9" ht="7.5" customHeight="1" x14ac:dyDescent="0.25">
      <c r="A501" s="4"/>
      <c r="B501" s="4"/>
      <c r="C501" s="4"/>
      <c r="D501" s="4"/>
      <c r="E501" s="4"/>
      <c r="F501" s="4"/>
      <c r="G501" s="4"/>
      <c r="H501" s="4"/>
      <c r="I501" s="4"/>
    </row>
    <row r="502" spans="1:9" ht="18.75" customHeight="1" x14ac:dyDescent="0.25">
      <c r="A502" s="40" t="s">
        <v>96</v>
      </c>
      <c r="B502" s="4"/>
      <c r="C502" s="221" t="str">
        <f>'F-TNU-RA-014 SOLICITUD'!F156</f>
        <v xml:space="preserve"> </v>
      </c>
      <c r="D502" s="222"/>
      <c r="E502" s="75"/>
      <c r="F502" s="75"/>
      <c r="G502" s="75"/>
      <c r="H502" s="75"/>
      <c r="I502" s="75"/>
    </row>
    <row r="503" spans="1:9" ht="3.75" customHeight="1" x14ac:dyDescent="0.25">
      <c r="A503" s="95"/>
      <c r="B503" s="95"/>
      <c r="C503" s="6"/>
      <c r="D503" s="6"/>
      <c r="E503" s="4"/>
      <c r="F503" s="4"/>
      <c r="G503" s="4"/>
      <c r="H503" s="4"/>
      <c r="I503" s="4"/>
    </row>
    <row r="504" spans="1:9" ht="33.75" customHeight="1" x14ac:dyDescent="0.25">
      <c r="A504" s="224" t="s">
        <v>170</v>
      </c>
      <c r="B504" s="224"/>
      <c r="C504" s="276" t="s">
        <v>174</v>
      </c>
      <c r="D504" s="276"/>
      <c r="E504" s="276"/>
      <c r="F504" s="276"/>
      <c r="G504" s="276"/>
      <c r="H504" s="276"/>
      <c r="I504" s="276"/>
    </row>
    <row r="505" spans="1:9" ht="7.5" customHeight="1" x14ac:dyDescent="0.25">
      <c r="A505" s="75" t="s">
        <v>47</v>
      </c>
      <c r="B505" s="75">
        <v>1</v>
      </c>
      <c r="C505" s="75" t="s">
        <v>173</v>
      </c>
      <c r="D505" s="75">
        <v>3</v>
      </c>
      <c r="E505" s="75">
        <v>4</v>
      </c>
      <c r="F505" s="75">
        <v>5</v>
      </c>
      <c r="G505" s="75">
        <v>6</v>
      </c>
      <c r="H505" s="75">
        <v>7</v>
      </c>
      <c r="I505" s="75">
        <v>8</v>
      </c>
    </row>
    <row r="506" spans="1:9" ht="22.5" customHeight="1" x14ac:dyDescent="0.25">
      <c r="A506" s="117" t="s">
        <v>171</v>
      </c>
      <c r="B506" s="117"/>
      <c r="C506" s="277" t="s">
        <v>172</v>
      </c>
      <c r="D506" s="277"/>
      <c r="E506" s="277"/>
      <c r="F506" s="277"/>
      <c r="G506" s="277"/>
      <c r="H506" s="277"/>
      <c r="I506" s="277"/>
    </row>
    <row r="507" spans="1:9" ht="7.5" customHeight="1" x14ac:dyDescent="0.25">
      <c r="A507" s="75" t="s">
        <v>47</v>
      </c>
      <c r="B507" s="75">
        <v>1</v>
      </c>
      <c r="C507" s="75">
        <v>2</v>
      </c>
      <c r="D507" s="75">
        <v>3</v>
      </c>
      <c r="E507" s="75">
        <v>4</v>
      </c>
      <c r="F507" s="75">
        <v>5</v>
      </c>
      <c r="G507" s="75">
        <v>6</v>
      </c>
      <c r="H507" s="75">
        <v>7</v>
      </c>
      <c r="I507" s="75">
        <v>8</v>
      </c>
    </row>
    <row r="508" spans="1:9" s="59" customFormat="1" ht="24.75" customHeight="1" x14ac:dyDescent="0.25">
      <c r="A508" s="154" t="s">
        <v>123</v>
      </c>
      <c r="B508" s="154"/>
      <c r="C508" s="278"/>
      <c r="D508" s="279"/>
      <c r="E508" s="96" t="s">
        <v>122</v>
      </c>
      <c r="F508" s="58"/>
      <c r="G508" s="58"/>
      <c r="H508" s="280"/>
      <c r="I508" s="280"/>
    </row>
    <row r="509" spans="1:9" ht="7.5" customHeight="1" x14ac:dyDescent="0.25">
      <c r="A509" s="75" t="s">
        <v>47</v>
      </c>
      <c r="B509" s="75">
        <v>1</v>
      </c>
      <c r="C509" s="75">
        <v>2</v>
      </c>
      <c r="D509" s="75">
        <v>3</v>
      </c>
      <c r="E509" s="75">
        <v>4</v>
      </c>
      <c r="F509" s="75">
        <v>5</v>
      </c>
      <c r="G509" s="75">
        <v>6</v>
      </c>
      <c r="H509" s="75">
        <v>7</v>
      </c>
      <c r="I509" s="75">
        <v>8</v>
      </c>
    </row>
    <row r="510" spans="1:9" ht="3.75" customHeight="1" x14ac:dyDescent="0.25">
      <c r="A510" s="46"/>
      <c r="B510" s="47"/>
      <c r="C510" s="47"/>
      <c r="D510" s="47"/>
      <c r="E510" s="47"/>
      <c r="F510" s="47"/>
      <c r="G510" s="47"/>
      <c r="H510" s="47"/>
      <c r="I510" s="48"/>
    </row>
    <row r="511" spans="1:9" x14ac:dyDescent="0.25">
      <c r="A511" s="143" t="s">
        <v>75</v>
      </c>
      <c r="B511" s="281"/>
      <c r="C511" s="87" t="str">
        <f>'F-TNU-RA-014 SOLICITUD'!C158</f>
        <v>Seleccione</v>
      </c>
      <c r="D511" s="88"/>
      <c r="E511" s="88"/>
      <c r="F511" s="89"/>
      <c r="G511" s="89"/>
      <c r="H511" s="89"/>
      <c r="I511" s="93"/>
    </row>
    <row r="512" spans="1:9" ht="3" customHeight="1" x14ac:dyDescent="0.25">
      <c r="A512" s="85"/>
      <c r="B512" s="90"/>
      <c r="C512" s="91"/>
      <c r="D512" s="92"/>
      <c r="E512" s="92"/>
      <c r="F512" s="92"/>
      <c r="G512" s="92"/>
      <c r="H512" s="92"/>
      <c r="I512" s="86"/>
    </row>
    <row r="513" spans="1:9" ht="26.25" customHeight="1" x14ac:dyDescent="0.25">
      <c r="A513" s="267" t="s">
        <v>163</v>
      </c>
      <c r="B513" s="268"/>
      <c r="C513" s="269">
        <f>'F-TNU-RA-014 SOLICITUD'!F158</f>
        <v>0</v>
      </c>
      <c r="D513" s="269"/>
      <c r="E513" s="269"/>
      <c r="F513" s="269"/>
      <c r="G513" s="269"/>
      <c r="H513" s="269"/>
      <c r="I513" s="270"/>
    </row>
    <row r="514" spans="1:9" s="84" customFormat="1" ht="3.75" customHeight="1" x14ac:dyDescent="0.25">
      <c r="A514" s="85"/>
      <c r="B514" s="90"/>
      <c r="C514" s="90"/>
      <c r="D514" s="90"/>
      <c r="E514" s="90"/>
      <c r="F514" s="90"/>
      <c r="G514" s="90"/>
      <c r="H514" s="90"/>
      <c r="I514" s="94"/>
    </row>
    <row r="515" spans="1:9" ht="45" customHeight="1" x14ac:dyDescent="0.25">
      <c r="A515" s="271">
        <f>'F-TNU-RA-014 SOLICITUD'!A160:I160</f>
        <v>0</v>
      </c>
      <c r="B515" s="272"/>
      <c r="C515" s="272"/>
      <c r="D515" s="272"/>
      <c r="E515" s="272"/>
      <c r="F515" s="272"/>
      <c r="G515" s="272"/>
      <c r="H515" s="272"/>
      <c r="I515" s="273"/>
    </row>
    <row r="516" spans="1:9" ht="3.75" customHeight="1" x14ac:dyDescent="0.25">
      <c r="A516" s="107"/>
      <c r="B516" s="108"/>
      <c r="C516" s="108"/>
      <c r="D516" s="274"/>
      <c r="E516" s="274"/>
      <c r="F516" s="274"/>
      <c r="G516" s="274"/>
      <c r="H516" s="274"/>
      <c r="I516" s="275"/>
    </row>
    <row r="518" spans="1:9" ht="15" customHeight="1" x14ac:dyDescent="0.25">
      <c r="A518" s="4"/>
      <c r="B518" s="4"/>
      <c r="C518" s="4"/>
      <c r="D518" s="4"/>
      <c r="E518" s="4"/>
      <c r="F518" s="4"/>
      <c r="G518" s="4"/>
      <c r="H518" s="4"/>
      <c r="I518" s="4"/>
    </row>
    <row r="519" spans="1:9" ht="15" customHeight="1" x14ac:dyDescent="0.25">
      <c r="A519" s="4" t="s">
        <v>161</v>
      </c>
      <c r="B519" s="4"/>
      <c r="C519" s="108">
        <f>C471</f>
        <v>0</v>
      </c>
      <c r="D519" s="108"/>
      <c r="E519" s="108"/>
      <c r="F519" s="98"/>
      <c r="G519" s="4" t="s">
        <v>162</v>
      </c>
      <c r="H519" s="211">
        <f>H471</f>
        <v>0</v>
      </c>
      <c r="I519" s="211"/>
    </row>
    <row r="520" spans="1:9" ht="15" customHeight="1" x14ac:dyDescent="0.25">
      <c r="A520" s="4"/>
      <c r="B520" s="4"/>
      <c r="C520" s="4"/>
      <c r="D520" s="4"/>
      <c r="E520" s="4"/>
      <c r="F520" s="4"/>
      <c r="G520" s="4"/>
      <c r="H520" s="4"/>
      <c r="I520" s="4"/>
    </row>
    <row r="521" spans="1:9" x14ac:dyDescent="0.25">
      <c r="A521" s="4" t="s">
        <v>177</v>
      </c>
      <c r="C521" s="108">
        <f>C473</f>
        <v>0</v>
      </c>
      <c r="D521" s="108"/>
      <c r="E521" s="108"/>
      <c r="F521" s="212" t="s">
        <v>179</v>
      </c>
      <c r="G521" s="212"/>
      <c r="H521" s="211">
        <f>H473</f>
        <v>0</v>
      </c>
      <c r="I521" s="211"/>
    </row>
    <row r="522" spans="1:9" ht="7.5" customHeight="1" x14ac:dyDescent="0.25">
      <c r="A522" s="4"/>
      <c r="B522" s="4"/>
      <c r="C522" s="4"/>
      <c r="D522" s="4"/>
      <c r="E522" s="4"/>
      <c r="F522" s="4"/>
      <c r="G522" s="4"/>
      <c r="H522" s="4"/>
      <c r="I522" s="4"/>
    </row>
    <row r="523" spans="1:9" ht="18.75" customHeight="1" x14ac:dyDescent="0.25">
      <c r="A523" s="100"/>
      <c r="B523" s="100"/>
      <c r="C523" s="115" t="s">
        <v>102</v>
      </c>
      <c r="D523" s="253"/>
      <c r="E523" s="253"/>
      <c r="F523" s="253"/>
      <c r="G523" s="100" t="s">
        <v>152</v>
      </c>
      <c r="H523" s="100"/>
      <c r="I523" s="100"/>
    </row>
    <row r="524" spans="1:9" ht="18.75" customHeight="1" x14ac:dyDescent="0.25">
      <c r="A524" s="100"/>
      <c r="B524" s="100"/>
      <c r="C524" s="253"/>
      <c r="D524" s="253"/>
      <c r="E524" s="253"/>
      <c r="F524" s="253"/>
      <c r="G524" s="100" t="s">
        <v>126</v>
      </c>
      <c r="H524" s="100"/>
      <c r="I524" s="100"/>
    </row>
    <row r="525" spans="1:9" ht="18.75" customHeight="1" x14ac:dyDescent="0.25">
      <c r="A525" s="100"/>
      <c r="B525" s="100"/>
      <c r="C525" s="253"/>
      <c r="D525" s="253"/>
      <c r="E525" s="253"/>
      <c r="F525" s="253"/>
      <c r="G525" s="100" t="s">
        <v>107</v>
      </c>
      <c r="H525" s="100"/>
      <c r="I525" s="100"/>
    </row>
    <row r="526" spans="1:9" x14ac:dyDescent="0.25">
      <c r="A526" s="1"/>
      <c r="B526" s="1"/>
      <c r="C526" s="1"/>
      <c r="D526" s="1"/>
      <c r="E526" s="1"/>
      <c r="F526" s="1"/>
      <c r="G526" s="1"/>
      <c r="H526" s="1"/>
      <c r="I526" s="1"/>
    </row>
    <row r="527" spans="1:9" x14ac:dyDescent="0.25">
      <c r="A527" s="232" t="s">
        <v>93</v>
      </c>
      <c r="B527" s="232"/>
      <c r="C527" s="232"/>
      <c r="D527" s="232"/>
      <c r="E527" s="232"/>
      <c r="F527" s="232"/>
      <c r="G527" s="232"/>
      <c r="H527" s="232"/>
      <c r="I527" s="232"/>
    </row>
    <row r="528" spans="1:9" ht="37.5" customHeight="1" x14ac:dyDescent="0.25">
      <c r="A528" s="233" t="s">
        <v>169</v>
      </c>
      <c r="B528" s="233"/>
      <c r="C528" s="233"/>
      <c r="D528" s="233"/>
      <c r="E528" s="233"/>
      <c r="F528" s="233"/>
      <c r="G528" s="233"/>
      <c r="H528" s="233"/>
      <c r="I528" s="233"/>
    </row>
    <row r="529" spans="1:9" ht="7.5" customHeight="1" x14ac:dyDescent="0.25">
      <c r="A529" s="97"/>
      <c r="B529" s="97"/>
      <c r="C529" s="97"/>
      <c r="D529" s="97"/>
      <c r="E529" s="97"/>
      <c r="F529" s="97"/>
      <c r="G529" s="97"/>
      <c r="H529" s="97"/>
      <c r="I529" s="97"/>
    </row>
    <row r="530" spans="1:9" ht="22.5" customHeight="1" x14ac:dyDescent="0.25">
      <c r="A530" s="97"/>
      <c r="B530" s="97"/>
      <c r="C530" s="214" t="s">
        <v>168</v>
      </c>
      <c r="D530" s="214"/>
      <c r="E530" s="234" t="str">
        <f>E483</f>
        <v xml:space="preserve"> </v>
      </c>
      <c r="F530" s="235"/>
      <c r="G530" s="236"/>
      <c r="H530" s="265">
        <f>H483</f>
        <v>0</v>
      </c>
      <c r="I530" s="266"/>
    </row>
    <row r="531" spans="1:9" ht="7.5" customHeight="1" x14ac:dyDescent="0.25">
      <c r="A531" s="2"/>
      <c r="B531" s="2"/>
      <c r="C531" s="2"/>
      <c r="D531" s="2"/>
      <c r="E531" s="2"/>
      <c r="F531" s="2"/>
      <c r="G531" s="2"/>
      <c r="H531" s="2"/>
      <c r="I531" s="2"/>
    </row>
    <row r="532" spans="1:9" x14ac:dyDescent="0.25">
      <c r="A532" s="116" t="s">
        <v>94</v>
      </c>
      <c r="B532" s="116"/>
      <c r="C532" s="116"/>
      <c r="D532" s="116"/>
      <c r="E532" s="116"/>
      <c r="F532" s="116"/>
      <c r="G532" s="116"/>
      <c r="H532" s="116"/>
      <c r="I532" s="116"/>
    </row>
    <row r="533" spans="1:9" ht="3.75" customHeight="1" x14ac:dyDescent="0.25">
      <c r="A533" s="4"/>
      <c r="B533" s="4"/>
      <c r="C533" s="4"/>
      <c r="D533" s="4"/>
      <c r="E533" s="4"/>
      <c r="F533" s="4"/>
      <c r="G533" s="4"/>
      <c r="H533" s="4"/>
      <c r="I533" s="4"/>
    </row>
    <row r="534" spans="1:9" x14ac:dyDescent="0.25">
      <c r="A534" s="117" t="s">
        <v>0</v>
      </c>
      <c r="B534" s="117"/>
      <c r="C534" s="205">
        <f>C487</f>
        <v>0</v>
      </c>
      <c r="D534" s="205"/>
      <c r="E534" s="205"/>
      <c r="F534" s="205"/>
      <c r="G534" s="205"/>
      <c r="H534" s="205"/>
      <c r="I534" s="205"/>
    </row>
    <row r="535" spans="1:9" ht="3.75" customHeight="1" x14ac:dyDescent="0.25">
      <c r="A535" s="95"/>
      <c r="B535" s="95"/>
      <c r="C535" s="6"/>
      <c r="D535" s="6"/>
      <c r="E535" s="4"/>
      <c r="F535" s="4"/>
      <c r="G535" s="4"/>
      <c r="H535" s="4"/>
      <c r="I535" s="4"/>
    </row>
    <row r="536" spans="1:9" x14ac:dyDescent="0.25">
      <c r="A536" s="117" t="s">
        <v>1</v>
      </c>
      <c r="B536" s="117"/>
      <c r="C536" s="205">
        <f>C489</f>
        <v>0</v>
      </c>
      <c r="D536" s="205"/>
      <c r="E536" s="4" t="s">
        <v>3</v>
      </c>
      <c r="F536" s="218">
        <f>F489</f>
        <v>0</v>
      </c>
      <c r="G536" s="218"/>
      <c r="H536" s="4" t="s">
        <v>4</v>
      </c>
      <c r="I536" s="34">
        <f>I489</f>
        <v>0</v>
      </c>
    </row>
    <row r="537" spans="1:9" ht="3.75" customHeight="1" x14ac:dyDescent="0.25">
      <c r="A537" s="95"/>
      <c r="B537" s="95"/>
      <c r="C537" s="6"/>
      <c r="D537" s="6"/>
      <c r="E537" s="4"/>
      <c r="F537" s="4"/>
      <c r="G537" s="4"/>
      <c r="H537" s="4"/>
      <c r="I537" s="4"/>
    </row>
    <row r="538" spans="1:9" x14ac:dyDescent="0.25">
      <c r="A538" s="117" t="s">
        <v>2</v>
      </c>
      <c r="B538" s="117"/>
      <c r="C538" s="205">
        <f>C491</f>
        <v>0</v>
      </c>
      <c r="D538" s="205"/>
      <c r="E538" s="4" t="s">
        <v>5</v>
      </c>
      <c r="F538" s="218">
        <f>F491</f>
        <v>0</v>
      </c>
      <c r="G538" s="218"/>
      <c r="H538" s="218"/>
      <c r="I538" s="218"/>
    </row>
    <row r="539" spans="1:9" ht="3.75" customHeight="1" x14ac:dyDescent="0.25">
      <c r="A539" s="95"/>
      <c r="B539" s="95"/>
      <c r="C539" s="6"/>
      <c r="D539" s="6"/>
      <c r="E539" s="4"/>
      <c r="F539" s="7"/>
      <c r="G539" s="7"/>
      <c r="H539" s="7"/>
      <c r="I539" s="7"/>
    </row>
    <row r="540" spans="1:9" x14ac:dyDescent="0.25">
      <c r="A540" s="117" t="s">
        <v>6</v>
      </c>
      <c r="B540" s="117"/>
      <c r="C540" s="205">
        <f>C493</f>
        <v>0</v>
      </c>
      <c r="D540" s="205"/>
      <c r="E540" s="4" t="s">
        <v>7</v>
      </c>
      <c r="F540" s="218">
        <f>F493</f>
        <v>0</v>
      </c>
      <c r="G540" s="218"/>
      <c r="H540" s="218"/>
      <c r="I540" s="218"/>
    </row>
    <row r="541" spans="1:9" ht="3.75" customHeight="1" x14ac:dyDescent="0.25">
      <c r="A541" s="95"/>
      <c r="B541" s="95"/>
      <c r="C541" s="6"/>
      <c r="D541" s="6"/>
      <c r="E541" s="4"/>
      <c r="F541" s="7"/>
      <c r="G541" s="7"/>
      <c r="H541" s="7"/>
      <c r="I541" s="7"/>
    </row>
    <row r="542" spans="1:9" x14ac:dyDescent="0.25">
      <c r="A542" s="117" t="s">
        <v>8</v>
      </c>
      <c r="B542" s="117"/>
      <c r="C542" s="205">
        <f>C495</f>
        <v>0</v>
      </c>
      <c r="D542" s="205"/>
      <c r="E542" s="4" t="s">
        <v>138</v>
      </c>
      <c r="F542" s="4"/>
      <c r="G542" s="95"/>
      <c r="H542" s="81">
        <f>H495</f>
        <v>0</v>
      </c>
      <c r="I542" s="44">
        <f>I495</f>
        <v>0</v>
      </c>
    </row>
    <row r="543" spans="1:9" ht="3.75" customHeight="1" x14ac:dyDescent="0.25">
      <c r="A543" s="4"/>
      <c r="B543" s="4"/>
      <c r="C543" s="4" t="s">
        <v>139</v>
      </c>
      <c r="D543" s="4"/>
      <c r="E543" s="4"/>
      <c r="F543" s="4"/>
      <c r="G543" s="4"/>
      <c r="H543" s="4"/>
      <c r="I543" s="4"/>
    </row>
    <row r="544" spans="1:9" ht="6.75" customHeight="1" x14ac:dyDescent="0.25">
      <c r="A544" s="4"/>
      <c r="B544" s="4"/>
      <c r="C544" s="4"/>
      <c r="D544" s="4"/>
      <c r="E544" s="4"/>
      <c r="F544" s="4"/>
      <c r="G544" s="4"/>
      <c r="H544" s="4"/>
      <c r="I544" s="4"/>
    </row>
    <row r="545" spans="1:9" x14ac:dyDescent="0.25">
      <c r="A545" s="113" t="s">
        <v>164</v>
      </c>
      <c r="B545" s="113"/>
      <c r="C545" s="113"/>
      <c r="D545" s="113"/>
      <c r="E545" s="113"/>
      <c r="F545" s="113"/>
      <c r="G545" s="113"/>
      <c r="H545" s="113"/>
      <c r="I545" s="113"/>
    </row>
    <row r="546" spans="1:9" ht="7.5" customHeight="1" x14ac:dyDescent="0.25">
      <c r="A546" s="4"/>
      <c r="B546" s="4"/>
      <c r="C546" s="4"/>
      <c r="D546" s="4"/>
      <c r="E546" s="4"/>
      <c r="F546" s="4"/>
      <c r="G546" s="4"/>
      <c r="H546" s="4"/>
      <c r="I546" s="4"/>
    </row>
    <row r="547" spans="1:9" ht="26.25" customHeight="1" x14ac:dyDescent="0.25">
      <c r="A547" s="227" t="s">
        <v>155</v>
      </c>
      <c r="B547" s="228"/>
      <c r="C547" s="72" t="s">
        <v>156</v>
      </c>
      <c r="D547" s="227" t="s">
        <v>165</v>
      </c>
      <c r="E547" s="228"/>
      <c r="F547" s="227" t="s">
        <v>158</v>
      </c>
      <c r="G547" s="228"/>
      <c r="H547" s="227" t="s">
        <v>159</v>
      </c>
      <c r="I547" s="228"/>
    </row>
    <row r="548" spans="1:9" ht="26.25" customHeight="1" x14ac:dyDescent="0.25">
      <c r="A548" s="194" t="s">
        <v>103</v>
      </c>
      <c r="B548" s="194"/>
      <c r="C548" s="83" t="s">
        <v>103</v>
      </c>
      <c r="D548" s="283" t="s">
        <v>103</v>
      </c>
      <c r="E548" s="283"/>
      <c r="F548" s="283" t="s">
        <v>103</v>
      </c>
      <c r="G548" s="283"/>
      <c r="H548" s="284" t="s">
        <v>103</v>
      </c>
      <c r="I548" s="284"/>
    </row>
    <row r="549" spans="1:9" ht="26.25" customHeight="1" x14ac:dyDescent="0.25">
      <c r="A549" s="194" t="s">
        <v>103</v>
      </c>
      <c r="B549" s="194"/>
      <c r="C549" s="83" t="s">
        <v>103</v>
      </c>
      <c r="D549" s="283" t="s">
        <v>103</v>
      </c>
      <c r="E549" s="283"/>
      <c r="F549" s="283" t="s">
        <v>103</v>
      </c>
      <c r="G549" s="283"/>
      <c r="H549" s="284" t="s">
        <v>103</v>
      </c>
      <c r="I549" s="284"/>
    </row>
    <row r="550" spans="1:9" ht="26.25" customHeight="1" x14ac:dyDescent="0.25">
      <c r="A550" s="194" t="s">
        <v>103</v>
      </c>
      <c r="B550" s="194"/>
      <c r="C550" s="83" t="s">
        <v>103</v>
      </c>
      <c r="D550" s="283" t="s">
        <v>103</v>
      </c>
      <c r="E550" s="283"/>
      <c r="F550" s="283" t="s">
        <v>103</v>
      </c>
      <c r="G550" s="283"/>
      <c r="H550" s="284" t="s">
        <v>103</v>
      </c>
      <c r="I550" s="284"/>
    </row>
    <row r="551" spans="1:9" ht="26.25" customHeight="1" x14ac:dyDescent="0.25">
      <c r="A551" s="194" t="s">
        <v>103</v>
      </c>
      <c r="B551" s="194"/>
      <c r="C551" s="83" t="s">
        <v>103</v>
      </c>
      <c r="D551" s="283" t="s">
        <v>103</v>
      </c>
      <c r="E551" s="283"/>
      <c r="F551" s="283" t="s">
        <v>103</v>
      </c>
      <c r="G551" s="283"/>
      <c r="H551" s="284" t="s">
        <v>103</v>
      </c>
      <c r="I551" s="284"/>
    </row>
    <row r="552" spans="1:9" ht="26.25" customHeight="1" x14ac:dyDescent="0.25">
      <c r="A552" s="194" t="s">
        <v>103</v>
      </c>
      <c r="B552" s="194"/>
      <c r="C552" s="83" t="s">
        <v>103</v>
      </c>
      <c r="D552" s="283" t="s">
        <v>103</v>
      </c>
      <c r="E552" s="283"/>
      <c r="F552" s="283" t="s">
        <v>103</v>
      </c>
      <c r="G552" s="283"/>
      <c r="H552" s="284" t="s">
        <v>103</v>
      </c>
      <c r="I552" s="284"/>
    </row>
    <row r="553" spans="1:9" ht="26.25" customHeight="1" x14ac:dyDescent="0.25">
      <c r="A553" s="194" t="s">
        <v>103</v>
      </c>
      <c r="B553" s="194"/>
      <c r="C553" s="83" t="s">
        <v>103</v>
      </c>
      <c r="D553" s="283" t="s">
        <v>103</v>
      </c>
      <c r="E553" s="283"/>
      <c r="F553" s="283" t="s">
        <v>103</v>
      </c>
      <c r="G553" s="283"/>
      <c r="H553" s="284" t="s">
        <v>103</v>
      </c>
      <c r="I553" s="284"/>
    </row>
    <row r="554" spans="1:9" ht="26.25" customHeight="1" x14ac:dyDescent="0.25">
      <c r="A554" s="194" t="s">
        <v>103</v>
      </c>
      <c r="B554" s="194"/>
      <c r="C554" s="83" t="s">
        <v>103</v>
      </c>
      <c r="D554" s="283" t="s">
        <v>103</v>
      </c>
      <c r="E554" s="283"/>
      <c r="F554" s="283" t="s">
        <v>103</v>
      </c>
      <c r="G554" s="283"/>
      <c r="H554" s="284" t="s">
        <v>103</v>
      </c>
      <c r="I554" s="284"/>
    </row>
    <row r="555" spans="1:9" ht="26.25" customHeight="1" x14ac:dyDescent="0.25">
      <c r="A555" s="194" t="s">
        <v>103</v>
      </c>
      <c r="B555" s="194"/>
      <c r="C555" s="83" t="s">
        <v>103</v>
      </c>
      <c r="D555" s="283" t="s">
        <v>103</v>
      </c>
      <c r="E555" s="283"/>
      <c r="F555" s="283" t="s">
        <v>103</v>
      </c>
      <c r="G555" s="283"/>
      <c r="H555" s="284" t="s">
        <v>103</v>
      </c>
      <c r="I555" s="284"/>
    </row>
    <row r="556" spans="1:9" ht="26.25" customHeight="1" x14ac:dyDescent="0.25">
      <c r="A556" s="194" t="s">
        <v>103</v>
      </c>
      <c r="B556" s="194"/>
      <c r="C556" s="83" t="s">
        <v>103</v>
      </c>
      <c r="D556" s="283" t="s">
        <v>103</v>
      </c>
      <c r="E556" s="283"/>
      <c r="F556" s="283" t="s">
        <v>103</v>
      </c>
      <c r="G556" s="283"/>
      <c r="H556" s="284" t="s">
        <v>103</v>
      </c>
      <c r="I556" s="284"/>
    </row>
    <row r="557" spans="1:9" ht="26.25" customHeight="1" x14ac:dyDescent="0.25">
      <c r="A557" s="194" t="s">
        <v>103</v>
      </c>
      <c r="B557" s="194"/>
      <c r="C557" s="83" t="s">
        <v>103</v>
      </c>
      <c r="D557" s="283" t="s">
        <v>103</v>
      </c>
      <c r="E557" s="283"/>
      <c r="F557" s="283" t="s">
        <v>103</v>
      </c>
      <c r="G557" s="283"/>
      <c r="H557" s="284" t="s">
        <v>103</v>
      </c>
      <c r="I557" s="284"/>
    </row>
    <row r="558" spans="1:9" ht="7.5" customHeight="1" x14ac:dyDescent="0.25">
      <c r="A558" s="4"/>
      <c r="B558" s="4"/>
      <c r="C558" s="4"/>
      <c r="D558" s="4"/>
      <c r="E558" s="4"/>
      <c r="F558" s="4"/>
      <c r="G558" s="11"/>
      <c r="H558" s="11"/>
      <c r="I558" s="11"/>
    </row>
    <row r="559" spans="1:9" ht="27" customHeight="1" x14ac:dyDescent="0.25">
      <c r="A559" s="263" t="s">
        <v>182</v>
      </c>
      <c r="B559" s="263"/>
      <c r="C559" s="263"/>
      <c r="D559" s="263"/>
      <c r="E559" s="263"/>
      <c r="F559" s="263"/>
      <c r="G559" s="263"/>
      <c r="H559" s="263"/>
      <c r="I559" s="263"/>
    </row>
    <row r="560" spans="1:9" ht="3.75" customHeight="1" x14ac:dyDescent="0.25">
      <c r="A560" s="4"/>
      <c r="B560" s="4"/>
      <c r="C560" s="4"/>
      <c r="D560" s="4"/>
      <c r="E560" s="4"/>
      <c r="F560" s="4"/>
      <c r="G560" s="11"/>
      <c r="H560" s="11"/>
      <c r="I560" s="11"/>
    </row>
    <row r="561" spans="1:9" x14ac:dyDescent="0.25">
      <c r="A561" s="116" t="s">
        <v>178</v>
      </c>
      <c r="B561" s="116"/>
      <c r="C561" s="116"/>
      <c r="D561" s="116"/>
      <c r="E561" s="116"/>
      <c r="F561" s="116"/>
      <c r="G561" s="116"/>
      <c r="H561" s="116"/>
      <c r="I561" s="116"/>
    </row>
    <row r="562" spans="1:9" ht="7.5" customHeight="1" x14ac:dyDescent="0.25">
      <c r="A562" s="4"/>
      <c r="B562" s="4"/>
      <c r="C562" s="4"/>
      <c r="D562" s="4"/>
      <c r="E562" s="4"/>
      <c r="F562" s="4"/>
      <c r="G562" s="4"/>
      <c r="H562" s="4"/>
      <c r="I562" s="4"/>
    </row>
    <row r="563" spans="1:9" ht="33.75" customHeight="1" x14ac:dyDescent="0.25">
      <c r="A563" s="264">
        <f>'F-TNU-RA-014 SOLICITUD'!$A$221:$I$221</f>
        <v>0</v>
      </c>
      <c r="B563" s="264"/>
      <c r="C563" s="264"/>
      <c r="D563" s="264"/>
      <c r="E563" s="264"/>
      <c r="F563" s="264"/>
      <c r="G563" s="264"/>
      <c r="H563" s="264"/>
      <c r="I563" s="264"/>
    </row>
    <row r="564" spans="1:9" ht="3.75" customHeight="1" x14ac:dyDescent="0.25">
      <c r="A564" s="4"/>
      <c r="B564" s="4"/>
      <c r="C564" s="4"/>
      <c r="D564" s="4"/>
      <c r="E564" s="4"/>
      <c r="F564" s="4"/>
      <c r="G564" s="11"/>
      <c r="H564" s="11"/>
      <c r="I564" s="11"/>
    </row>
    <row r="565" spans="1:9" ht="15" customHeight="1" x14ac:dyDescent="0.25">
      <c r="A565" s="4"/>
      <c r="B565" s="4"/>
      <c r="C565" s="4"/>
      <c r="D565" s="4"/>
      <c r="E565" s="4"/>
      <c r="F565" s="4"/>
      <c r="G565" s="11"/>
      <c r="H565" s="11"/>
      <c r="I565" s="11"/>
    </row>
    <row r="566" spans="1:9" ht="15" customHeight="1" x14ac:dyDescent="0.25">
      <c r="A566" s="4" t="s">
        <v>161</v>
      </c>
      <c r="B566" s="4"/>
      <c r="C566" s="108">
        <f>C519</f>
        <v>0</v>
      </c>
      <c r="D566" s="108"/>
      <c r="E566" s="108"/>
      <c r="F566" s="98"/>
      <c r="G566" s="4" t="s">
        <v>162</v>
      </c>
      <c r="H566" s="211">
        <f>H519</f>
        <v>0</v>
      </c>
      <c r="I566" s="211"/>
    </row>
    <row r="567" spans="1:9" ht="15" customHeight="1" x14ac:dyDescent="0.25">
      <c r="A567" s="4"/>
      <c r="B567" s="4"/>
      <c r="C567" s="4"/>
      <c r="D567" s="4"/>
      <c r="E567" s="4"/>
      <c r="F567" s="4"/>
      <c r="G567" s="4"/>
      <c r="H567" s="4"/>
      <c r="I567" s="4"/>
    </row>
    <row r="568" spans="1:9" x14ac:dyDescent="0.25">
      <c r="A568" s="4" t="s">
        <v>177</v>
      </c>
      <c r="C568" s="108">
        <f>C521</f>
        <v>0</v>
      </c>
      <c r="D568" s="108"/>
      <c r="E568" s="108"/>
      <c r="F568" s="212" t="s">
        <v>179</v>
      </c>
      <c r="G568" s="212"/>
      <c r="H568" s="211">
        <f>H521</f>
        <v>0</v>
      </c>
      <c r="I568" s="211"/>
    </row>
    <row r="569" spans="1:9" ht="7.5" customHeight="1" x14ac:dyDescent="0.25">
      <c r="A569" s="4"/>
      <c r="B569" s="4"/>
      <c r="C569" s="4"/>
      <c r="D569" s="4"/>
      <c r="E569" s="4"/>
      <c r="F569" s="4"/>
      <c r="G569" s="4"/>
      <c r="H569" s="4"/>
      <c r="I569" s="4"/>
    </row>
    <row r="570" spans="1:9" x14ac:dyDescent="0.25">
      <c r="A570" s="4"/>
      <c r="B570" s="213" t="s">
        <v>180</v>
      </c>
      <c r="C570" s="213"/>
      <c r="D570" s="213"/>
      <c r="E570" s="213"/>
      <c r="F570" s="213"/>
      <c r="G570" s="213"/>
      <c r="H570" s="213"/>
      <c r="I570" s="4"/>
    </row>
    <row r="571" spans="1:9" ht="18.75" customHeight="1" x14ac:dyDescent="0.25">
      <c r="A571" s="100"/>
      <c r="B571" s="100"/>
      <c r="C571" s="115" t="s">
        <v>102</v>
      </c>
      <c r="D571" s="253"/>
      <c r="E571" s="253"/>
      <c r="F571" s="253"/>
      <c r="G571" s="100" t="s">
        <v>152</v>
      </c>
      <c r="H571" s="100"/>
      <c r="I571" s="100"/>
    </row>
    <row r="572" spans="1:9" ht="18.75" customHeight="1" x14ac:dyDescent="0.25">
      <c r="A572" s="100"/>
      <c r="B572" s="100"/>
      <c r="C572" s="253"/>
      <c r="D572" s="253"/>
      <c r="E572" s="253"/>
      <c r="F572" s="253"/>
      <c r="G572" s="100" t="s">
        <v>126</v>
      </c>
      <c r="H572" s="100"/>
      <c r="I572" s="100"/>
    </row>
    <row r="573" spans="1:9" ht="18.75" customHeight="1" x14ac:dyDescent="0.25">
      <c r="A573" s="100"/>
      <c r="B573" s="100"/>
      <c r="C573" s="253"/>
      <c r="D573" s="253"/>
      <c r="E573" s="253"/>
      <c r="F573" s="253"/>
      <c r="G573" s="100" t="s">
        <v>92</v>
      </c>
      <c r="H573" s="100"/>
      <c r="I573" s="100"/>
    </row>
    <row r="574" spans="1:9" x14ac:dyDescent="0.25">
      <c r="A574" s="1"/>
      <c r="B574" s="1"/>
      <c r="C574" s="1"/>
      <c r="D574" s="1"/>
      <c r="E574" s="1"/>
      <c r="F574" s="1"/>
      <c r="G574" s="1"/>
      <c r="H574" s="1"/>
      <c r="I574" s="1"/>
    </row>
    <row r="575" spans="1:9" x14ac:dyDescent="0.25">
      <c r="A575" s="232" t="s">
        <v>93</v>
      </c>
      <c r="B575" s="232"/>
      <c r="C575" s="232"/>
      <c r="D575" s="232"/>
      <c r="E575" s="232"/>
      <c r="F575" s="232"/>
      <c r="G575" s="232"/>
      <c r="H575" s="232"/>
      <c r="I575" s="232"/>
    </row>
    <row r="576" spans="1:9" ht="37.5" customHeight="1" x14ac:dyDescent="0.25">
      <c r="A576" s="233" t="s">
        <v>169</v>
      </c>
      <c r="B576" s="233"/>
      <c r="C576" s="233"/>
      <c r="D576" s="233"/>
      <c r="E576" s="233"/>
      <c r="F576" s="233"/>
      <c r="G576" s="233"/>
      <c r="H576" s="233"/>
      <c r="I576" s="233"/>
    </row>
    <row r="577" spans="1:10" ht="7.5" customHeight="1" x14ac:dyDescent="0.25">
      <c r="A577" s="97"/>
      <c r="B577" s="97"/>
      <c r="C577" s="97"/>
      <c r="D577" s="97"/>
      <c r="E577" s="97"/>
      <c r="F577" s="97"/>
      <c r="G577" s="97"/>
      <c r="H577" s="97"/>
      <c r="I577" s="97"/>
    </row>
    <row r="578" spans="1:10" ht="22.5" customHeight="1" x14ac:dyDescent="0.25">
      <c r="A578" s="97"/>
      <c r="B578" s="97"/>
      <c r="C578" s="214" t="s">
        <v>168</v>
      </c>
      <c r="D578" s="214"/>
      <c r="E578" s="234" t="str">
        <f>IF(C597&lt;&gt;"",C597," ")</f>
        <v xml:space="preserve"> </v>
      </c>
      <c r="F578" s="235"/>
      <c r="G578" s="236"/>
      <c r="H578" s="254"/>
      <c r="I578" s="255"/>
      <c r="J578" s="45"/>
    </row>
    <row r="579" spans="1:10" ht="7.5" customHeight="1" x14ac:dyDescent="0.25">
      <c r="A579" s="2"/>
      <c r="B579" s="2"/>
      <c r="C579" s="2"/>
      <c r="D579" s="2"/>
      <c r="E579" s="2"/>
      <c r="F579" s="2"/>
      <c r="G579" s="2"/>
      <c r="H579" s="2"/>
      <c r="I579" s="2"/>
    </row>
    <row r="580" spans="1:10" x14ac:dyDescent="0.25">
      <c r="A580" s="116" t="s">
        <v>94</v>
      </c>
      <c r="B580" s="116"/>
      <c r="C580" s="116"/>
      <c r="D580" s="116"/>
      <c r="E580" s="116"/>
      <c r="F580" s="116"/>
      <c r="G580" s="116"/>
      <c r="H580" s="116"/>
      <c r="I580" s="116"/>
    </row>
    <row r="581" spans="1:10" ht="3.75" customHeight="1" x14ac:dyDescent="0.25">
      <c r="A581" s="4"/>
      <c r="B581" s="4"/>
      <c r="C581" s="4"/>
      <c r="D581" s="4"/>
      <c r="E581" s="4"/>
      <c r="F581" s="4"/>
      <c r="G581" s="4"/>
      <c r="H581" s="4"/>
      <c r="I581" s="4"/>
    </row>
    <row r="582" spans="1:10" x14ac:dyDescent="0.25">
      <c r="A582" s="117" t="s">
        <v>0</v>
      </c>
      <c r="B582" s="117"/>
      <c r="C582" s="205">
        <f>'F-TNU-RA-014 SOLICITUD'!$C$11:$I$11</f>
        <v>0</v>
      </c>
      <c r="D582" s="205"/>
      <c r="E582" s="205"/>
      <c r="F582" s="205"/>
      <c r="G582" s="205"/>
      <c r="H582" s="205"/>
      <c r="I582" s="205"/>
    </row>
    <row r="583" spans="1:10" ht="3.75" customHeight="1" x14ac:dyDescent="0.25">
      <c r="A583" s="95"/>
      <c r="B583" s="95"/>
      <c r="C583" s="6"/>
      <c r="D583" s="6"/>
      <c r="E583" s="4"/>
      <c r="F583" s="4"/>
      <c r="G583" s="4"/>
      <c r="H583" s="4"/>
      <c r="I583" s="4"/>
    </row>
    <row r="584" spans="1:10" x14ac:dyDescent="0.25">
      <c r="A584" s="117" t="s">
        <v>1</v>
      </c>
      <c r="B584" s="117"/>
      <c r="C584" s="205">
        <f>'F-TNU-RA-014 SOLICITUD'!$C$13:$D$13</f>
        <v>0</v>
      </c>
      <c r="D584" s="205"/>
      <c r="E584" s="4" t="s">
        <v>3</v>
      </c>
      <c r="F584" s="218">
        <f>'F-TNU-RA-014 SOLICITUD'!$F$13:$G$13</f>
        <v>0</v>
      </c>
      <c r="G584" s="218"/>
      <c r="H584" s="4" t="s">
        <v>4</v>
      </c>
      <c r="I584" s="34">
        <f>'F-TNU-RA-014 SOLICITUD'!$I$13</f>
        <v>0</v>
      </c>
    </row>
    <row r="585" spans="1:10" ht="3.75" customHeight="1" x14ac:dyDescent="0.25">
      <c r="A585" s="95"/>
      <c r="B585" s="95"/>
      <c r="C585" s="6"/>
      <c r="D585" s="6"/>
      <c r="E585" s="4"/>
      <c r="F585" s="4"/>
      <c r="G585" s="4"/>
      <c r="H585" s="4"/>
      <c r="I585" s="4"/>
    </row>
    <row r="586" spans="1:10" x14ac:dyDescent="0.25">
      <c r="A586" s="117" t="s">
        <v>2</v>
      </c>
      <c r="B586" s="117"/>
      <c r="C586" s="205">
        <f>'F-TNU-RA-014 SOLICITUD'!$C$15:$D$15</f>
        <v>0</v>
      </c>
      <c r="D586" s="205"/>
      <c r="E586" s="4" t="s">
        <v>5</v>
      </c>
      <c r="F586" s="218">
        <f>'F-TNU-RA-014 SOLICITUD'!$F$15:$I$15</f>
        <v>0</v>
      </c>
      <c r="G586" s="218"/>
      <c r="H586" s="218"/>
      <c r="I586" s="218"/>
    </row>
    <row r="587" spans="1:10" ht="3.75" customHeight="1" x14ac:dyDescent="0.25">
      <c r="A587" s="95"/>
      <c r="B587" s="95"/>
      <c r="C587" s="6"/>
      <c r="D587" s="6"/>
      <c r="E587" s="4"/>
      <c r="F587" s="7"/>
      <c r="G587" s="7"/>
      <c r="H587" s="7"/>
      <c r="I587" s="7"/>
    </row>
    <row r="588" spans="1:10" x14ac:dyDescent="0.25">
      <c r="A588" s="117" t="s">
        <v>6</v>
      </c>
      <c r="B588" s="117"/>
      <c r="C588" s="205">
        <f>'F-TNU-RA-014 SOLICITUD'!$C$17:$D$17</f>
        <v>0</v>
      </c>
      <c r="D588" s="205"/>
      <c r="E588" s="4" t="s">
        <v>7</v>
      </c>
      <c r="F588" s="218">
        <f>'F-TNU-RA-014 SOLICITUD'!$F$17:$I$17</f>
        <v>0</v>
      </c>
      <c r="G588" s="218"/>
      <c r="H588" s="218"/>
      <c r="I588" s="218"/>
    </row>
    <row r="589" spans="1:10" ht="3.75" customHeight="1" x14ac:dyDescent="0.25">
      <c r="A589" s="95"/>
      <c r="B589" s="95"/>
      <c r="C589" s="6"/>
      <c r="D589" s="6"/>
      <c r="E589" s="4"/>
      <c r="F589" s="7"/>
      <c r="G589" s="7"/>
      <c r="H589" s="7"/>
      <c r="I589" s="7"/>
    </row>
    <row r="590" spans="1:10" x14ac:dyDescent="0.25">
      <c r="A590" s="117" t="s">
        <v>8</v>
      </c>
      <c r="B590" s="117"/>
      <c r="C590" s="205">
        <f>'F-TNU-RA-014 SOLICITUD'!$C$19:$D$19</f>
        <v>0</v>
      </c>
      <c r="D590" s="205"/>
      <c r="E590" s="4" t="s">
        <v>138</v>
      </c>
      <c r="F590" s="4"/>
      <c r="G590" s="95"/>
      <c r="H590" s="81">
        <f>'F-TNU-RA-014 SOLICITUD'!$C$7</f>
        <v>0</v>
      </c>
      <c r="I590" s="44">
        <f>'F-TNU-RA-014 SOLICITUD'!$H$7</f>
        <v>0</v>
      </c>
    </row>
    <row r="591" spans="1:10" ht="3.75" customHeight="1" x14ac:dyDescent="0.25">
      <c r="A591" s="4"/>
      <c r="B591" s="4"/>
      <c r="C591" s="4"/>
      <c r="D591" s="4"/>
      <c r="E591" s="4"/>
      <c r="F591" s="4"/>
      <c r="G591" s="4"/>
      <c r="H591" s="4"/>
      <c r="I591" s="4"/>
    </row>
    <row r="592" spans="1:10" ht="6.75" customHeight="1" x14ac:dyDescent="0.25">
      <c r="A592" s="4"/>
      <c r="B592" s="4"/>
      <c r="C592" s="4"/>
      <c r="D592" s="4"/>
      <c r="E592" s="4"/>
      <c r="F592" s="4"/>
      <c r="G592" s="4"/>
      <c r="H592" s="4"/>
      <c r="I592" s="4"/>
    </row>
    <row r="593" spans="1:9" x14ac:dyDescent="0.25">
      <c r="A593" s="116" t="s">
        <v>95</v>
      </c>
      <c r="B593" s="116"/>
      <c r="C593" s="116"/>
      <c r="D593" s="116"/>
      <c r="E593" s="116"/>
      <c r="F593" s="116"/>
      <c r="G593" s="116"/>
      <c r="H593" s="116"/>
      <c r="I593" s="116"/>
    </row>
    <row r="594" spans="1:9" ht="7.5" customHeight="1" x14ac:dyDescent="0.25">
      <c r="A594" s="4"/>
      <c r="B594" s="4"/>
      <c r="C594" s="4"/>
      <c r="D594" s="4"/>
      <c r="E594" s="4"/>
      <c r="F594" s="4"/>
      <c r="G594" s="4"/>
      <c r="H594" s="4"/>
      <c r="I594" s="4"/>
    </row>
    <row r="595" spans="1:9" ht="142.5" customHeight="1" x14ac:dyDescent="0.25">
      <c r="A595" s="282" t="s">
        <v>181</v>
      </c>
      <c r="B595" s="282"/>
      <c r="C595" s="282"/>
      <c r="D595" s="282"/>
      <c r="E595" s="282"/>
      <c r="F595" s="282"/>
      <c r="G595" s="282"/>
      <c r="H595" s="282"/>
      <c r="I595" s="282"/>
    </row>
    <row r="596" spans="1:9" ht="7.5" customHeight="1" x14ac:dyDescent="0.25">
      <c r="A596" s="4"/>
      <c r="B596" s="4"/>
      <c r="C596" s="4"/>
      <c r="D596" s="4"/>
      <c r="E596" s="4"/>
      <c r="F596" s="4"/>
      <c r="G596" s="4"/>
      <c r="H596" s="4"/>
      <c r="I596" s="4"/>
    </row>
    <row r="597" spans="1:9" ht="18.75" customHeight="1" x14ac:dyDescent="0.25">
      <c r="A597" s="40" t="s">
        <v>96</v>
      </c>
      <c r="B597" s="4"/>
      <c r="C597" s="221" t="str">
        <f>'F-TNU-RA-014 SOLICITUD'!F164</f>
        <v xml:space="preserve"> </v>
      </c>
      <c r="D597" s="222"/>
      <c r="E597" s="75"/>
      <c r="F597" s="75"/>
      <c r="G597" s="75"/>
      <c r="H597" s="75"/>
      <c r="I597" s="75"/>
    </row>
    <row r="598" spans="1:9" ht="3.75" customHeight="1" x14ac:dyDescent="0.25">
      <c r="A598" s="95"/>
      <c r="B598" s="95"/>
      <c r="C598" s="6"/>
      <c r="D598" s="6"/>
      <c r="E598" s="4"/>
      <c r="F598" s="4"/>
      <c r="G598" s="4"/>
      <c r="H598" s="4"/>
      <c r="I598" s="4"/>
    </row>
    <row r="599" spans="1:9" ht="33.75" customHeight="1" x14ac:dyDescent="0.25">
      <c r="A599" s="224" t="s">
        <v>170</v>
      </c>
      <c r="B599" s="224"/>
      <c r="C599" s="276" t="s">
        <v>174</v>
      </c>
      <c r="D599" s="276"/>
      <c r="E599" s="276"/>
      <c r="F599" s="276"/>
      <c r="G599" s="276"/>
      <c r="H599" s="276"/>
      <c r="I599" s="276"/>
    </row>
    <row r="600" spans="1:9" ht="7.5" customHeight="1" x14ac:dyDescent="0.25">
      <c r="A600" s="75" t="s">
        <v>47</v>
      </c>
      <c r="B600" s="75">
        <v>1</v>
      </c>
      <c r="C600" s="75" t="s">
        <v>173</v>
      </c>
      <c r="D600" s="75">
        <v>3</v>
      </c>
      <c r="E600" s="75">
        <v>4</v>
      </c>
      <c r="F600" s="75">
        <v>5</v>
      </c>
      <c r="G600" s="75">
        <v>6</v>
      </c>
      <c r="H600" s="75">
        <v>7</v>
      </c>
      <c r="I600" s="75">
        <v>8</v>
      </c>
    </row>
    <row r="601" spans="1:9" ht="22.5" customHeight="1" x14ac:dyDescent="0.25">
      <c r="A601" s="117" t="s">
        <v>171</v>
      </c>
      <c r="B601" s="117"/>
      <c r="C601" s="277" t="s">
        <v>172</v>
      </c>
      <c r="D601" s="277"/>
      <c r="E601" s="277"/>
      <c r="F601" s="277"/>
      <c r="G601" s="277"/>
      <c r="H601" s="277"/>
      <c r="I601" s="277"/>
    </row>
    <row r="602" spans="1:9" ht="7.5" customHeight="1" x14ac:dyDescent="0.25">
      <c r="A602" s="75" t="s">
        <v>47</v>
      </c>
      <c r="B602" s="75">
        <v>1</v>
      </c>
      <c r="C602" s="75">
        <v>2</v>
      </c>
      <c r="D602" s="75">
        <v>3</v>
      </c>
      <c r="E602" s="75">
        <v>4</v>
      </c>
      <c r="F602" s="75">
        <v>5</v>
      </c>
      <c r="G602" s="75">
        <v>6</v>
      </c>
      <c r="H602" s="75">
        <v>7</v>
      </c>
      <c r="I602" s="75">
        <v>8</v>
      </c>
    </row>
    <row r="603" spans="1:9" s="59" customFormat="1" ht="24.75" customHeight="1" x14ac:dyDescent="0.25">
      <c r="A603" s="154" t="s">
        <v>123</v>
      </c>
      <c r="B603" s="154"/>
      <c r="C603" s="278"/>
      <c r="D603" s="279"/>
      <c r="E603" s="96" t="s">
        <v>122</v>
      </c>
      <c r="F603" s="58"/>
      <c r="G603" s="58"/>
      <c r="H603" s="280"/>
      <c r="I603" s="280"/>
    </row>
    <row r="604" spans="1:9" ht="7.5" customHeight="1" x14ac:dyDescent="0.25">
      <c r="A604" s="75" t="s">
        <v>47</v>
      </c>
      <c r="B604" s="75">
        <v>1</v>
      </c>
      <c r="C604" s="75">
        <v>2</v>
      </c>
      <c r="D604" s="75">
        <v>3</v>
      </c>
      <c r="E604" s="75">
        <v>4</v>
      </c>
      <c r="F604" s="75">
        <v>5</v>
      </c>
      <c r="G604" s="75">
        <v>6</v>
      </c>
      <c r="H604" s="75">
        <v>7</v>
      </c>
      <c r="I604" s="75">
        <v>8</v>
      </c>
    </row>
    <row r="605" spans="1:9" ht="3.75" customHeight="1" x14ac:dyDescent="0.25">
      <c r="A605" s="46"/>
      <c r="B605" s="47"/>
      <c r="C605" s="47"/>
      <c r="D605" s="47"/>
      <c r="E605" s="47"/>
      <c r="F605" s="47"/>
      <c r="G605" s="47"/>
      <c r="H605" s="47"/>
      <c r="I605" s="48"/>
    </row>
    <row r="606" spans="1:9" x14ac:dyDescent="0.25">
      <c r="A606" s="143" t="s">
        <v>75</v>
      </c>
      <c r="B606" s="281"/>
      <c r="C606" s="87" t="str">
        <f>'F-TNU-RA-014 SOLICITUD'!C166</f>
        <v>Seleccione</v>
      </c>
      <c r="D606" s="88"/>
      <c r="E606" s="88"/>
      <c r="F606" s="89"/>
      <c r="G606" s="89"/>
      <c r="H606" s="89"/>
      <c r="I606" s="93"/>
    </row>
    <row r="607" spans="1:9" ht="3" customHeight="1" x14ac:dyDescent="0.25">
      <c r="A607" s="85"/>
      <c r="B607" s="90"/>
      <c r="C607" s="91"/>
      <c r="D607" s="92"/>
      <c r="E607" s="92"/>
      <c r="F607" s="92"/>
      <c r="G607" s="92"/>
      <c r="H607" s="92"/>
      <c r="I607" s="86"/>
    </row>
    <row r="608" spans="1:9" ht="26.25" customHeight="1" x14ac:dyDescent="0.25">
      <c r="A608" s="267" t="s">
        <v>163</v>
      </c>
      <c r="B608" s="268"/>
      <c r="C608" s="269">
        <f>'F-TNU-RA-014 SOLICITUD'!F166</f>
        <v>0</v>
      </c>
      <c r="D608" s="269"/>
      <c r="E608" s="269"/>
      <c r="F608" s="269"/>
      <c r="G608" s="269"/>
      <c r="H608" s="269"/>
      <c r="I608" s="270"/>
    </row>
    <row r="609" spans="1:9" s="84" customFormat="1" ht="3.75" customHeight="1" x14ac:dyDescent="0.25">
      <c r="A609" s="85"/>
      <c r="B609" s="90"/>
      <c r="C609" s="90"/>
      <c r="D609" s="90"/>
      <c r="E609" s="90"/>
      <c r="F609" s="90"/>
      <c r="G609" s="90"/>
      <c r="H609" s="90"/>
      <c r="I609" s="94"/>
    </row>
    <row r="610" spans="1:9" ht="45" customHeight="1" x14ac:dyDescent="0.25">
      <c r="A610" s="271">
        <f>'F-TNU-RA-014 SOLICITUD'!A168:I168</f>
        <v>0</v>
      </c>
      <c r="B610" s="272"/>
      <c r="C610" s="272"/>
      <c r="D610" s="272"/>
      <c r="E610" s="272"/>
      <c r="F610" s="272"/>
      <c r="G610" s="272"/>
      <c r="H610" s="272"/>
      <c r="I610" s="273"/>
    </row>
    <row r="611" spans="1:9" ht="3.75" customHeight="1" x14ac:dyDescent="0.25">
      <c r="A611" s="107"/>
      <c r="B611" s="108"/>
      <c r="C611" s="108"/>
      <c r="D611" s="274"/>
      <c r="E611" s="274"/>
      <c r="F611" s="274"/>
      <c r="G611" s="274"/>
      <c r="H611" s="274"/>
      <c r="I611" s="275"/>
    </row>
    <row r="613" spans="1:9" ht="15" customHeight="1" x14ac:dyDescent="0.25">
      <c r="A613" s="4"/>
      <c r="B613" s="4"/>
      <c r="C613" s="4"/>
      <c r="D613" s="4"/>
      <c r="E613" s="4"/>
      <c r="F613" s="4"/>
      <c r="G613" s="4"/>
      <c r="H613" s="4"/>
      <c r="I613" s="4"/>
    </row>
    <row r="614" spans="1:9" ht="15" customHeight="1" x14ac:dyDescent="0.25">
      <c r="A614" s="4" t="s">
        <v>161</v>
      </c>
      <c r="B614" s="4"/>
      <c r="C614" s="108">
        <f>C566</f>
        <v>0</v>
      </c>
      <c r="D614" s="108"/>
      <c r="E614" s="108"/>
      <c r="F614" s="98"/>
      <c r="G614" s="4" t="s">
        <v>162</v>
      </c>
      <c r="H614" s="211">
        <f>H566</f>
        <v>0</v>
      </c>
      <c r="I614" s="211"/>
    </row>
    <row r="615" spans="1:9" ht="15" customHeight="1" x14ac:dyDescent="0.25">
      <c r="A615" s="4"/>
      <c r="B615" s="4"/>
      <c r="C615" s="4"/>
      <c r="D615" s="4"/>
      <c r="E615" s="4"/>
      <c r="F615" s="4"/>
      <c r="G615" s="4"/>
      <c r="H615" s="4"/>
      <c r="I615" s="4"/>
    </row>
    <row r="616" spans="1:9" x14ac:dyDescent="0.25">
      <c r="A616" s="4" t="s">
        <v>177</v>
      </c>
      <c r="C616" s="108">
        <f>C568</f>
        <v>0</v>
      </c>
      <c r="D616" s="108"/>
      <c r="E616" s="108"/>
      <c r="F616" s="212" t="s">
        <v>179</v>
      </c>
      <c r="G616" s="212"/>
      <c r="H616" s="211">
        <f>H568</f>
        <v>0</v>
      </c>
      <c r="I616" s="211"/>
    </row>
    <row r="617" spans="1:9" ht="7.5" customHeight="1" x14ac:dyDescent="0.25">
      <c r="A617" s="4"/>
      <c r="B617" s="4"/>
      <c r="C617" s="4"/>
      <c r="D617" s="4"/>
      <c r="E617" s="4"/>
      <c r="F617" s="4"/>
      <c r="G617" s="4"/>
      <c r="H617" s="4"/>
      <c r="I617" s="4"/>
    </row>
    <row r="618" spans="1:9" ht="18.75" customHeight="1" x14ac:dyDescent="0.25">
      <c r="A618" s="100"/>
      <c r="B618" s="100"/>
      <c r="C618" s="115" t="s">
        <v>102</v>
      </c>
      <c r="D618" s="253"/>
      <c r="E618" s="253"/>
      <c r="F618" s="253"/>
      <c r="G618" s="100" t="s">
        <v>152</v>
      </c>
      <c r="H618" s="100"/>
      <c r="I618" s="100"/>
    </row>
    <row r="619" spans="1:9" ht="18.75" customHeight="1" x14ac:dyDescent="0.25">
      <c r="A619" s="100"/>
      <c r="B619" s="100"/>
      <c r="C619" s="253"/>
      <c r="D619" s="253"/>
      <c r="E619" s="253"/>
      <c r="F619" s="253"/>
      <c r="G619" s="100" t="s">
        <v>126</v>
      </c>
      <c r="H619" s="100"/>
      <c r="I619" s="100"/>
    </row>
    <row r="620" spans="1:9" ht="18.75" customHeight="1" x14ac:dyDescent="0.25">
      <c r="A620" s="100"/>
      <c r="B620" s="100"/>
      <c r="C620" s="253"/>
      <c r="D620" s="253"/>
      <c r="E620" s="253"/>
      <c r="F620" s="253"/>
      <c r="G620" s="100" t="s">
        <v>107</v>
      </c>
      <c r="H620" s="100"/>
      <c r="I620" s="100"/>
    </row>
    <row r="621" spans="1:9" x14ac:dyDescent="0.25">
      <c r="A621" s="1"/>
      <c r="B621" s="1"/>
      <c r="C621" s="1"/>
      <c r="D621" s="1"/>
      <c r="E621" s="1"/>
      <c r="F621" s="1"/>
      <c r="G621" s="1"/>
      <c r="H621" s="1"/>
      <c r="I621" s="1"/>
    </row>
    <row r="622" spans="1:9" x14ac:dyDescent="0.25">
      <c r="A622" s="232" t="s">
        <v>93</v>
      </c>
      <c r="B622" s="232"/>
      <c r="C622" s="232"/>
      <c r="D622" s="232"/>
      <c r="E622" s="232"/>
      <c r="F622" s="232"/>
      <c r="G622" s="232"/>
      <c r="H622" s="232"/>
      <c r="I622" s="232"/>
    </row>
    <row r="623" spans="1:9" ht="37.5" customHeight="1" x14ac:dyDescent="0.25">
      <c r="A623" s="233" t="s">
        <v>169</v>
      </c>
      <c r="B623" s="233"/>
      <c r="C623" s="233"/>
      <c r="D623" s="233"/>
      <c r="E623" s="233"/>
      <c r="F623" s="233"/>
      <c r="G623" s="233"/>
      <c r="H623" s="233"/>
      <c r="I623" s="233"/>
    </row>
    <row r="624" spans="1:9" ht="7.5" customHeight="1" x14ac:dyDescent="0.25">
      <c r="A624" s="97"/>
      <c r="B624" s="97"/>
      <c r="C624" s="97"/>
      <c r="D624" s="97"/>
      <c r="E624" s="97"/>
      <c r="F624" s="97"/>
      <c r="G624" s="97"/>
      <c r="H624" s="97"/>
      <c r="I624" s="97"/>
    </row>
    <row r="625" spans="1:9" ht="22.5" customHeight="1" x14ac:dyDescent="0.25">
      <c r="A625" s="97"/>
      <c r="B625" s="97"/>
      <c r="C625" s="214" t="s">
        <v>168</v>
      </c>
      <c r="D625" s="214"/>
      <c r="E625" s="234" t="str">
        <f>E578</f>
        <v xml:space="preserve"> </v>
      </c>
      <c r="F625" s="235"/>
      <c r="G625" s="236"/>
      <c r="H625" s="265">
        <f>H578</f>
        <v>0</v>
      </c>
      <c r="I625" s="266"/>
    </row>
    <row r="626" spans="1:9" ht="7.5" customHeight="1" x14ac:dyDescent="0.25">
      <c r="A626" s="2"/>
      <c r="B626" s="2"/>
      <c r="C626" s="2"/>
      <c r="D626" s="2"/>
      <c r="E626" s="2"/>
      <c r="F626" s="2"/>
      <c r="G626" s="2"/>
      <c r="H626" s="2"/>
      <c r="I626" s="2"/>
    </row>
    <row r="627" spans="1:9" x14ac:dyDescent="0.25">
      <c r="A627" s="116" t="s">
        <v>94</v>
      </c>
      <c r="B627" s="116"/>
      <c r="C627" s="116"/>
      <c r="D627" s="116"/>
      <c r="E627" s="116"/>
      <c r="F627" s="116"/>
      <c r="G627" s="116"/>
      <c r="H627" s="116"/>
      <c r="I627" s="116"/>
    </row>
    <row r="628" spans="1:9" ht="3.75" customHeight="1" x14ac:dyDescent="0.25">
      <c r="A628" s="4"/>
      <c r="B628" s="4"/>
      <c r="C628" s="4"/>
      <c r="D628" s="4"/>
      <c r="E628" s="4"/>
      <c r="F628" s="4"/>
      <c r="G628" s="4"/>
      <c r="H628" s="4"/>
      <c r="I628" s="4"/>
    </row>
    <row r="629" spans="1:9" x14ac:dyDescent="0.25">
      <c r="A629" s="117" t="s">
        <v>0</v>
      </c>
      <c r="B629" s="117"/>
      <c r="C629" s="205">
        <f>C582</f>
        <v>0</v>
      </c>
      <c r="D629" s="205"/>
      <c r="E629" s="205"/>
      <c r="F629" s="205"/>
      <c r="G629" s="205"/>
      <c r="H629" s="205"/>
      <c r="I629" s="205"/>
    </row>
    <row r="630" spans="1:9" ht="3.75" customHeight="1" x14ac:dyDescent="0.25">
      <c r="A630" s="95"/>
      <c r="B630" s="95"/>
      <c r="C630" s="6"/>
      <c r="D630" s="6"/>
      <c r="E630" s="4"/>
      <c r="F630" s="4"/>
      <c r="G630" s="4"/>
      <c r="H630" s="4"/>
      <c r="I630" s="4"/>
    </row>
    <row r="631" spans="1:9" x14ac:dyDescent="0.25">
      <c r="A631" s="117" t="s">
        <v>1</v>
      </c>
      <c r="B631" s="117"/>
      <c r="C631" s="205">
        <f>C584</f>
        <v>0</v>
      </c>
      <c r="D631" s="205"/>
      <c r="E631" s="4" t="s">
        <v>3</v>
      </c>
      <c r="F631" s="218">
        <f>F584</f>
        <v>0</v>
      </c>
      <c r="G631" s="218"/>
      <c r="H631" s="4" t="s">
        <v>4</v>
      </c>
      <c r="I631" s="34">
        <f>I584</f>
        <v>0</v>
      </c>
    </row>
    <row r="632" spans="1:9" ht="3.75" customHeight="1" x14ac:dyDescent="0.25">
      <c r="A632" s="95"/>
      <c r="B632" s="95"/>
      <c r="C632" s="6"/>
      <c r="D632" s="6"/>
      <c r="E632" s="4"/>
      <c r="F632" s="4"/>
      <c r="G632" s="4"/>
      <c r="H632" s="4"/>
      <c r="I632" s="4"/>
    </row>
    <row r="633" spans="1:9" x14ac:dyDescent="0.25">
      <c r="A633" s="117" t="s">
        <v>2</v>
      </c>
      <c r="B633" s="117"/>
      <c r="C633" s="205">
        <f>C586</f>
        <v>0</v>
      </c>
      <c r="D633" s="205"/>
      <c r="E633" s="4" t="s">
        <v>5</v>
      </c>
      <c r="F633" s="218">
        <f>F586</f>
        <v>0</v>
      </c>
      <c r="G633" s="218"/>
      <c r="H633" s="218"/>
      <c r="I633" s="218"/>
    </row>
    <row r="634" spans="1:9" ht="3.75" customHeight="1" x14ac:dyDescent="0.25">
      <c r="A634" s="95"/>
      <c r="B634" s="95"/>
      <c r="C634" s="6"/>
      <c r="D634" s="6"/>
      <c r="E634" s="4"/>
      <c r="F634" s="7"/>
      <c r="G634" s="7"/>
      <c r="H634" s="7"/>
      <c r="I634" s="7"/>
    </row>
    <row r="635" spans="1:9" x14ac:dyDescent="0.25">
      <c r="A635" s="117" t="s">
        <v>6</v>
      </c>
      <c r="B635" s="117"/>
      <c r="C635" s="205">
        <f>C588</f>
        <v>0</v>
      </c>
      <c r="D635" s="205"/>
      <c r="E635" s="4" t="s">
        <v>7</v>
      </c>
      <c r="F635" s="218">
        <f>F588</f>
        <v>0</v>
      </c>
      <c r="G635" s="218"/>
      <c r="H635" s="218"/>
      <c r="I635" s="218"/>
    </row>
    <row r="636" spans="1:9" ht="3.75" customHeight="1" x14ac:dyDescent="0.25">
      <c r="A636" s="95"/>
      <c r="B636" s="95"/>
      <c r="C636" s="6"/>
      <c r="D636" s="6"/>
      <c r="E636" s="4"/>
      <c r="F636" s="7"/>
      <c r="G636" s="7"/>
      <c r="H636" s="7"/>
      <c r="I636" s="7"/>
    </row>
    <row r="637" spans="1:9" x14ac:dyDescent="0.25">
      <c r="A637" s="117" t="s">
        <v>8</v>
      </c>
      <c r="B637" s="117"/>
      <c r="C637" s="205">
        <f>C590</f>
        <v>0</v>
      </c>
      <c r="D637" s="205"/>
      <c r="E637" s="4" t="s">
        <v>138</v>
      </c>
      <c r="F637" s="4"/>
      <c r="G637" s="95"/>
      <c r="H637" s="81">
        <f>H590</f>
        <v>0</v>
      </c>
      <c r="I637" s="44">
        <f>I590</f>
        <v>0</v>
      </c>
    </row>
    <row r="638" spans="1:9" ht="3.75" customHeight="1" x14ac:dyDescent="0.25">
      <c r="A638" s="4"/>
      <c r="B638" s="4"/>
      <c r="C638" s="4" t="s">
        <v>139</v>
      </c>
      <c r="D638" s="4"/>
      <c r="E638" s="4"/>
      <c r="F638" s="4"/>
      <c r="G638" s="4"/>
      <c r="H638" s="4"/>
      <c r="I638" s="4"/>
    </row>
    <row r="639" spans="1:9" ht="6.75" customHeight="1" x14ac:dyDescent="0.25">
      <c r="A639" s="4"/>
      <c r="B639" s="4"/>
      <c r="C639" s="4"/>
      <c r="D639" s="4"/>
      <c r="E639" s="4"/>
      <c r="F639" s="4"/>
      <c r="G639" s="4"/>
      <c r="H639" s="4"/>
      <c r="I639" s="4"/>
    </row>
    <row r="640" spans="1:9" x14ac:dyDescent="0.25">
      <c r="A640" s="113" t="s">
        <v>164</v>
      </c>
      <c r="B640" s="113"/>
      <c r="C640" s="113"/>
      <c r="D640" s="113"/>
      <c r="E640" s="113"/>
      <c r="F640" s="113"/>
      <c r="G640" s="113"/>
      <c r="H640" s="113"/>
      <c r="I640" s="113"/>
    </row>
    <row r="641" spans="1:9" ht="7.5" customHeight="1" x14ac:dyDescent="0.25">
      <c r="A641" s="4"/>
      <c r="B641" s="4"/>
      <c r="C641" s="4"/>
      <c r="D641" s="4"/>
      <c r="E641" s="4"/>
      <c r="F641" s="4"/>
      <c r="G641" s="4"/>
      <c r="H641" s="4"/>
      <c r="I641" s="4"/>
    </row>
    <row r="642" spans="1:9" ht="26.25" customHeight="1" x14ac:dyDescent="0.25">
      <c r="A642" s="227" t="s">
        <v>155</v>
      </c>
      <c r="B642" s="228"/>
      <c r="C642" s="72" t="s">
        <v>156</v>
      </c>
      <c r="D642" s="227" t="s">
        <v>165</v>
      </c>
      <c r="E642" s="228"/>
      <c r="F642" s="227" t="s">
        <v>158</v>
      </c>
      <c r="G642" s="228"/>
      <c r="H642" s="227" t="s">
        <v>159</v>
      </c>
      <c r="I642" s="228"/>
    </row>
    <row r="643" spans="1:9" ht="26.25" customHeight="1" x14ac:dyDescent="0.25">
      <c r="A643" s="194" t="s">
        <v>103</v>
      </c>
      <c r="B643" s="194"/>
      <c r="C643" s="83" t="s">
        <v>103</v>
      </c>
      <c r="D643" s="283" t="s">
        <v>103</v>
      </c>
      <c r="E643" s="283"/>
      <c r="F643" s="283" t="s">
        <v>103</v>
      </c>
      <c r="G643" s="283"/>
      <c r="H643" s="284" t="s">
        <v>103</v>
      </c>
      <c r="I643" s="284"/>
    </row>
    <row r="644" spans="1:9" ht="26.25" customHeight="1" x14ac:dyDescent="0.25">
      <c r="A644" s="194" t="s">
        <v>103</v>
      </c>
      <c r="B644" s="194"/>
      <c r="C644" s="83" t="s">
        <v>103</v>
      </c>
      <c r="D644" s="283" t="s">
        <v>103</v>
      </c>
      <c r="E644" s="283"/>
      <c r="F644" s="283" t="s">
        <v>103</v>
      </c>
      <c r="G644" s="283"/>
      <c r="H644" s="284" t="s">
        <v>103</v>
      </c>
      <c r="I644" s="284"/>
    </row>
    <row r="645" spans="1:9" ht="26.25" customHeight="1" x14ac:dyDescent="0.25">
      <c r="A645" s="194" t="s">
        <v>103</v>
      </c>
      <c r="B645" s="194"/>
      <c r="C645" s="83" t="s">
        <v>103</v>
      </c>
      <c r="D645" s="283" t="s">
        <v>103</v>
      </c>
      <c r="E645" s="283"/>
      <c r="F645" s="283" t="s">
        <v>103</v>
      </c>
      <c r="G645" s="283"/>
      <c r="H645" s="284" t="s">
        <v>103</v>
      </c>
      <c r="I645" s="284"/>
    </row>
    <row r="646" spans="1:9" ht="26.25" customHeight="1" x14ac:dyDescent="0.25">
      <c r="A646" s="194" t="s">
        <v>103</v>
      </c>
      <c r="B646" s="194"/>
      <c r="C646" s="83" t="s">
        <v>103</v>
      </c>
      <c r="D646" s="283" t="s">
        <v>103</v>
      </c>
      <c r="E646" s="283"/>
      <c r="F646" s="283" t="s">
        <v>103</v>
      </c>
      <c r="G646" s="283"/>
      <c r="H646" s="284" t="s">
        <v>103</v>
      </c>
      <c r="I646" s="284"/>
    </row>
    <row r="647" spans="1:9" ht="26.25" customHeight="1" x14ac:dyDescent="0.25">
      <c r="A647" s="194" t="s">
        <v>103</v>
      </c>
      <c r="B647" s="194"/>
      <c r="C647" s="83" t="s">
        <v>103</v>
      </c>
      <c r="D647" s="283" t="s">
        <v>103</v>
      </c>
      <c r="E647" s="283"/>
      <c r="F647" s="283" t="s">
        <v>103</v>
      </c>
      <c r="G647" s="283"/>
      <c r="H647" s="284" t="s">
        <v>103</v>
      </c>
      <c r="I647" s="284"/>
    </row>
    <row r="648" spans="1:9" ht="26.25" customHeight="1" x14ac:dyDescent="0.25">
      <c r="A648" s="194" t="s">
        <v>103</v>
      </c>
      <c r="B648" s="194"/>
      <c r="C648" s="83" t="s">
        <v>103</v>
      </c>
      <c r="D648" s="283" t="s">
        <v>103</v>
      </c>
      <c r="E648" s="283"/>
      <c r="F648" s="283" t="s">
        <v>103</v>
      </c>
      <c r="G648" s="283"/>
      <c r="H648" s="284" t="s">
        <v>103</v>
      </c>
      <c r="I648" s="284"/>
    </row>
    <row r="649" spans="1:9" ht="26.25" customHeight="1" x14ac:dyDescent="0.25">
      <c r="A649" s="194" t="s">
        <v>103</v>
      </c>
      <c r="B649" s="194"/>
      <c r="C649" s="83" t="s">
        <v>103</v>
      </c>
      <c r="D649" s="283" t="s">
        <v>103</v>
      </c>
      <c r="E649" s="283"/>
      <c r="F649" s="283" t="s">
        <v>103</v>
      </c>
      <c r="G649" s="283"/>
      <c r="H649" s="284" t="s">
        <v>103</v>
      </c>
      <c r="I649" s="284"/>
    </row>
    <row r="650" spans="1:9" ht="26.25" customHeight="1" x14ac:dyDescent="0.25">
      <c r="A650" s="194" t="s">
        <v>103</v>
      </c>
      <c r="B650" s="194"/>
      <c r="C650" s="83" t="s">
        <v>103</v>
      </c>
      <c r="D650" s="283" t="s">
        <v>103</v>
      </c>
      <c r="E650" s="283"/>
      <c r="F650" s="283" t="s">
        <v>103</v>
      </c>
      <c r="G650" s="283"/>
      <c r="H650" s="284" t="s">
        <v>103</v>
      </c>
      <c r="I650" s="284"/>
    </row>
    <row r="651" spans="1:9" ht="26.25" customHeight="1" x14ac:dyDescent="0.25">
      <c r="A651" s="194" t="s">
        <v>103</v>
      </c>
      <c r="B651" s="194"/>
      <c r="C651" s="83" t="s">
        <v>103</v>
      </c>
      <c r="D651" s="283" t="s">
        <v>103</v>
      </c>
      <c r="E651" s="283"/>
      <c r="F651" s="283" t="s">
        <v>103</v>
      </c>
      <c r="G651" s="283"/>
      <c r="H651" s="284" t="s">
        <v>103</v>
      </c>
      <c r="I651" s="284"/>
    </row>
    <row r="652" spans="1:9" ht="26.25" customHeight="1" x14ac:dyDescent="0.25">
      <c r="A652" s="194" t="s">
        <v>103</v>
      </c>
      <c r="B652" s="194"/>
      <c r="C652" s="83" t="s">
        <v>103</v>
      </c>
      <c r="D652" s="283" t="s">
        <v>103</v>
      </c>
      <c r="E652" s="283"/>
      <c r="F652" s="283" t="s">
        <v>103</v>
      </c>
      <c r="G652" s="283"/>
      <c r="H652" s="284" t="s">
        <v>103</v>
      </c>
      <c r="I652" s="284"/>
    </row>
    <row r="653" spans="1:9" ht="7.5" customHeight="1" x14ac:dyDescent="0.25">
      <c r="A653" s="4"/>
      <c r="B653" s="4"/>
      <c r="C653" s="4"/>
      <c r="D653" s="4"/>
      <c r="E653" s="4"/>
      <c r="F653" s="4"/>
      <c r="G653" s="11"/>
      <c r="H653" s="11"/>
      <c r="I653" s="11"/>
    </row>
    <row r="654" spans="1:9" ht="26.25" customHeight="1" x14ac:dyDescent="0.25">
      <c r="A654" s="263" t="s">
        <v>182</v>
      </c>
      <c r="B654" s="263"/>
      <c r="C654" s="263"/>
      <c r="D654" s="263"/>
      <c r="E654" s="263"/>
      <c r="F654" s="263"/>
      <c r="G654" s="263"/>
      <c r="H654" s="263"/>
      <c r="I654" s="263"/>
    </row>
    <row r="655" spans="1:9" ht="3.75" customHeight="1" x14ac:dyDescent="0.25">
      <c r="A655" s="4"/>
      <c r="B655" s="4"/>
      <c r="C655" s="4"/>
      <c r="D655" s="4"/>
      <c r="E655" s="4"/>
      <c r="F655" s="4"/>
      <c r="G655" s="11"/>
      <c r="H655" s="11"/>
      <c r="I655" s="11"/>
    </row>
    <row r="656" spans="1:9" x14ac:dyDescent="0.25">
      <c r="A656" s="116" t="s">
        <v>178</v>
      </c>
      <c r="B656" s="116"/>
      <c r="C656" s="116"/>
      <c r="D656" s="116"/>
      <c r="E656" s="116"/>
      <c r="F656" s="116"/>
      <c r="G656" s="116"/>
      <c r="H656" s="116"/>
      <c r="I656" s="116"/>
    </row>
    <row r="657" spans="1:9" ht="7.5" customHeight="1" x14ac:dyDescent="0.25">
      <c r="A657" s="4"/>
      <c r="B657" s="4"/>
      <c r="C657" s="4"/>
      <c r="D657" s="4"/>
      <c r="E657" s="4"/>
      <c r="F657" s="4"/>
      <c r="G657" s="4"/>
      <c r="H657" s="4"/>
      <c r="I657" s="4"/>
    </row>
    <row r="658" spans="1:9" ht="33.75" customHeight="1" x14ac:dyDescent="0.25">
      <c r="A658" s="264">
        <f>'F-TNU-RA-014 SOLICITUD'!$A$221:$I$221</f>
        <v>0</v>
      </c>
      <c r="B658" s="264"/>
      <c r="C658" s="264"/>
      <c r="D658" s="264"/>
      <c r="E658" s="264"/>
      <c r="F658" s="264"/>
      <c r="G658" s="264"/>
      <c r="H658" s="264"/>
      <c r="I658" s="264"/>
    </row>
    <row r="659" spans="1:9" ht="3.75" customHeight="1" x14ac:dyDescent="0.25">
      <c r="A659" s="4"/>
      <c r="B659" s="4"/>
      <c r="C659" s="4"/>
      <c r="D659" s="4"/>
      <c r="E659" s="4"/>
      <c r="F659" s="4"/>
      <c r="G659" s="11"/>
      <c r="H659" s="11"/>
      <c r="I659" s="11"/>
    </row>
    <row r="660" spans="1:9" ht="15" customHeight="1" x14ac:dyDescent="0.25">
      <c r="A660" s="4"/>
      <c r="B660" s="4"/>
      <c r="C660" s="4"/>
      <c r="D660" s="4"/>
      <c r="E660" s="4"/>
      <c r="F660" s="4"/>
      <c r="G660" s="11"/>
      <c r="H660" s="11"/>
      <c r="I660" s="11"/>
    </row>
    <row r="661" spans="1:9" ht="15" customHeight="1" x14ac:dyDescent="0.25">
      <c r="A661" s="4" t="s">
        <v>161</v>
      </c>
      <c r="B661" s="4"/>
      <c r="C661" s="108">
        <f>C614</f>
        <v>0</v>
      </c>
      <c r="D661" s="108"/>
      <c r="E661" s="108"/>
      <c r="F661" s="98"/>
      <c r="G661" s="4" t="s">
        <v>162</v>
      </c>
      <c r="H661" s="211">
        <f>H614</f>
        <v>0</v>
      </c>
      <c r="I661" s="211"/>
    </row>
    <row r="662" spans="1:9" ht="15" customHeight="1" x14ac:dyDescent="0.25">
      <c r="A662" s="4"/>
      <c r="B662" s="4"/>
      <c r="C662" s="4"/>
      <c r="D662" s="4"/>
      <c r="E662" s="4"/>
      <c r="F662" s="4"/>
      <c r="G662" s="4"/>
      <c r="H662" s="4"/>
      <c r="I662" s="4"/>
    </row>
    <row r="663" spans="1:9" x14ac:dyDescent="0.25">
      <c r="A663" s="4" t="s">
        <v>177</v>
      </c>
      <c r="C663" s="108">
        <f>C616</f>
        <v>0</v>
      </c>
      <c r="D663" s="108"/>
      <c r="E663" s="108"/>
      <c r="F663" s="212" t="s">
        <v>179</v>
      </c>
      <c r="G663" s="212"/>
      <c r="H663" s="211">
        <f>H616</f>
        <v>0</v>
      </c>
      <c r="I663" s="211"/>
    </row>
    <row r="664" spans="1:9" ht="7.5" customHeight="1" x14ac:dyDescent="0.25">
      <c r="A664" s="4"/>
      <c r="B664" s="4"/>
      <c r="C664" s="4"/>
      <c r="D664" s="4"/>
      <c r="E664" s="4"/>
      <c r="F664" s="4"/>
      <c r="G664" s="4"/>
      <c r="H664" s="4"/>
      <c r="I664" s="4"/>
    </row>
    <row r="665" spans="1:9" x14ac:dyDescent="0.25">
      <c r="A665" s="4"/>
      <c r="B665" s="213" t="s">
        <v>180</v>
      </c>
      <c r="C665" s="213"/>
      <c r="D665" s="213"/>
      <c r="E665" s="213"/>
      <c r="F665" s="213"/>
      <c r="G665" s="213"/>
      <c r="H665" s="213"/>
      <c r="I665" s="4"/>
    </row>
    <row r="666" spans="1:9" ht="18.75" customHeight="1" x14ac:dyDescent="0.25">
      <c r="A666" s="100"/>
      <c r="B666" s="100"/>
      <c r="C666" s="115" t="s">
        <v>102</v>
      </c>
      <c r="D666" s="253"/>
      <c r="E666" s="253"/>
      <c r="F666" s="253"/>
      <c r="G666" s="100" t="s">
        <v>152</v>
      </c>
      <c r="H666" s="100"/>
      <c r="I666" s="100"/>
    </row>
    <row r="667" spans="1:9" ht="18.75" customHeight="1" x14ac:dyDescent="0.25">
      <c r="A667" s="100"/>
      <c r="B667" s="100"/>
      <c r="C667" s="253"/>
      <c r="D667" s="253"/>
      <c r="E667" s="253"/>
      <c r="F667" s="253"/>
      <c r="G667" s="100" t="s">
        <v>126</v>
      </c>
      <c r="H667" s="100"/>
      <c r="I667" s="100"/>
    </row>
    <row r="668" spans="1:9" ht="18.75" customHeight="1" x14ac:dyDescent="0.25">
      <c r="A668" s="100"/>
      <c r="B668" s="100"/>
      <c r="C668" s="253"/>
      <c r="D668" s="253"/>
      <c r="E668" s="253"/>
      <c r="F668" s="253"/>
      <c r="G668" s="100" t="s">
        <v>92</v>
      </c>
      <c r="H668" s="100"/>
      <c r="I668" s="100"/>
    </row>
    <row r="669" spans="1:9" x14ac:dyDescent="0.25">
      <c r="A669" s="1"/>
      <c r="B669" s="1"/>
      <c r="C669" s="1"/>
      <c r="D669" s="1"/>
      <c r="E669" s="1"/>
      <c r="F669" s="1"/>
      <c r="G669" s="1"/>
      <c r="H669" s="1"/>
      <c r="I669" s="1"/>
    </row>
    <row r="670" spans="1:9" x14ac:dyDescent="0.25">
      <c r="A670" s="232" t="s">
        <v>93</v>
      </c>
      <c r="B670" s="232"/>
      <c r="C670" s="232"/>
      <c r="D670" s="232"/>
      <c r="E670" s="232"/>
      <c r="F670" s="232"/>
      <c r="G670" s="232"/>
      <c r="H670" s="232"/>
      <c r="I670" s="232"/>
    </row>
    <row r="671" spans="1:9" ht="37.5" customHeight="1" x14ac:dyDescent="0.25">
      <c r="A671" s="233" t="s">
        <v>169</v>
      </c>
      <c r="B671" s="233"/>
      <c r="C671" s="233"/>
      <c r="D671" s="233"/>
      <c r="E671" s="233"/>
      <c r="F671" s="233"/>
      <c r="G671" s="233"/>
      <c r="H671" s="233"/>
      <c r="I671" s="233"/>
    </row>
    <row r="672" spans="1:9" ht="7.5" customHeight="1" x14ac:dyDescent="0.25">
      <c r="A672" s="97"/>
      <c r="B672" s="97"/>
      <c r="C672" s="97"/>
      <c r="D672" s="97"/>
      <c r="E672" s="97"/>
      <c r="F672" s="97"/>
      <c r="G672" s="97"/>
      <c r="H672" s="97"/>
      <c r="I672" s="97"/>
    </row>
    <row r="673" spans="1:10" ht="22.5" customHeight="1" x14ac:dyDescent="0.25">
      <c r="A673" s="97"/>
      <c r="B673" s="97"/>
      <c r="C673" s="214" t="s">
        <v>168</v>
      </c>
      <c r="D673" s="214"/>
      <c r="E673" s="234" t="str">
        <f>IF(C692&lt;&gt;"",C692," ")</f>
        <v xml:space="preserve"> </v>
      </c>
      <c r="F673" s="235"/>
      <c r="G673" s="236"/>
      <c r="H673" s="254"/>
      <c r="I673" s="255"/>
      <c r="J673" s="45"/>
    </row>
    <row r="674" spans="1:10" ht="7.5" customHeight="1" x14ac:dyDescent="0.25">
      <c r="A674" s="2"/>
      <c r="B674" s="2"/>
      <c r="C674" s="2"/>
      <c r="D674" s="2"/>
      <c r="E674" s="2"/>
      <c r="F674" s="2"/>
      <c r="G674" s="2"/>
      <c r="H674" s="2"/>
      <c r="I674" s="2"/>
    </row>
    <row r="675" spans="1:10" x14ac:dyDescent="0.25">
      <c r="A675" s="116" t="s">
        <v>94</v>
      </c>
      <c r="B675" s="116"/>
      <c r="C675" s="116"/>
      <c r="D675" s="116"/>
      <c r="E675" s="116"/>
      <c r="F675" s="116"/>
      <c r="G675" s="116"/>
      <c r="H675" s="116"/>
      <c r="I675" s="116"/>
    </row>
    <row r="676" spans="1:10" ht="3.75" customHeight="1" x14ac:dyDescent="0.25">
      <c r="A676" s="4"/>
      <c r="B676" s="4"/>
      <c r="C676" s="4"/>
      <c r="D676" s="4"/>
      <c r="E676" s="4"/>
      <c r="F676" s="4"/>
      <c r="G676" s="4"/>
      <c r="H676" s="4"/>
      <c r="I676" s="4"/>
    </row>
    <row r="677" spans="1:10" x14ac:dyDescent="0.25">
      <c r="A677" s="117" t="s">
        <v>0</v>
      </c>
      <c r="B677" s="117"/>
      <c r="C677" s="205">
        <f>'F-TNU-RA-014 SOLICITUD'!$C$11:$I$11</f>
        <v>0</v>
      </c>
      <c r="D677" s="205"/>
      <c r="E677" s="205"/>
      <c r="F677" s="205"/>
      <c r="G677" s="205"/>
      <c r="H677" s="205"/>
      <c r="I677" s="205"/>
    </row>
    <row r="678" spans="1:10" ht="3.75" customHeight="1" x14ac:dyDescent="0.25">
      <c r="A678" s="95"/>
      <c r="B678" s="95"/>
      <c r="C678" s="6"/>
      <c r="D678" s="6"/>
      <c r="E678" s="4"/>
      <c r="F678" s="4"/>
      <c r="G678" s="4"/>
      <c r="H678" s="4"/>
      <c r="I678" s="4"/>
    </row>
    <row r="679" spans="1:10" x14ac:dyDescent="0.25">
      <c r="A679" s="117" t="s">
        <v>1</v>
      </c>
      <c r="B679" s="117"/>
      <c r="C679" s="205">
        <f>'F-TNU-RA-014 SOLICITUD'!$C$13:$D$13</f>
        <v>0</v>
      </c>
      <c r="D679" s="205"/>
      <c r="E679" s="4" t="s">
        <v>3</v>
      </c>
      <c r="F679" s="218">
        <f>'F-TNU-RA-014 SOLICITUD'!$F$13:$G$13</f>
        <v>0</v>
      </c>
      <c r="G679" s="218"/>
      <c r="H679" s="4" t="s">
        <v>4</v>
      </c>
      <c r="I679" s="34">
        <f>'F-TNU-RA-014 SOLICITUD'!$I$13</f>
        <v>0</v>
      </c>
    </row>
    <row r="680" spans="1:10" ht="3.75" customHeight="1" x14ac:dyDescent="0.25">
      <c r="A680" s="95"/>
      <c r="B680" s="95"/>
      <c r="C680" s="6"/>
      <c r="D680" s="6"/>
      <c r="E680" s="4"/>
      <c r="F680" s="4"/>
      <c r="G680" s="4"/>
      <c r="H680" s="4"/>
      <c r="I680" s="4"/>
    </row>
    <row r="681" spans="1:10" x14ac:dyDescent="0.25">
      <c r="A681" s="117" t="s">
        <v>2</v>
      </c>
      <c r="B681" s="117"/>
      <c r="C681" s="205">
        <f>'F-TNU-RA-014 SOLICITUD'!$C$15:$D$15</f>
        <v>0</v>
      </c>
      <c r="D681" s="205"/>
      <c r="E681" s="4" t="s">
        <v>5</v>
      </c>
      <c r="F681" s="218">
        <f>'F-TNU-RA-014 SOLICITUD'!$F$15:$I$15</f>
        <v>0</v>
      </c>
      <c r="G681" s="218"/>
      <c r="H681" s="218"/>
      <c r="I681" s="218"/>
    </row>
    <row r="682" spans="1:10" ht="3.75" customHeight="1" x14ac:dyDescent="0.25">
      <c r="A682" s="95"/>
      <c r="B682" s="95"/>
      <c r="C682" s="6"/>
      <c r="D682" s="6"/>
      <c r="E682" s="4"/>
      <c r="F682" s="7"/>
      <c r="G682" s="7"/>
      <c r="H682" s="7"/>
      <c r="I682" s="7"/>
    </row>
    <row r="683" spans="1:10" x14ac:dyDescent="0.25">
      <c r="A683" s="117" t="s">
        <v>6</v>
      </c>
      <c r="B683" s="117"/>
      <c r="C683" s="205">
        <f>'F-TNU-RA-014 SOLICITUD'!$C$17:$D$17</f>
        <v>0</v>
      </c>
      <c r="D683" s="205"/>
      <c r="E683" s="4" t="s">
        <v>7</v>
      </c>
      <c r="F683" s="218">
        <f>'F-TNU-RA-014 SOLICITUD'!$F$17:$I$17</f>
        <v>0</v>
      </c>
      <c r="G683" s="218"/>
      <c r="H683" s="218"/>
      <c r="I683" s="218"/>
    </row>
    <row r="684" spans="1:10" ht="3.75" customHeight="1" x14ac:dyDescent="0.25">
      <c r="A684" s="95"/>
      <c r="B684" s="95"/>
      <c r="C684" s="6"/>
      <c r="D684" s="6"/>
      <c r="E684" s="4"/>
      <c r="F684" s="7"/>
      <c r="G684" s="7"/>
      <c r="H684" s="7"/>
      <c r="I684" s="7"/>
    </row>
    <row r="685" spans="1:10" x14ac:dyDescent="0.25">
      <c r="A685" s="117" t="s">
        <v>8</v>
      </c>
      <c r="B685" s="117"/>
      <c r="C685" s="205">
        <f>'F-TNU-RA-014 SOLICITUD'!$C$19:$D$19</f>
        <v>0</v>
      </c>
      <c r="D685" s="205"/>
      <c r="E685" s="4" t="s">
        <v>138</v>
      </c>
      <c r="F685" s="4"/>
      <c r="G685" s="95"/>
      <c r="H685" s="81">
        <f>'F-TNU-RA-014 SOLICITUD'!$C$7</f>
        <v>0</v>
      </c>
      <c r="I685" s="44">
        <f>'F-TNU-RA-014 SOLICITUD'!$H$7</f>
        <v>0</v>
      </c>
    </row>
    <row r="686" spans="1:10" ht="3.75" customHeight="1" x14ac:dyDescent="0.25">
      <c r="A686" s="4"/>
      <c r="B686" s="4"/>
      <c r="C686" s="4"/>
      <c r="D686" s="4"/>
      <c r="E686" s="4"/>
      <c r="F686" s="4"/>
      <c r="G686" s="4"/>
      <c r="H686" s="4"/>
      <c r="I686" s="4"/>
    </row>
    <row r="687" spans="1:10" ht="6.75" customHeight="1" x14ac:dyDescent="0.25">
      <c r="A687" s="4"/>
      <c r="B687" s="4"/>
      <c r="C687" s="4"/>
      <c r="D687" s="4"/>
      <c r="E687" s="4"/>
      <c r="F687" s="4"/>
      <c r="G687" s="4"/>
      <c r="H687" s="4"/>
      <c r="I687" s="4"/>
    </row>
    <row r="688" spans="1:10" x14ac:dyDescent="0.25">
      <c r="A688" s="116" t="s">
        <v>95</v>
      </c>
      <c r="B688" s="116"/>
      <c r="C688" s="116"/>
      <c r="D688" s="116"/>
      <c r="E688" s="116"/>
      <c r="F688" s="116"/>
      <c r="G688" s="116"/>
      <c r="H688" s="116"/>
      <c r="I688" s="116"/>
    </row>
    <row r="689" spans="1:9" ht="7.5" customHeight="1" x14ac:dyDescent="0.25">
      <c r="A689" s="4"/>
      <c r="B689" s="4"/>
      <c r="C689" s="4"/>
      <c r="D689" s="4"/>
      <c r="E689" s="4"/>
      <c r="F689" s="4"/>
      <c r="G689" s="4"/>
      <c r="H689" s="4"/>
      <c r="I689" s="4"/>
    </row>
    <row r="690" spans="1:9" ht="142.5" customHeight="1" x14ac:dyDescent="0.25">
      <c r="A690" s="282" t="s">
        <v>181</v>
      </c>
      <c r="B690" s="282"/>
      <c r="C690" s="282"/>
      <c r="D690" s="282"/>
      <c r="E690" s="282"/>
      <c r="F690" s="282"/>
      <c r="G690" s="282"/>
      <c r="H690" s="282"/>
      <c r="I690" s="282"/>
    </row>
    <row r="691" spans="1:9" ht="7.5" customHeight="1" x14ac:dyDescent="0.25">
      <c r="A691" s="4"/>
      <c r="B691" s="4"/>
      <c r="C691" s="4"/>
      <c r="D691" s="4"/>
      <c r="E691" s="4"/>
      <c r="F691" s="4"/>
      <c r="G691" s="4"/>
      <c r="H691" s="4"/>
      <c r="I691" s="4"/>
    </row>
    <row r="692" spans="1:9" ht="18.75" customHeight="1" x14ac:dyDescent="0.25">
      <c r="A692" s="40" t="s">
        <v>96</v>
      </c>
      <c r="B692" s="4"/>
      <c r="C692" s="221" t="str">
        <f>'F-TNU-RA-014 SOLICITUD'!F172</f>
        <v xml:space="preserve"> </v>
      </c>
      <c r="D692" s="222"/>
      <c r="E692" s="75"/>
      <c r="F692" s="75"/>
      <c r="G692" s="75"/>
      <c r="H692" s="75"/>
      <c r="I692" s="75"/>
    </row>
    <row r="693" spans="1:9" ht="3.75" customHeight="1" x14ac:dyDescent="0.25">
      <c r="A693" s="95"/>
      <c r="B693" s="95"/>
      <c r="C693" s="6"/>
      <c r="D693" s="6"/>
      <c r="E693" s="4"/>
      <c r="F693" s="4"/>
      <c r="G693" s="4"/>
      <c r="H693" s="4"/>
      <c r="I693" s="4"/>
    </row>
    <row r="694" spans="1:9" ht="33.75" customHeight="1" x14ac:dyDescent="0.25">
      <c r="A694" s="224" t="s">
        <v>170</v>
      </c>
      <c r="B694" s="224"/>
      <c r="C694" s="276" t="s">
        <v>174</v>
      </c>
      <c r="D694" s="276"/>
      <c r="E694" s="276"/>
      <c r="F694" s="276"/>
      <c r="G694" s="276"/>
      <c r="H694" s="276"/>
      <c r="I694" s="276"/>
    </row>
    <row r="695" spans="1:9" ht="7.5" customHeight="1" x14ac:dyDescent="0.25">
      <c r="A695" s="75" t="s">
        <v>47</v>
      </c>
      <c r="B695" s="75">
        <v>1</v>
      </c>
      <c r="C695" s="75" t="s">
        <v>173</v>
      </c>
      <c r="D695" s="75">
        <v>3</v>
      </c>
      <c r="E695" s="75">
        <v>4</v>
      </c>
      <c r="F695" s="75">
        <v>5</v>
      </c>
      <c r="G695" s="75">
        <v>6</v>
      </c>
      <c r="H695" s="75">
        <v>7</v>
      </c>
      <c r="I695" s="75">
        <v>8</v>
      </c>
    </row>
    <row r="696" spans="1:9" ht="22.5" customHeight="1" x14ac:dyDescent="0.25">
      <c r="A696" s="117" t="s">
        <v>171</v>
      </c>
      <c r="B696" s="117"/>
      <c r="C696" s="277" t="s">
        <v>172</v>
      </c>
      <c r="D696" s="277"/>
      <c r="E696" s="277"/>
      <c r="F696" s="277"/>
      <c r="G696" s="277"/>
      <c r="H696" s="277"/>
      <c r="I696" s="277"/>
    </row>
    <row r="697" spans="1:9" ht="7.5" customHeight="1" x14ac:dyDescent="0.25">
      <c r="A697" s="75" t="s">
        <v>47</v>
      </c>
      <c r="B697" s="75">
        <v>1</v>
      </c>
      <c r="C697" s="75">
        <v>2</v>
      </c>
      <c r="D697" s="75">
        <v>3</v>
      </c>
      <c r="E697" s="75">
        <v>4</v>
      </c>
      <c r="F697" s="75">
        <v>5</v>
      </c>
      <c r="G697" s="75">
        <v>6</v>
      </c>
      <c r="H697" s="75">
        <v>7</v>
      </c>
      <c r="I697" s="75">
        <v>8</v>
      </c>
    </row>
    <row r="698" spans="1:9" s="59" customFormat="1" ht="24.75" customHeight="1" x14ac:dyDescent="0.25">
      <c r="A698" s="154" t="s">
        <v>123</v>
      </c>
      <c r="B698" s="154"/>
      <c r="C698" s="278"/>
      <c r="D698" s="279"/>
      <c r="E698" s="96" t="s">
        <v>122</v>
      </c>
      <c r="F698" s="58"/>
      <c r="G698" s="58"/>
      <c r="H698" s="280"/>
      <c r="I698" s="280"/>
    </row>
    <row r="699" spans="1:9" ht="7.5" customHeight="1" x14ac:dyDescent="0.25">
      <c r="A699" s="75" t="s">
        <v>47</v>
      </c>
      <c r="B699" s="75">
        <v>1</v>
      </c>
      <c r="C699" s="75">
        <v>2</v>
      </c>
      <c r="D699" s="75">
        <v>3</v>
      </c>
      <c r="E699" s="75">
        <v>4</v>
      </c>
      <c r="F699" s="75">
        <v>5</v>
      </c>
      <c r="G699" s="75">
        <v>6</v>
      </c>
      <c r="H699" s="75">
        <v>7</v>
      </c>
      <c r="I699" s="75">
        <v>8</v>
      </c>
    </row>
    <row r="700" spans="1:9" ht="3.75" customHeight="1" x14ac:dyDescent="0.25">
      <c r="A700" s="46"/>
      <c r="B700" s="47"/>
      <c r="C700" s="47"/>
      <c r="D700" s="47"/>
      <c r="E700" s="47"/>
      <c r="F700" s="47"/>
      <c r="G700" s="47"/>
      <c r="H700" s="47"/>
      <c r="I700" s="48"/>
    </row>
    <row r="701" spans="1:9" x14ac:dyDescent="0.25">
      <c r="A701" s="143" t="s">
        <v>75</v>
      </c>
      <c r="B701" s="281"/>
      <c r="C701" s="87" t="str">
        <f>'F-TNU-RA-014 SOLICITUD'!C174</f>
        <v>Seleccione</v>
      </c>
      <c r="D701" s="88"/>
      <c r="E701" s="88"/>
      <c r="F701" s="89"/>
      <c r="G701" s="89"/>
      <c r="H701" s="89"/>
      <c r="I701" s="93"/>
    </row>
    <row r="702" spans="1:9" ht="3" customHeight="1" x14ac:dyDescent="0.25">
      <c r="A702" s="85"/>
      <c r="B702" s="90"/>
      <c r="C702" s="91"/>
      <c r="D702" s="92"/>
      <c r="E702" s="92"/>
      <c r="F702" s="92"/>
      <c r="G702" s="92"/>
      <c r="H702" s="92"/>
      <c r="I702" s="86"/>
    </row>
    <row r="703" spans="1:9" ht="26.25" customHeight="1" x14ac:dyDescent="0.25">
      <c r="A703" s="267" t="s">
        <v>163</v>
      </c>
      <c r="B703" s="268"/>
      <c r="C703" s="269">
        <f>'F-TNU-RA-014 SOLICITUD'!F174</f>
        <v>0</v>
      </c>
      <c r="D703" s="269"/>
      <c r="E703" s="269"/>
      <c r="F703" s="269"/>
      <c r="G703" s="269"/>
      <c r="H703" s="269"/>
      <c r="I703" s="270"/>
    </row>
    <row r="704" spans="1:9" s="84" customFormat="1" ht="3.75" customHeight="1" x14ac:dyDescent="0.25">
      <c r="A704" s="85"/>
      <c r="B704" s="90"/>
      <c r="C704" s="90"/>
      <c r="D704" s="90"/>
      <c r="E704" s="90"/>
      <c r="F704" s="90"/>
      <c r="G704" s="90"/>
      <c r="H704" s="90"/>
      <c r="I704" s="94"/>
    </row>
    <row r="705" spans="1:9" ht="45" customHeight="1" x14ac:dyDescent="0.25">
      <c r="A705" s="271">
        <f>'F-TNU-RA-014 SOLICITUD'!A176:I176</f>
        <v>0</v>
      </c>
      <c r="B705" s="272"/>
      <c r="C705" s="272"/>
      <c r="D705" s="272"/>
      <c r="E705" s="272"/>
      <c r="F705" s="272"/>
      <c r="G705" s="272"/>
      <c r="H705" s="272"/>
      <c r="I705" s="273"/>
    </row>
    <row r="706" spans="1:9" ht="3.75" customHeight="1" x14ac:dyDescent="0.25">
      <c r="A706" s="107"/>
      <c r="B706" s="108"/>
      <c r="C706" s="108"/>
      <c r="D706" s="274"/>
      <c r="E706" s="274"/>
      <c r="F706" s="274"/>
      <c r="G706" s="274"/>
      <c r="H706" s="274"/>
      <c r="I706" s="275"/>
    </row>
    <row r="708" spans="1:9" ht="15" customHeight="1" x14ac:dyDescent="0.25">
      <c r="A708" s="4"/>
      <c r="B708" s="4"/>
      <c r="C708" s="4"/>
      <c r="D708" s="4"/>
      <c r="E708" s="4"/>
      <c r="F708" s="4"/>
      <c r="G708" s="4"/>
      <c r="H708" s="4"/>
      <c r="I708" s="4"/>
    </row>
    <row r="709" spans="1:9" ht="15" customHeight="1" x14ac:dyDescent="0.25">
      <c r="A709" s="4" t="s">
        <v>161</v>
      </c>
      <c r="B709" s="4"/>
      <c r="C709" s="108">
        <f>C661</f>
        <v>0</v>
      </c>
      <c r="D709" s="108"/>
      <c r="E709" s="108"/>
      <c r="F709" s="98"/>
      <c r="G709" s="4" t="s">
        <v>162</v>
      </c>
      <c r="H709" s="211">
        <f>H661</f>
        <v>0</v>
      </c>
      <c r="I709" s="211"/>
    </row>
    <row r="710" spans="1:9" ht="15" customHeight="1" x14ac:dyDescent="0.25">
      <c r="A710" s="4"/>
      <c r="B710" s="4"/>
      <c r="C710" s="4"/>
      <c r="D710" s="4"/>
      <c r="E710" s="4"/>
      <c r="F710" s="4"/>
      <c r="G710" s="4"/>
      <c r="H710" s="4"/>
      <c r="I710" s="4"/>
    </row>
    <row r="711" spans="1:9" x14ac:dyDescent="0.25">
      <c r="A711" s="4" t="s">
        <v>177</v>
      </c>
      <c r="C711" s="108">
        <f>C663</f>
        <v>0</v>
      </c>
      <c r="D711" s="108"/>
      <c r="E711" s="108"/>
      <c r="F711" s="212" t="s">
        <v>179</v>
      </c>
      <c r="G711" s="212"/>
      <c r="H711" s="211">
        <f>H663</f>
        <v>0</v>
      </c>
      <c r="I711" s="211"/>
    </row>
    <row r="712" spans="1:9" ht="7.5" customHeight="1" x14ac:dyDescent="0.25">
      <c r="A712" s="4"/>
      <c r="B712" s="4"/>
      <c r="C712" s="4"/>
      <c r="D712" s="4"/>
      <c r="E712" s="4"/>
      <c r="F712" s="4"/>
      <c r="G712" s="4"/>
      <c r="H712" s="4"/>
      <c r="I712" s="4"/>
    </row>
    <row r="713" spans="1:9" ht="18.75" customHeight="1" x14ac:dyDescent="0.25">
      <c r="A713" s="100"/>
      <c r="B713" s="100"/>
      <c r="C713" s="115" t="s">
        <v>102</v>
      </c>
      <c r="D713" s="253"/>
      <c r="E713" s="253"/>
      <c r="F713" s="253"/>
      <c r="G713" s="100" t="s">
        <v>152</v>
      </c>
      <c r="H713" s="100"/>
      <c r="I713" s="100"/>
    </row>
    <row r="714" spans="1:9" ht="18.75" customHeight="1" x14ac:dyDescent="0.25">
      <c r="A714" s="100"/>
      <c r="B714" s="100"/>
      <c r="C714" s="253"/>
      <c r="D714" s="253"/>
      <c r="E714" s="253"/>
      <c r="F714" s="253"/>
      <c r="G714" s="100" t="s">
        <v>126</v>
      </c>
      <c r="H714" s="100"/>
      <c r="I714" s="100"/>
    </row>
    <row r="715" spans="1:9" ht="18.75" customHeight="1" x14ac:dyDescent="0.25">
      <c r="A715" s="100"/>
      <c r="B715" s="100"/>
      <c r="C715" s="253"/>
      <c r="D715" s="253"/>
      <c r="E715" s="253"/>
      <c r="F715" s="253"/>
      <c r="G715" s="100" t="s">
        <v>107</v>
      </c>
      <c r="H715" s="100"/>
      <c r="I715" s="100"/>
    </row>
    <row r="716" spans="1:9" x14ac:dyDescent="0.25">
      <c r="A716" s="1"/>
      <c r="B716" s="1"/>
      <c r="C716" s="1"/>
      <c r="D716" s="1"/>
      <c r="E716" s="1"/>
      <c r="F716" s="1"/>
      <c r="G716" s="1"/>
      <c r="H716" s="1"/>
      <c r="I716" s="1"/>
    </row>
    <row r="717" spans="1:9" x14ac:dyDescent="0.25">
      <c r="A717" s="232" t="s">
        <v>93</v>
      </c>
      <c r="B717" s="232"/>
      <c r="C717" s="232"/>
      <c r="D717" s="232"/>
      <c r="E717" s="232"/>
      <c r="F717" s="232"/>
      <c r="G717" s="232"/>
      <c r="H717" s="232"/>
      <c r="I717" s="232"/>
    </row>
    <row r="718" spans="1:9" ht="37.5" customHeight="1" x14ac:dyDescent="0.25">
      <c r="A718" s="233" t="s">
        <v>169</v>
      </c>
      <c r="B718" s="233"/>
      <c r="C718" s="233"/>
      <c r="D718" s="233"/>
      <c r="E718" s="233"/>
      <c r="F718" s="233"/>
      <c r="G718" s="233"/>
      <c r="H718" s="233"/>
      <c r="I718" s="233"/>
    </row>
    <row r="719" spans="1:9" ht="7.5" customHeight="1" x14ac:dyDescent="0.25">
      <c r="A719" s="97"/>
      <c r="B719" s="97"/>
      <c r="C719" s="97"/>
      <c r="D719" s="97"/>
      <c r="E719" s="97"/>
      <c r="F719" s="97"/>
      <c r="G719" s="97"/>
      <c r="H719" s="97"/>
      <c r="I719" s="97"/>
    </row>
    <row r="720" spans="1:9" ht="22.5" customHeight="1" x14ac:dyDescent="0.25">
      <c r="A720" s="97"/>
      <c r="B720" s="97"/>
      <c r="C720" s="214" t="s">
        <v>168</v>
      </c>
      <c r="D720" s="214"/>
      <c r="E720" s="234" t="str">
        <f>E673</f>
        <v xml:space="preserve"> </v>
      </c>
      <c r="F720" s="235"/>
      <c r="G720" s="236"/>
      <c r="H720" s="265">
        <f>H673</f>
        <v>0</v>
      </c>
      <c r="I720" s="266"/>
    </row>
    <row r="721" spans="1:9" ht="7.5" customHeight="1" x14ac:dyDescent="0.25">
      <c r="A721" s="2"/>
      <c r="B721" s="2"/>
      <c r="C721" s="2"/>
      <c r="D721" s="2"/>
      <c r="E721" s="2"/>
      <c r="F721" s="2"/>
      <c r="G721" s="2"/>
      <c r="H721" s="2"/>
      <c r="I721" s="2"/>
    </row>
    <row r="722" spans="1:9" x14ac:dyDescent="0.25">
      <c r="A722" s="116" t="s">
        <v>94</v>
      </c>
      <c r="B722" s="116"/>
      <c r="C722" s="116"/>
      <c r="D722" s="116"/>
      <c r="E722" s="116"/>
      <c r="F722" s="116"/>
      <c r="G722" s="116"/>
      <c r="H722" s="116"/>
      <c r="I722" s="116"/>
    </row>
    <row r="723" spans="1:9" ht="3.75" customHeight="1" x14ac:dyDescent="0.25">
      <c r="A723" s="4"/>
      <c r="B723" s="4"/>
      <c r="C723" s="4"/>
      <c r="D723" s="4"/>
      <c r="E723" s="4"/>
      <c r="F723" s="4"/>
      <c r="G723" s="4"/>
      <c r="H723" s="4"/>
      <c r="I723" s="4"/>
    </row>
    <row r="724" spans="1:9" x14ac:dyDescent="0.25">
      <c r="A724" s="117" t="s">
        <v>0</v>
      </c>
      <c r="B724" s="117"/>
      <c r="C724" s="205">
        <f>C677</f>
        <v>0</v>
      </c>
      <c r="D724" s="205"/>
      <c r="E724" s="205"/>
      <c r="F724" s="205"/>
      <c r="G724" s="205"/>
      <c r="H724" s="205"/>
      <c r="I724" s="205"/>
    </row>
    <row r="725" spans="1:9" ht="3.75" customHeight="1" x14ac:dyDescent="0.25">
      <c r="A725" s="95"/>
      <c r="B725" s="95"/>
      <c r="C725" s="6"/>
      <c r="D725" s="6"/>
      <c r="E725" s="4"/>
      <c r="F725" s="4"/>
      <c r="G725" s="4"/>
      <c r="H725" s="4"/>
      <c r="I725" s="4"/>
    </row>
    <row r="726" spans="1:9" x14ac:dyDescent="0.25">
      <c r="A726" s="117" t="s">
        <v>1</v>
      </c>
      <c r="B726" s="117"/>
      <c r="C726" s="205">
        <f>C679</f>
        <v>0</v>
      </c>
      <c r="D726" s="205"/>
      <c r="E726" s="4" t="s">
        <v>3</v>
      </c>
      <c r="F726" s="218">
        <f>F679</f>
        <v>0</v>
      </c>
      <c r="G726" s="218"/>
      <c r="H726" s="4" t="s">
        <v>4</v>
      </c>
      <c r="I726" s="34">
        <f>I679</f>
        <v>0</v>
      </c>
    </row>
    <row r="727" spans="1:9" ht="3.75" customHeight="1" x14ac:dyDescent="0.25">
      <c r="A727" s="95"/>
      <c r="B727" s="95"/>
      <c r="C727" s="6"/>
      <c r="D727" s="6"/>
      <c r="E727" s="4"/>
      <c r="F727" s="4"/>
      <c r="G727" s="4"/>
      <c r="H727" s="4"/>
      <c r="I727" s="4"/>
    </row>
    <row r="728" spans="1:9" x14ac:dyDescent="0.25">
      <c r="A728" s="117" t="s">
        <v>2</v>
      </c>
      <c r="B728" s="117"/>
      <c r="C728" s="205">
        <f>C681</f>
        <v>0</v>
      </c>
      <c r="D728" s="205"/>
      <c r="E728" s="4" t="s">
        <v>5</v>
      </c>
      <c r="F728" s="218">
        <f>F681</f>
        <v>0</v>
      </c>
      <c r="G728" s="218"/>
      <c r="H728" s="218"/>
      <c r="I728" s="218"/>
    </row>
    <row r="729" spans="1:9" ht="3.75" customHeight="1" x14ac:dyDescent="0.25">
      <c r="A729" s="95"/>
      <c r="B729" s="95"/>
      <c r="C729" s="6"/>
      <c r="D729" s="6"/>
      <c r="E729" s="4"/>
      <c r="F729" s="7"/>
      <c r="G729" s="7"/>
      <c r="H729" s="7"/>
      <c r="I729" s="7"/>
    </row>
    <row r="730" spans="1:9" x14ac:dyDescent="0.25">
      <c r="A730" s="117" t="s">
        <v>6</v>
      </c>
      <c r="B730" s="117"/>
      <c r="C730" s="205">
        <f>C683</f>
        <v>0</v>
      </c>
      <c r="D730" s="205"/>
      <c r="E730" s="4" t="s">
        <v>7</v>
      </c>
      <c r="F730" s="218">
        <f>F683</f>
        <v>0</v>
      </c>
      <c r="G730" s="218"/>
      <c r="H730" s="218"/>
      <c r="I730" s="218"/>
    </row>
    <row r="731" spans="1:9" ht="3.75" customHeight="1" x14ac:dyDescent="0.25">
      <c r="A731" s="95"/>
      <c r="B731" s="95"/>
      <c r="C731" s="6"/>
      <c r="D731" s="6"/>
      <c r="E731" s="4"/>
      <c r="F731" s="7"/>
      <c r="G731" s="7"/>
      <c r="H731" s="7"/>
      <c r="I731" s="7"/>
    </row>
    <row r="732" spans="1:9" x14ac:dyDescent="0.25">
      <c r="A732" s="117" t="s">
        <v>8</v>
      </c>
      <c r="B732" s="117"/>
      <c r="C732" s="205">
        <f>C685</f>
        <v>0</v>
      </c>
      <c r="D732" s="205"/>
      <c r="E732" s="4" t="s">
        <v>138</v>
      </c>
      <c r="F732" s="4"/>
      <c r="G732" s="95"/>
      <c r="H732" s="81">
        <f>H685</f>
        <v>0</v>
      </c>
      <c r="I732" s="44">
        <f>I685</f>
        <v>0</v>
      </c>
    </row>
    <row r="733" spans="1:9" ht="3.75" customHeight="1" x14ac:dyDescent="0.25">
      <c r="A733" s="4"/>
      <c r="B733" s="4"/>
      <c r="C733" s="4" t="s">
        <v>139</v>
      </c>
      <c r="D733" s="4"/>
      <c r="E733" s="4"/>
      <c r="F733" s="4"/>
      <c r="G733" s="4"/>
      <c r="H733" s="4"/>
      <c r="I733" s="4"/>
    </row>
    <row r="734" spans="1:9" ht="6.75" customHeight="1" x14ac:dyDescent="0.25">
      <c r="A734" s="4"/>
      <c r="B734" s="4"/>
      <c r="C734" s="4"/>
      <c r="D734" s="4"/>
      <c r="E734" s="4"/>
      <c r="F734" s="4"/>
      <c r="G734" s="4"/>
      <c r="H734" s="4"/>
      <c r="I734" s="4"/>
    </row>
    <row r="735" spans="1:9" x14ac:dyDescent="0.25">
      <c r="A735" s="113" t="s">
        <v>164</v>
      </c>
      <c r="B735" s="113"/>
      <c r="C735" s="113"/>
      <c r="D735" s="113"/>
      <c r="E735" s="113"/>
      <c r="F735" s="113"/>
      <c r="G735" s="113"/>
      <c r="H735" s="113"/>
      <c r="I735" s="113"/>
    </row>
    <row r="736" spans="1:9" ht="7.5" customHeight="1" x14ac:dyDescent="0.25">
      <c r="A736" s="4"/>
      <c r="B736" s="4"/>
      <c r="C736" s="4"/>
      <c r="D736" s="4"/>
      <c r="E736" s="4"/>
      <c r="F736" s="4"/>
      <c r="G736" s="4"/>
      <c r="H736" s="4"/>
      <c r="I736" s="4"/>
    </row>
    <row r="737" spans="1:9" ht="26.25" customHeight="1" x14ac:dyDescent="0.25">
      <c r="A737" s="227" t="s">
        <v>155</v>
      </c>
      <c r="B737" s="228"/>
      <c r="C737" s="72" t="s">
        <v>156</v>
      </c>
      <c r="D737" s="227" t="s">
        <v>165</v>
      </c>
      <c r="E737" s="228"/>
      <c r="F737" s="227" t="s">
        <v>158</v>
      </c>
      <c r="G737" s="228"/>
      <c r="H737" s="227" t="s">
        <v>159</v>
      </c>
      <c r="I737" s="228"/>
    </row>
    <row r="738" spans="1:9" ht="26.25" customHeight="1" x14ac:dyDescent="0.25">
      <c r="A738" s="194" t="s">
        <v>103</v>
      </c>
      <c r="B738" s="194"/>
      <c r="C738" s="83" t="s">
        <v>103</v>
      </c>
      <c r="D738" s="283" t="s">
        <v>103</v>
      </c>
      <c r="E738" s="283"/>
      <c r="F738" s="283" t="s">
        <v>103</v>
      </c>
      <c r="G738" s="283"/>
      <c r="H738" s="284" t="s">
        <v>103</v>
      </c>
      <c r="I738" s="284"/>
    </row>
    <row r="739" spans="1:9" ht="26.25" customHeight="1" x14ac:dyDescent="0.25">
      <c r="A739" s="194" t="s">
        <v>103</v>
      </c>
      <c r="B739" s="194"/>
      <c r="C739" s="83" t="s">
        <v>103</v>
      </c>
      <c r="D739" s="283" t="s">
        <v>103</v>
      </c>
      <c r="E739" s="283"/>
      <c r="F739" s="283" t="s">
        <v>103</v>
      </c>
      <c r="G739" s="283"/>
      <c r="H739" s="284" t="s">
        <v>103</v>
      </c>
      <c r="I739" s="284"/>
    </row>
    <row r="740" spans="1:9" ht="26.25" customHeight="1" x14ac:dyDescent="0.25">
      <c r="A740" s="194" t="s">
        <v>103</v>
      </c>
      <c r="B740" s="194"/>
      <c r="C740" s="83" t="s">
        <v>103</v>
      </c>
      <c r="D740" s="283" t="s">
        <v>103</v>
      </c>
      <c r="E740" s="283"/>
      <c r="F740" s="283" t="s">
        <v>103</v>
      </c>
      <c r="G740" s="283"/>
      <c r="H740" s="284" t="s">
        <v>103</v>
      </c>
      <c r="I740" s="284"/>
    </row>
    <row r="741" spans="1:9" ht="26.25" customHeight="1" x14ac:dyDescent="0.25">
      <c r="A741" s="194" t="s">
        <v>103</v>
      </c>
      <c r="B741" s="194"/>
      <c r="C741" s="83" t="s">
        <v>103</v>
      </c>
      <c r="D741" s="283" t="s">
        <v>103</v>
      </c>
      <c r="E741" s="283"/>
      <c r="F741" s="283" t="s">
        <v>103</v>
      </c>
      <c r="G741" s="283"/>
      <c r="H741" s="284" t="s">
        <v>103</v>
      </c>
      <c r="I741" s="284"/>
    </row>
    <row r="742" spans="1:9" ht="26.25" customHeight="1" x14ac:dyDescent="0.25">
      <c r="A742" s="194" t="s">
        <v>103</v>
      </c>
      <c r="B742" s="194"/>
      <c r="C742" s="83" t="s">
        <v>103</v>
      </c>
      <c r="D742" s="283" t="s">
        <v>103</v>
      </c>
      <c r="E742" s="283"/>
      <c r="F742" s="283" t="s">
        <v>103</v>
      </c>
      <c r="G742" s="283"/>
      <c r="H742" s="284" t="s">
        <v>103</v>
      </c>
      <c r="I742" s="284"/>
    </row>
    <row r="743" spans="1:9" ht="26.25" customHeight="1" x14ac:dyDescent="0.25">
      <c r="A743" s="194" t="s">
        <v>103</v>
      </c>
      <c r="B743" s="194"/>
      <c r="C743" s="83" t="s">
        <v>103</v>
      </c>
      <c r="D743" s="283" t="s">
        <v>103</v>
      </c>
      <c r="E743" s="283"/>
      <c r="F743" s="283" t="s">
        <v>103</v>
      </c>
      <c r="G743" s="283"/>
      <c r="H743" s="284" t="s">
        <v>103</v>
      </c>
      <c r="I743" s="284"/>
    </row>
    <row r="744" spans="1:9" ht="26.25" customHeight="1" x14ac:dyDescent="0.25">
      <c r="A744" s="194" t="s">
        <v>103</v>
      </c>
      <c r="B744" s="194"/>
      <c r="C744" s="83" t="s">
        <v>103</v>
      </c>
      <c r="D744" s="283" t="s">
        <v>103</v>
      </c>
      <c r="E744" s="283"/>
      <c r="F744" s="283" t="s">
        <v>103</v>
      </c>
      <c r="G744" s="283"/>
      <c r="H744" s="284" t="s">
        <v>103</v>
      </c>
      <c r="I744" s="284"/>
    </row>
    <row r="745" spans="1:9" ht="26.25" customHeight="1" x14ac:dyDescent="0.25">
      <c r="A745" s="194" t="s">
        <v>103</v>
      </c>
      <c r="B745" s="194"/>
      <c r="C745" s="83" t="s">
        <v>103</v>
      </c>
      <c r="D745" s="283" t="s">
        <v>103</v>
      </c>
      <c r="E745" s="283"/>
      <c r="F745" s="283" t="s">
        <v>103</v>
      </c>
      <c r="G745" s="283"/>
      <c r="H745" s="284" t="s">
        <v>103</v>
      </c>
      <c r="I745" s="284"/>
    </row>
    <row r="746" spans="1:9" ht="26.25" customHeight="1" x14ac:dyDescent="0.25">
      <c r="A746" s="194" t="s">
        <v>103</v>
      </c>
      <c r="B746" s="194"/>
      <c r="C746" s="83" t="s">
        <v>103</v>
      </c>
      <c r="D746" s="283" t="s">
        <v>103</v>
      </c>
      <c r="E746" s="283"/>
      <c r="F746" s="283" t="s">
        <v>103</v>
      </c>
      <c r="G746" s="283"/>
      <c r="H746" s="284" t="s">
        <v>103</v>
      </c>
      <c r="I746" s="284"/>
    </row>
    <row r="747" spans="1:9" ht="26.25" customHeight="1" x14ac:dyDescent="0.25">
      <c r="A747" s="194" t="s">
        <v>103</v>
      </c>
      <c r="B747" s="194"/>
      <c r="C747" s="83" t="s">
        <v>103</v>
      </c>
      <c r="D747" s="283" t="s">
        <v>103</v>
      </c>
      <c r="E747" s="283"/>
      <c r="F747" s="283" t="s">
        <v>103</v>
      </c>
      <c r="G747" s="283"/>
      <c r="H747" s="284" t="s">
        <v>103</v>
      </c>
      <c r="I747" s="284"/>
    </row>
    <row r="748" spans="1:9" ht="7.5" customHeight="1" x14ac:dyDescent="0.25">
      <c r="A748" s="4"/>
      <c r="B748" s="4"/>
      <c r="C748" s="4"/>
      <c r="D748" s="4"/>
      <c r="E748" s="4"/>
      <c r="F748" s="4"/>
      <c r="G748" s="11"/>
      <c r="H748" s="11"/>
      <c r="I748" s="11"/>
    </row>
    <row r="749" spans="1:9" ht="26.25" customHeight="1" x14ac:dyDescent="0.25">
      <c r="A749" s="263" t="s">
        <v>182</v>
      </c>
      <c r="B749" s="263"/>
      <c r="C749" s="263"/>
      <c r="D749" s="263"/>
      <c r="E749" s="263"/>
      <c r="F749" s="263"/>
      <c r="G749" s="263"/>
      <c r="H749" s="263"/>
      <c r="I749" s="263"/>
    </row>
    <row r="750" spans="1:9" ht="3.75" customHeight="1" x14ac:dyDescent="0.25">
      <c r="A750" s="4"/>
      <c r="B750" s="4"/>
      <c r="C750" s="4"/>
      <c r="D750" s="4"/>
      <c r="E750" s="4"/>
      <c r="F750" s="4"/>
      <c r="G750" s="11"/>
      <c r="H750" s="11"/>
      <c r="I750" s="11"/>
    </row>
    <row r="751" spans="1:9" x14ac:dyDescent="0.25">
      <c r="A751" s="116" t="s">
        <v>178</v>
      </c>
      <c r="B751" s="116"/>
      <c r="C751" s="116"/>
      <c r="D751" s="116"/>
      <c r="E751" s="116"/>
      <c r="F751" s="116"/>
      <c r="G751" s="116"/>
      <c r="H751" s="116"/>
      <c r="I751" s="116"/>
    </row>
    <row r="752" spans="1:9" ht="7.5" customHeight="1" x14ac:dyDescent="0.25">
      <c r="A752" s="4"/>
      <c r="B752" s="4"/>
      <c r="C752" s="4"/>
      <c r="D752" s="4"/>
      <c r="E752" s="4"/>
      <c r="F752" s="4"/>
      <c r="G752" s="4"/>
      <c r="H752" s="4"/>
      <c r="I752" s="4"/>
    </row>
    <row r="753" spans="1:9" ht="33.75" customHeight="1" x14ac:dyDescent="0.25">
      <c r="A753" s="264">
        <f>'F-TNU-RA-014 SOLICITUD'!$A$221:$I$221</f>
        <v>0</v>
      </c>
      <c r="B753" s="264"/>
      <c r="C753" s="264"/>
      <c r="D753" s="264"/>
      <c r="E753" s="264"/>
      <c r="F753" s="264"/>
      <c r="G753" s="264"/>
      <c r="H753" s="264"/>
      <c r="I753" s="264"/>
    </row>
    <row r="754" spans="1:9" ht="3.75" customHeight="1" x14ac:dyDescent="0.25">
      <c r="A754" s="4"/>
      <c r="B754" s="4"/>
      <c r="C754" s="4"/>
      <c r="D754" s="4"/>
      <c r="E754" s="4"/>
      <c r="F754" s="4"/>
      <c r="G754" s="11"/>
      <c r="H754" s="11"/>
      <c r="I754" s="11"/>
    </row>
    <row r="755" spans="1:9" ht="15" customHeight="1" x14ac:dyDescent="0.25">
      <c r="A755" s="4"/>
      <c r="B755" s="4"/>
      <c r="C755" s="4"/>
      <c r="D755" s="4"/>
      <c r="E755" s="4"/>
      <c r="F755" s="4"/>
      <c r="G755" s="11"/>
      <c r="H755" s="11"/>
      <c r="I755" s="11"/>
    </row>
    <row r="756" spans="1:9" ht="15" customHeight="1" x14ac:dyDescent="0.25">
      <c r="A756" s="4" t="s">
        <v>161</v>
      </c>
      <c r="B756" s="4"/>
      <c r="C756" s="108">
        <f>C709</f>
        <v>0</v>
      </c>
      <c r="D756" s="108"/>
      <c r="E756" s="108"/>
      <c r="F756" s="98"/>
      <c r="G756" s="4" t="s">
        <v>162</v>
      </c>
      <c r="H756" s="211">
        <f>H709</f>
        <v>0</v>
      </c>
      <c r="I756" s="211"/>
    </row>
    <row r="757" spans="1:9" ht="15" customHeight="1" x14ac:dyDescent="0.25">
      <c r="A757" s="4"/>
      <c r="B757" s="4"/>
      <c r="C757" s="4"/>
      <c r="D757" s="4"/>
      <c r="E757" s="4"/>
      <c r="F757" s="4"/>
      <c r="G757" s="4"/>
      <c r="H757" s="4"/>
      <c r="I757" s="4"/>
    </row>
    <row r="758" spans="1:9" x14ac:dyDescent="0.25">
      <c r="A758" s="4" t="s">
        <v>177</v>
      </c>
      <c r="C758" s="108">
        <f>C711</f>
        <v>0</v>
      </c>
      <c r="D758" s="108"/>
      <c r="E758" s="108"/>
      <c r="F758" s="212" t="s">
        <v>179</v>
      </c>
      <c r="G758" s="212"/>
      <c r="H758" s="211">
        <f>H711</f>
        <v>0</v>
      </c>
      <c r="I758" s="211"/>
    </row>
    <row r="759" spans="1:9" ht="7.5" customHeight="1" x14ac:dyDescent="0.25">
      <c r="A759" s="4"/>
      <c r="B759" s="4"/>
      <c r="C759" s="4"/>
      <c r="D759" s="4"/>
      <c r="E759" s="4"/>
      <c r="F759" s="4"/>
      <c r="G759" s="4"/>
      <c r="H759" s="4"/>
      <c r="I759" s="4"/>
    </row>
    <row r="760" spans="1:9" x14ac:dyDescent="0.25">
      <c r="A760" s="4"/>
      <c r="B760" s="213" t="s">
        <v>180</v>
      </c>
      <c r="C760" s="213"/>
      <c r="D760" s="213"/>
      <c r="E760" s="213"/>
      <c r="F760" s="213"/>
      <c r="G760" s="213"/>
      <c r="H760" s="213"/>
      <c r="I760" s="4"/>
    </row>
  </sheetData>
  <sheetProtection algorithmName="SHA-512" hashValue="G4V+lUYtusxl51tFaEvoK06sIDGR9Yua1LPN8OMT16Ruo3CgWf+EMVPirB3Avh8XCKt7ZLPn4TOJ1iyePtbsxg==" saltValue="YWhl8ta3J+56Ev/WtsgAjA==" spinCount="100000" sheet="1" selectLockedCells="1" selectUnlockedCells="1"/>
  <protectedRanges>
    <protectedRange sqref="H8 C33 H33 H103 C128 H128 H198 C223 H223 H293 C318 H318 H388 C413 H413 H483 C508 H508 H578 C603 H603 H673 C698 H698" name="Rango1"/>
  </protectedRanges>
  <dataConsolidate/>
  <mergeCells count="984">
    <mergeCell ref="C677:I677"/>
    <mergeCell ref="A679:B679"/>
    <mergeCell ref="F679:G679"/>
    <mergeCell ref="A681:B681"/>
    <mergeCell ref="A242:I242"/>
    <mergeCell ref="A75:B75"/>
    <mergeCell ref="A79:B79"/>
    <mergeCell ref="A63:B63"/>
    <mergeCell ref="C63:D63"/>
    <mergeCell ref="F63:I63"/>
    <mergeCell ref="A65:B65"/>
    <mergeCell ref="C65:D65"/>
    <mergeCell ref="F65:I65"/>
    <mergeCell ref="A67:B67"/>
    <mergeCell ref="C67:D67"/>
    <mergeCell ref="A70:I70"/>
    <mergeCell ref="H73:I73"/>
    <mergeCell ref="G286:I286"/>
    <mergeCell ref="A80:B80"/>
    <mergeCell ref="C614:E614"/>
    <mergeCell ref="H614:I614"/>
    <mergeCell ref="C616:E616"/>
    <mergeCell ref="F616:G616"/>
    <mergeCell ref="H616:I616"/>
    <mergeCell ref="A576:I576"/>
    <mergeCell ref="C578:D578"/>
    <mergeCell ref="E578:G578"/>
    <mergeCell ref="H578:I578"/>
    <mergeCell ref="A580:I580"/>
    <mergeCell ref="A582:B582"/>
    <mergeCell ref="C582:I582"/>
    <mergeCell ref="A584:B584"/>
    <mergeCell ref="C584:D584"/>
    <mergeCell ref="F584:G584"/>
    <mergeCell ref="A586:B586"/>
    <mergeCell ref="C586:D586"/>
    <mergeCell ref="F586:I586"/>
    <mergeCell ref="A588:B588"/>
    <mergeCell ref="A305:B305"/>
    <mergeCell ref="C305:D305"/>
    <mergeCell ref="H456:I456"/>
    <mergeCell ref="A457:B457"/>
    <mergeCell ref="D457:E457"/>
    <mergeCell ref="F457:G457"/>
    <mergeCell ref="H457:I457"/>
    <mergeCell ref="H329:I329"/>
    <mergeCell ref="C348:D348"/>
    <mergeCell ref="F348:I348"/>
    <mergeCell ref="A350:B350"/>
    <mergeCell ref="C350:D350"/>
    <mergeCell ref="D459:E459"/>
    <mergeCell ref="F459:G459"/>
    <mergeCell ref="A318:B318"/>
    <mergeCell ref="C318:D318"/>
    <mergeCell ref="H318:I318"/>
    <mergeCell ref="A452:B452"/>
    <mergeCell ref="D452:E452"/>
    <mergeCell ref="F452:G452"/>
    <mergeCell ref="A38:B38"/>
    <mergeCell ref="C38:I38"/>
    <mergeCell ref="A86:I86"/>
    <mergeCell ref="A88:I88"/>
    <mergeCell ref="A41:C41"/>
    <mergeCell ref="A156:B156"/>
    <mergeCell ref="C156:D156"/>
    <mergeCell ref="F156:G156"/>
    <mergeCell ref="A167:B167"/>
    <mergeCell ref="D167:E167"/>
    <mergeCell ref="F167:G167"/>
    <mergeCell ref="H167:I167"/>
    <mergeCell ref="C162:D162"/>
    <mergeCell ref="A165:I165"/>
    <mergeCell ref="A158:B158"/>
    <mergeCell ref="C158:D158"/>
    <mergeCell ref="F158:I158"/>
    <mergeCell ref="A160:B160"/>
    <mergeCell ref="C160:D160"/>
    <mergeCell ref="F160:I160"/>
    <mergeCell ref="A162:B162"/>
    <mergeCell ref="D80:E80"/>
    <mergeCell ref="F80:G80"/>
    <mergeCell ref="H80:I80"/>
    <mergeCell ref="F16:I16"/>
    <mergeCell ref="A52:I52"/>
    <mergeCell ref="A40:I40"/>
    <mergeCell ref="D41:I41"/>
    <mergeCell ref="A25:I25"/>
    <mergeCell ref="C27:D27"/>
    <mergeCell ref="A33:B33"/>
    <mergeCell ref="A1:B3"/>
    <mergeCell ref="C1:F3"/>
    <mergeCell ref="G1:I1"/>
    <mergeCell ref="G2:I2"/>
    <mergeCell ref="G3:I3"/>
    <mergeCell ref="A5:I5"/>
    <mergeCell ref="A6:I6"/>
    <mergeCell ref="A10:I10"/>
    <mergeCell ref="H8:I8"/>
    <mergeCell ref="E8:G8"/>
    <mergeCell ref="C33:D33"/>
    <mergeCell ref="H33:I33"/>
    <mergeCell ref="A36:B36"/>
    <mergeCell ref="A48:B50"/>
    <mergeCell ref="C48:F50"/>
    <mergeCell ref="G48:I48"/>
    <mergeCell ref="G49:I49"/>
    <mergeCell ref="D81:E81"/>
    <mergeCell ref="A82:B82"/>
    <mergeCell ref="D82:E82"/>
    <mergeCell ref="F82:G82"/>
    <mergeCell ref="H82:I82"/>
    <mergeCell ref="A12:B12"/>
    <mergeCell ref="C12:I12"/>
    <mergeCell ref="A14:B14"/>
    <mergeCell ref="H55:I55"/>
    <mergeCell ref="A57:I57"/>
    <mergeCell ref="A18:B18"/>
    <mergeCell ref="C18:D18"/>
    <mergeCell ref="F18:I18"/>
    <mergeCell ref="A20:B20"/>
    <mergeCell ref="C20:D20"/>
    <mergeCell ref="A23:I23"/>
    <mergeCell ref="A53:I53"/>
    <mergeCell ref="C14:D14"/>
    <mergeCell ref="F14:G14"/>
    <mergeCell ref="A16:B16"/>
    <mergeCell ref="C16:D16"/>
    <mergeCell ref="A72:B72"/>
    <mergeCell ref="D72:E72"/>
    <mergeCell ref="F72:G72"/>
    <mergeCell ref="H72:I72"/>
    <mergeCell ref="A73:B73"/>
    <mergeCell ref="D73:E73"/>
    <mergeCell ref="E55:G55"/>
    <mergeCell ref="C44:E44"/>
    <mergeCell ref="C46:E46"/>
    <mergeCell ref="F46:G46"/>
    <mergeCell ref="A265:B265"/>
    <mergeCell ref="A143:B145"/>
    <mergeCell ref="C143:F145"/>
    <mergeCell ref="G143:I143"/>
    <mergeCell ref="G144:I144"/>
    <mergeCell ref="G145:I145"/>
    <mergeCell ref="A147:I147"/>
    <mergeCell ref="A148:I148"/>
    <mergeCell ref="H150:I150"/>
    <mergeCell ref="A152:I152"/>
    <mergeCell ref="A168:B168"/>
    <mergeCell ref="A262:B262"/>
    <mergeCell ref="D262:E262"/>
    <mergeCell ref="F262:G262"/>
    <mergeCell ref="H262:I262"/>
    <mergeCell ref="A263:B263"/>
    <mergeCell ref="D263:E263"/>
    <mergeCell ref="F263:G263"/>
    <mergeCell ref="H263:I263"/>
    <mergeCell ref="A264:B264"/>
    <mergeCell ref="D264:E264"/>
    <mergeCell ref="F264:G264"/>
    <mergeCell ref="H264:I264"/>
    <mergeCell ref="F456:G456"/>
    <mergeCell ref="A458:B458"/>
    <mergeCell ref="D458:E458"/>
    <mergeCell ref="F458:G458"/>
    <mergeCell ref="H458:I458"/>
    <mergeCell ref="A297:B297"/>
    <mergeCell ref="G333:I333"/>
    <mergeCell ref="A344:B344"/>
    <mergeCell ref="A346:B346"/>
    <mergeCell ref="C346:D346"/>
    <mergeCell ref="A348:B348"/>
    <mergeCell ref="A308:I308"/>
    <mergeCell ref="C312:D312"/>
    <mergeCell ref="A310:I310"/>
    <mergeCell ref="A314:B314"/>
    <mergeCell ref="C314:I314"/>
    <mergeCell ref="A316:B316"/>
    <mergeCell ref="C316:I316"/>
    <mergeCell ref="C443:D443"/>
    <mergeCell ref="F443:I443"/>
    <mergeCell ref="A445:B445"/>
    <mergeCell ref="C445:D445"/>
    <mergeCell ref="F445:I445"/>
    <mergeCell ref="A447:B447"/>
    <mergeCell ref="C447:D447"/>
    <mergeCell ref="H357:I357"/>
    <mergeCell ref="A358:B358"/>
    <mergeCell ref="D358:E358"/>
    <mergeCell ref="F358:G358"/>
    <mergeCell ref="H358:I358"/>
    <mergeCell ref="A359:B359"/>
    <mergeCell ref="D359:E359"/>
    <mergeCell ref="F359:G359"/>
    <mergeCell ref="H359:I359"/>
    <mergeCell ref="A411:B411"/>
    <mergeCell ref="C411:I411"/>
    <mergeCell ref="A363:B363"/>
    <mergeCell ref="D363:E363"/>
    <mergeCell ref="F363:G363"/>
    <mergeCell ref="H363:I363"/>
    <mergeCell ref="A364:B364"/>
    <mergeCell ref="A175:B175"/>
    <mergeCell ref="F81:G81"/>
    <mergeCell ref="H81:I81"/>
    <mergeCell ref="C720:D720"/>
    <mergeCell ref="D75:E75"/>
    <mergeCell ref="F75:G75"/>
    <mergeCell ref="H75:I75"/>
    <mergeCell ref="D79:E79"/>
    <mergeCell ref="F79:G79"/>
    <mergeCell ref="H79:I79"/>
    <mergeCell ref="H93:I93"/>
    <mergeCell ref="A81:B81"/>
    <mergeCell ref="A76:B76"/>
    <mergeCell ref="D168:E168"/>
    <mergeCell ref="F168:G168"/>
    <mergeCell ref="H168:I168"/>
    <mergeCell ref="A169:B169"/>
    <mergeCell ref="D169:E169"/>
    <mergeCell ref="F169:G169"/>
    <mergeCell ref="H169:I169"/>
    <mergeCell ref="F170:G170"/>
    <mergeCell ref="H170:I170"/>
    <mergeCell ref="A171:B171"/>
    <mergeCell ref="A443:B443"/>
    <mergeCell ref="D171:E171"/>
    <mergeCell ref="H141:I141"/>
    <mergeCell ref="D170:E170"/>
    <mergeCell ref="A173:B173"/>
    <mergeCell ref="D173:E173"/>
    <mergeCell ref="F173:G173"/>
    <mergeCell ref="H173:I173"/>
    <mergeCell ref="A174:B174"/>
    <mergeCell ref="D174:E174"/>
    <mergeCell ref="F174:G174"/>
    <mergeCell ref="H174:I174"/>
    <mergeCell ref="F171:G171"/>
    <mergeCell ref="H171:I171"/>
    <mergeCell ref="A172:B172"/>
    <mergeCell ref="D172:E172"/>
    <mergeCell ref="F172:G172"/>
    <mergeCell ref="H172:I172"/>
    <mergeCell ref="A170:B170"/>
    <mergeCell ref="A154:B154"/>
    <mergeCell ref="C154:I154"/>
    <mergeCell ref="A221:B221"/>
    <mergeCell ref="A223:B223"/>
    <mergeCell ref="C210:D210"/>
    <mergeCell ref="A213:I213"/>
    <mergeCell ref="A215:I215"/>
    <mergeCell ref="C217:D217"/>
    <mergeCell ref="A219:B219"/>
    <mergeCell ref="C219:I219"/>
    <mergeCell ref="C221:I221"/>
    <mergeCell ref="C223:D223"/>
    <mergeCell ref="H223:I223"/>
    <mergeCell ref="C204:D204"/>
    <mergeCell ref="F204:G204"/>
    <mergeCell ref="A206:B206"/>
    <mergeCell ref="C206:D206"/>
    <mergeCell ref="F206:I206"/>
    <mergeCell ref="A208:B208"/>
    <mergeCell ref="C208:D208"/>
    <mergeCell ref="F208:I208"/>
    <mergeCell ref="A210:B210"/>
    <mergeCell ref="A278:I278"/>
    <mergeCell ref="A268:B268"/>
    <mergeCell ref="D268:E268"/>
    <mergeCell ref="F268:G268"/>
    <mergeCell ref="H268:I268"/>
    <mergeCell ref="A269:B269"/>
    <mergeCell ref="D269:E269"/>
    <mergeCell ref="F269:G269"/>
    <mergeCell ref="H269:I269"/>
    <mergeCell ref="A270:B270"/>
    <mergeCell ref="D270:E270"/>
    <mergeCell ref="F270:G270"/>
    <mergeCell ref="H270:I270"/>
    <mergeCell ref="F364:G364"/>
    <mergeCell ref="H364:I364"/>
    <mergeCell ref="A365:B365"/>
    <mergeCell ref="D365:E365"/>
    <mergeCell ref="F365:G365"/>
    <mergeCell ref="H365:I365"/>
    <mergeCell ref="D549:E549"/>
    <mergeCell ref="F549:G549"/>
    <mergeCell ref="H549:I549"/>
    <mergeCell ref="C536:D536"/>
    <mergeCell ref="A538:B538"/>
    <mergeCell ref="C538:D538"/>
    <mergeCell ref="A536:B536"/>
    <mergeCell ref="A528:I528"/>
    <mergeCell ref="A459:B459"/>
    <mergeCell ref="A489:B489"/>
    <mergeCell ref="C489:D489"/>
    <mergeCell ref="A491:B491"/>
    <mergeCell ref="C491:D491"/>
    <mergeCell ref="A481:I481"/>
    <mergeCell ref="A534:B534"/>
    <mergeCell ref="A487:B487"/>
    <mergeCell ref="A367:B367"/>
    <mergeCell ref="H452:I452"/>
    <mergeCell ref="A575:I575"/>
    <mergeCell ref="A551:B551"/>
    <mergeCell ref="D551:E551"/>
    <mergeCell ref="F551:G551"/>
    <mergeCell ref="H551:I551"/>
    <mergeCell ref="A552:B552"/>
    <mergeCell ref="D552:E552"/>
    <mergeCell ref="F552:G552"/>
    <mergeCell ref="H552:I552"/>
    <mergeCell ref="A553:B553"/>
    <mergeCell ref="D553:E553"/>
    <mergeCell ref="F553:G553"/>
    <mergeCell ref="H553:I553"/>
    <mergeCell ref="A556:B556"/>
    <mergeCell ref="D556:E556"/>
    <mergeCell ref="F556:G556"/>
    <mergeCell ref="H556:I556"/>
    <mergeCell ref="A557:B557"/>
    <mergeCell ref="D557:E557"/>
    <mergeCell ref="F557:G557"/>
    <mergeCell ref="H557:I557"/>
    <mergeCell ref="A559:I559"/>
    <mergeCell ref="A561:I561"/>
    <mergeCell ref="A563:I563"/>
    <mergeCell ref="H644:I644"/>
    <mergeCell ref="A642:B642"/>
    <mergeCell ref="D642:E642"/>
    <mergeCell ref="F642:G642"/>
    <mergeCell ref="H642:I642"/>
    <mergeCell ref="A635:B635"/>
    <mergeCell ref="C635:D635"/>
    <mergeCell ref="F635:I635"/>
    <mergeCell ref="C637:D637"/>
    <mergeCell ref="A640:I640"/>
    <mergeCell ref="A637:B637"/>
    <mergeCell ref="A735:I735"/>
    <mergeCell ref="A732:B732"/>
    <mergeCell ref="C732:D732"/>
    <mergeCell ref="A724:B724"/>
    <mergeCell ref="A726:B726"/>
    <mergeCell ref="C726:D726"/>
    <mergeCell ref="A645:B645"/>
    <mergeCell ref="D645:E645"/>
    <mergeCell ref="F645:G645"/>
    <mergeCell ref="H645:I645"/>
    <mergeCell ref="A646:B646"/>
    <mergeCell ref="D646:E646"/>
    <mergeCell ref="F646:G646"/>
    <mergeCell ref="H646:I646"/>
    <mergeCell ref="A647:B647"/>
    <mergeCell ref="D647:E647"/>
    <mergeCell ref="F647:G647"/>
    <mergeCell ref="H647:I647"/>
    <mergeCell ref="A677:B677"/>
    <mergeCell ref="C679:D679"/>
    <mergeCell ref="C673:D673"/>
    <mergeCell ref="E673:G673"/>
    <mergeCell ref="H673:I673"/>
    <mergeCell ref="A675:I675"/>
    <mergeCell ref="A746:B746"/>
    <mergeCell ref="D746:E746"/>
    <mergeCell ref="F746:G746"/>
    <mergeCell ref="H746:I746"/>
    <mergeCell ref="A747:B747"/>
    <mergeCell ref="D747:E747"/>
    <mergeCell ref="F747:G747"/>
    <mergeCell ref="H747:I747"/>
    <mergeCell ref="A737:B737"/>
    <mergeCell ref="D737:E737"/>
    <mergeCell ref="F737:G737"/>
    <mergeCell ref="H737:I737"/>
    <mergeCell ref="A738:B738"/>
    <mergeCell ref="D738:E738"/>
    <mergeCell ref="F738:G738"/>
    <mergeCell ref="H738:I738"/>
    <mergeCell ref="A739:B739"/>
    <mergeCell ref="D739:E739"/>
    <mergeCell ref="F739:G739"/>
    <mergeCell ref="H739:I739"/>
    <mergeCell ref="D745:E745"/>
    <mergeCell ref="F745:G745"/>
    <mergeCell ref="H745:I745"/>
    <mergeCell ref="A743:B743"/>
    <mergeCell ref="D743:E743"/>
    <mergeCell ref="F743:G743"/>
    <mergeCell ref="H743:I743"/>
    <mergeCell ref="A744:B744"/>
    <mergeCell ref="D744:E744"/>
    <mergeCell ref="F744:G744"/>
    <mergeCell ref="H744:I744"/>
    <mergeCell ref="A745:B745"/>
    <mergeCell ref="A740:B740"/>
    <mergeCell ref="D740:E740"/>
    <mergeCell ref="F740:G740"/>
    <mergeCell ref="H740:I740"/>
    <mergeCell ref="A741:B741"/>
    <mergeCell ref="D741:E741"/>
    <mergeCell ref="F741:G741"/>
    <mergeCell ref="H741:I741"/>
    <mergeCell ref="A742:B742"/>
    <mergeCell ref="D742:E742"/>
    <mergeCell ref="F742:G742"/>
    <mergeCell ref="H742:I742"/>
    <mergeCell ref="D367:E367"/>
    <mergeCell ref="F367:G367"/>
    <mergeCell ref="H367:I367"/>
    <mergeCell ref="C141:E141"/>
    <mergeCell ref="F141:G141"/>
    <mergeCell ref="C186:E186"/>
    <mergeCell ref="B190:H190"/>
    <mergeCell ref="A191:B193"/>
    <mergeCell ref="C191:F193"/>
    <mergeCell ref="G191:I191"/>
    <mergeCell ref="G192:I192"/>
    <mergeCell ref="G193:I193"/>
    <mergeCell ref="A195:I195"/>
    <mergeCell ref="A196:I196"/>
    <mergeCell ref="C198:D198"/>
    <mergeCell ref="E198:G198"/>
    <mergeCell ref="H198:I198"/>
    <mergeCell ref="A200:I200"/>
    <mergeCell ref="A202:B202"/>
    <mergeCell ref="C202:I202"/>
    <mergeCell ref="A204:B204"/>
    <mergeCell ref="A360:B360"/>
    <mergeCell ref="D360:E360"/>
    <mergeCell ref="A342:I342"/>
    <mergeCell ref="C344:I344"/>
    <mergeCell ref="F346:G346"/>
    <mergeCell ref="F350:I350"/>
    <mergeCell ref="A352:B352"/>
    <mergeCell ref="C352:D352"/>
    <mergeCell ref="A355:I355"/>
    <mergeCell ref="A366:B366"/>
    <mergeCell ref="D366:E366"/>
    <mergeCell ref="F366:G366"/>
    <mergeCell ref="H366:I366"/>
    <mergeCell ref="F360:G360"/>
    <mergeCell ref="H360:I360"/>
    <mergeCell ref="A361:B361"/>
    <mergeCell ref="D361:E361"/>
    <mergeCell ref="F361:G361"/>
    <mergeCell ref="H361:I361"/>
    <mergeCell ref="A362:B362"/>
    <mergeCell ref="D362:E362"/>
    <mergeCell ref="F362:G362"/>
    <mergeCell ref="H362:I362"/>
    <mergeCell ref="A357:B357"/>
    <mergeCell ref="D357:E357"/>
    <mergeCell ref="F357:G357"/>
    <mergeCell ref="D364:E364"/>
    <mergeCell ref="A670:I670"/>
    <mergeCell ref="A671:I671"/>
    <mergeCell ref="C473:E473"/>
    <mergeCell ref="F473:G473"/>
    <mergeCell ref="A485:I485"/>
    <mergeCell ref="C487:I487"/>
    <mergeCell ref="F489:G489"/>
    <mergeCell ref="F491:I491"/>
    <mergeCell ref="A493:B493"/>
    <mergeCell ref="C493:D493"/>
    <mergeCell ref="F493:I493"/>
    <mergeCell ref="A495:B495"/>
    <mergeCell ref="C495:D495"/>
    <mergeCell ref="A498:I498"/>
    <mergeCell ref="A500:I500"/>
    <mergeCell ref="C502:D502"/>
    <mergeCell ref="A504:B504"/>
    <mergeCell ref="A643:B643"/>
    <mergeCell ref="D643:E643"/>
    <mergeCell ref="F643:G643"/>
    <mergeCell ref="H643:I643"/>
    <mergeCell ref="A644:B644"/>
    <mergeCell ref="D644:E644"/>
    <mergeCell ref="F644:G644"/>
    <mergeCell ref="A656:I656"/>
    <mergeCell ref="A658:I658"/>
    <mergeCell ref="C661:E661"/>
    <mergeCell ref="H661:I661"/>
    <mergeCell ref="C663:E663"/>
    <mergeCell ref="F663:G663"/>
    <mergeCell ref="H663:I663"/>
    <mergeCell ref="B665:H665"/>
    <mergeCell ref="A666:B668"/>
    <mergeCell ref="C666:F668"/>
    <mergeCell ref="G666:I666"/>
    <mergeCell ref="G667:I667"/>
    <mergeCell ref="G668:I668"/>
    <mergeCell ref="A100:I100"/>
    <mergeCell ref="A101:I101"/>
    <mergeCell ref="C103:D103"/>
    <mergeCell ref="E103:G103"/>
    <mergeCell ref="H103:I103"/>
    <mergeCell ref="A105:I105"/>
    <mergeCell ref="A107:B107"/>
    <mergeCell ref="C8:D8"/>
    <mergeCell ref="C55:D55"/>
    <mergeCell ref="A84:I84"/>
    <mergeCell ref="H91:I91"/>
    <mergeCell ref="C91:E91"/>
    <mergeCell ref="C93:E93"/>
    <mergeCell ref="F93:G93"/>
    <mergeCell ref="D76:E76"/>
    <mergeCell ref="F76:G76"/>
    <mergeCell ref="H76:I76"/>
    <mergeCell ref="A77:B77"/>
    <mergeCell ref="D77:E77"/>
    <mergeCell ref="F77:G77"/>
    <mergeCell ref="H77:I77"/>
    <mergeCell ref="A78:B78"/>
    <mergeCell ref="D78:E78"/>
    <mergeCell ref="F78:G78"/>
    <mergeCell ref="B95:H95"/>
    <mergeCell ref="A29:B29"/>
    <mergeCell ref="C29:I29"/>
    <mergeCell ref="A31:B31"/>
    <mergeCell ref="C31:I31"/>
    <mergeCell ref="A96:B98"/>
    <mergeCell ref="C96:F98"/>
    <mergeCell ref="G96:I96"/>
    <mergeCell ref="G97:I97"/>
    <mergeCell ref="G98:I98"/>
    <mergeCell ref="H78:I78"/>
    <mergeCell ref="H44:I44"/>
    <mergeCell ref="H46:I46"/>
    <mergeCell ref="A59:B59"/>
    <mergeCell ref="A61:B61"/>
    <mergeCell ref="C61:D61"/>
    <mergeCell ref="F61:G61"/>
    <mergeCell ref="A74:B74"/>
    <mergeCell ref="C59:I59"/>
    <mergeCell ref="G50:I50"/>
    <mergeCell ref="F73:G73"/>
    <mergeCell ref="D74:E74"/>
    <mergeCell ref="F74:G74"/>
    <mergeCell ref="H74:I74"/>
    <mergeCell ref="C107:I107"/>
    <mergeCell ref="A109:B109"/>
    <mergeCell ref="C109:D109"/>
    <mergeCell ref="F109:G109"/>
    <mergeCell ref="A113:B113"/>
    <mergeCell ref="C113:D113"/>
    <mergeCell ref="A120:I120"/>
    <mergeCell ref="C122:D122"/>
    <mergeCell ref="A124:B124"/>
    <mergeCell ref="C124:I124"/>
    <mergeCell ref="A111:B111"/>
    <mergeCell ref="C111:D111"/>
    <mergeCell ref="F111:I111"/>
    <mergeCell ref="F113:I113"/>
    <mergeCell ref="A115:B115"/>
    <mergeCell ref="C115:D115"/>
    <mergeCell ref="A118:I118"/>
    <mergeCell ref="A126:B126"/>
    <mergeCell ref="C126:I126"/>
    <mergeCell ref="A128:B128"/>
    <mergeCell ref="C128:D128"/>
    <mergeCell ref="H128:I128"/>
    <mergeCell ref="A131:B131"/>
    <mergeCell ref="A133:B133"/>
    <mergeCell ref="C133:I133"/>
    <mergeCell ref="A135:I135"/>
    <mergeCell ref="A136:C136"/>
    <mergeCell ref="D136:I136"/>
    <mergeCell ref="C139:E139"/>
    <mergeCell ref="H139:I139"/>
    <mergeCell ref="C150:D150"/>
    <mergeCell ref="A181:I181"/>
    <mergeCell ref="A183:I183"/>
    <mergeCell ref="C188:E188"/>
    <mergeCell ref="F188:G188"/>
    <mergeCell ref="H188:I188"/>
    <mergeCell ref="A179:I179"/>
    <mergeCell ref="H186:I186"/>
    <mergeCell ref="D175:E175"/>
    <mergeCell ref="F175:G175"/>
    <mergeCell ref="H175:I175"/>
    <mergeCell ref="A176:B176"/>
    <mergeCell ref="D176:E176"/>
    <mergeCell ref="F176:G176"/>
    <mergeCell ref="H176:I176"/>
    <mergeCell ref="A177:B177"/>
    <mergeCell ref="D177:E177"/>
    <mergeCell ref="F177:G177"/>
    <mergeCell ref="H177:I177"/>
    <mergeCell ref="E150:G150"/>
    <mergeCell ref="A226:B226"/>
    <mergeCell ref="A228:B228"/>
    <mergeCell ref="C228:I228"/>
    <mergeCell ref="A231:C231"/>
    <mergeCell ref="D231:I231"/>
    <mergeCell ref="C234:E234"/>
    <mergeCell ref="H234:I234"/>
    <mergeCell ref="C236:E236"/>
    <mergeCell ref="F236:G236"/>
    <mergeCell ref="H236:I236"/>
    <mergeCell ref="A230:I230"/>
    <mergeCell ref="A238:B240"/>
    <mergeCell ref="C238:F240"/>
    <mergeCell ref="G240:I240"/>
    <mergeCell ref="A243:I243"/>
    <mergeCell ref="C245:D245"/>
    <mergeCell ref="E245:G245"/>
    <mergeCell ref="H245:I245"/>
    <mergeCell ref="A247:I247"/>
    <mergeCell ref="A249:B249"/>
    <mergeCell ref="C249:I249"/>
    <mergeCell ref="G238:I238"/>
    <mergeCell ref="G239:I239"/>
    <mergeCell ref="A251:B251"/>
    <mergeCell ref="C251:D251"/>
    <mergeCell ref="F251:G251"/>
    <mergeCell ref="A253:B253"/>
    <mergeCell ref="C253:D253"/>
    <mergeCell ref="F253:I253"/>
    <mergeCell ref="A255:B255"/>
    <mergeCell ref="C255:D255"/>
    <mergeCell ref="F255:I255"/>
    <mergeCell ref="A257:B257"/>
    <mergeCell ref="C257:D257"/>
    <mergeCell ref="A260:I260"/>
    <mergeCell ref="A272:B272"/>
    <mergeCell ref="D272:E272"/>
    <mergeCell ref="F272:G272"/>
    <mergeCell ref="H272:I272"/>
    <mergeCell ref="A274:I274"/>
    <mergeCell ref="A276:I276"/>
    <mergeCell ref="A271:B271"/>
    <mergeCell ref="D271:E271"/>
    <mergeCell ref="F271:G271"/>
    <mergeCell ref="H271:I271"/>
    <mergeCell ref="H265:I265"/>
    <mergeCell ref="A266:B266"/>
    <mergeCell ref="D266:E266"/>
    <mergeCell ref="F266:G266"/>
    <mergeCell ref="H266:I266"/>
    <mergeCell ref="A267:B267"/>
    <mergeCell ref="D267:E267"/>
    <mergeCell ref="F267:G267"/>
    <mergeCell ref="H267:I267"/>
    <mergeCell ref="D265:E265"/>
    <mergeCell ref="F265:G265"/>
    <mergeCell ref="C281:E281"/>
    <mergeCell ref="H281:I281"/>
    <mergeCell ref="C283:E283"/>
    <mergeCell ref="F283:G283"/>
    <mergeCell ref="H283:I283"/>
    <mergeCell ref="B285:H285"/>
    <mergeCell ref="A286:B288"/>
    <mergeCell ref="C286:F288"/>
    <mergeCell ref="G287:I287"/>
    <mergeCell ref="G288:I288"/>
    <mergeCell ref="A290:I290"/>
    <mergeCell ref="A291:I291"/>
    <mergeCell ref="C293:D293"/>
    <mergeCell ref="E293:G293"/>
    <mergeCell ref="H293:I293"/>
    <mergeCell ref="A295:I295"/>
    <mergeCell ref="C297:I297"/>
    <mergeCell ref="F299:G299"/>
    <mergeCell ref="F303:I303"/>
    <mergeCell ref="C299:D299"/>
    <mergeCell ref="A301:B301"/>
    <mergeCell ref="C301:D301"/>
    <mergeCell ref="F301:I301"/>
    <mergeCell ref="A303:B303"/>
    <mergeCell ref="C303:D303"/>
    <mergeCell ref="A299:B299"/>
    <mergeCell ref="A321:B321"/>
    <mergeCell ref="A323:B323"/>
    <mergeCell ref="C323:I323"/>
    <mergeCell ref="A325:I325"/>
    <mergeCell ref="A326:C326"/>
    <mergeCell ref="D326:I326"/>
    <mergeCell ref="C331:E331"/>
    <mergeCell ref="F331:G331"/>
    <mergeCell ref="H331:I331"/>
    <mergeCell ref="C329:E329"/>
    <mergeCell ref="A333:B335"/>
    <mergeCell ref="C333:F335"/>
    <mergeCell ref="G334:I334"/>
    <mergeCell ref="G335:I335"/>
    <mergeCell ref="A337:I337"/>
    <mergeCell ref="A338:I338"/>
    <mergeCell ref="C340:D340"/>
    <mergeCell ref="E340:G340"/>
    <mergeCell ref="H340:I340"/>
    <mergeCell ref="A369:I369"/>
    <mergeCell ref="A371:I371"/>
    <mergeCell ref="A373:I373"/>
    <mergeCell ref="C376:E376"/>
    <mergeCell ref="H376:I376"/>
    <mergeCell ref="C378:E378"/>
    <mergeCell ref="F378:G378"/>
    <mergeCell ref="H378:I378"/>
    <mergeCell ref="B380:H380"/>
    <mergeCell ref="A381:B383"/>
    <mergeCell ref="C381:F383"/>
    <mergeCell ref="G381:I381"/>
    <mergeCell ref="G382:I382"/>
    <mergeCell ref="G383:I383"/>
    <mergeCell ref="A385:I385"/>
    <mergeCell ref="A386:I386"/>
    <mergeCell ref="C388:D388"/>
    <mergeCell ref="E388:G388"/>
    <mergeCell ref="H388:I388"/>
    <mergeCell ref="A390:I390"/>
    <mergeCell ref="A392:B392"/>
    <mergeCell ref="C392:I392"/>
    <mergeCell ref="A394:B394"/>
    <mergeCell ref="C394:D394"/>
    <mergeCell ref="F394:G394"/>
    <mergeCell ref="A396:B396"/>
    <mergeCell ref="C396:D396"/>
    <mergeCell ref="F396:I396"/>
    <mergeCell ref="A398:B398"/>
    <mergeCell ref="C398:D398"/>
    <mergeCell ref="F398:I398"/>
    <mergeCell ref="A400:B400"/>
    <mergeCell ref="C400:D400"/>
    <mergeCell ref="A403:I403"/>
    <mergeCell ref="A405:I405"/>
    <mergeCell ref="C407:D407"/>
    <mergeCell ref="C409:I409"/>
    <mergeCell ref="A409:B409"/>
    <mergeCell ref="A413:B413"/>
    <mergeCell ref="C413:D413"/>
    <mergeCell ref="H413:I413"/>
    <mergeCell ref="A416:B416"/>
    <mergeCell ref="A418:B418"/>
    <mergeCell ref="C418:I418"/>
    <mergeCell ref="A420:I420"/>
    <mergeCell ref="A421:C421"/>
    <mergeCell ref="D421:I421"/>
    <mergeCell ref="C424:E424"/>
    <mergeCell ref="H424:I424"/>
    <mergeCell ref="C426:E426"/>
    <mergeCell ref="F426:G426"/>
    <mergeCell ref="H426:I426"/>
    <mergeCell ref="A428:B430"/>
    <mergeCell ref="C428:F430"/>
    <mergeCell ref="G428:I428"/>
    <mergeCell ref="G429:I429"/>
    <mergeCell ref="G430:I430"/>
    <mergeCell ref="A432:I432"/>
    <mergeCell ref="A433:I433"/>
    <mergeCell ref="C435:D435"/>
    <mergeCell ref="E435:G435"/>
    <mergeCell ref="H435:I435"/>
    <mergeCell ref="A437:I437"/>
    <mergeCell ref="A439:B439"/>
    <mergeCell ref="C439:I439"/>
    <mergeCell ref="A441:B441"/>
    <mergeCell ref="C441:D441"/>
    <mergeCell ref="F441:G441"/>
    <mergeCell ref="A450:I450"/>
    <mergeCell ref="A460:B460"/>
    <mergeCell ref="D460:E460"/>
    <mergeCell ref="F460:G460"/>
    <mergeCell ref="H460:I460"/>
    <mergeCell ref="A461:B461"/>
    <mergeCell ref="D461:E461"/>
    <mergeCell ref="F461:G461"/>
    <mergeCell ref="H461:I461"/>
    <mergeCell ref="H459:I459"/>
    <mergeCell ref="A453:B453"/>
    <mergeCell ref="D453:E453"/>
    <mergeCell ref="F453:G453"/>
    <mergeCell ref="H453:I453"/>
    <mergeCell ref="A454:B454"/>
    <mergeCell ref="D454:E454"/>
    <mergeCell ref="F454:G454"/>
    <mergeCell ref="H454:I454"/>
    <mergeCell ref="A455:B455"/>
    <mergeCell ref="D455:E455"/>
    <mergeCell ref="F455:G455"/>
    <mergeCell ref="H455:I455"/>
    <mergeCell ref="A456:B456"/>
    <mergeCell ref="D456:E456"/>
    <mergeCell ref="A462:B462"/>
    <mergeCell ref="D462:E462"/>
    <mergeCell ref="F462:G462"/>
    <mergeCell ref="H462:I462"/>
    <mergeCell ref="A464:I464"/>
    <mergeCell ref="A466:I466"/>
    <mergeCell ref="A468:I468"/>
    <mergeCell ref="C471:E471"/>
    <mergeCell ref="H471:I471"/>
    <mergeCell ref="H473:I473"/>
    <mergeCell ref="B475:H475"/>
    <mergeCell ref="A476:B478"/>
    <mergeCell ref="C476:F478"/>
    <mergeCell ref="G476:I476"/>
    <mergeCell ref="G477:I477"/>
    <mergeCell ref="G478:I478"/>
    <mergeCell ref="A480:I480"/>
    <mergeCell ref="C483:D483"/>
    <mergeCell ref="E483:G483"/>
    <mergeCell ref="H483:I483"/>
    <mergeCell ref="C504:I504"/>
    <mergeCell ref="A506:B506"/>
    <mergeCell ref="C506:I506"/>
    <mergeCell ref="A508:B508"/>
    <mergeCell ref="C508:D508"/>
    <mergeCell ref="H508:I508"/>
    <mergeCell ref="A511:B511"/>
    <mergeCell ref="A513:B513"/>
    <mergeCell ref="C513:I513"/>
    <mergeCell ref="A515:I515"/>
    <mergeCell ref="A516:C516"/>
    <mergeCell ref="D516:I516"/>
    <mergeCell ref="C519:E519"/>
    <mergeCell ref="H519:I519"/>
    <mergeCell ref="C521:E521"/>
    <mergeCell ref="F521:G521"/>
    <mergeCell ref="H521:I521"/>
    <mergeCell ref="A523:B525"/>
    <mergeCell ref="C523:F525"/>
    <mergeCell ref="G523:I523"/>
    <mergeCell ref="G524:I524"/>
    <mergeCell ref="G525:I525"/>
    <mergeCell ref="A527:I527"/>
    <mergeCell ref="C530:D530"/>
    <mergeCell ref="E530:G530"/>
    <mergeCell ref="H530:I530"/>
    <mergeCell ref="A532:I532"/>
    <mergeCell ref="C534:I534"/>
    <mergeCell ref="F536:G536"/>
    <mergeCell ref="F538:I538"/>
    <mergeCell ref="A540:B540"/>
    <mergeCell ref="C540:D540"/>
    <mergeCell ref="F540:I540"/>
    <mergeCell ref="A542:B542"/>
    <mergeCell ref="C542:D542"/>
    <mergeCell ref="A545:I545"/>
    <mergeCell ref="A554:B554"/>
    <mergeCell ref="D554:E554"/>
    <mergeCell ref="F554:G554"/>
    <mergeCell ref="H554:I554"/>
    <mergeCell ref="A555:B555"/>
    <mergeCell ref="D555:E555"/>
    <mergeCell ref="F555:G555"/>
    <mergeCell ref="H555:I555"/>
    <mergeCell ref="A550:B550"/>
    <mergeCell ref="D550:E550"/>
    <mergeCell ref="F550:G550"/>
    <mergeCell ref="H550:I550"/>
    <mergeCell ref="A547:B547"/>
    <mergeCell ref="D547:E547"/>
    <mergeCell ref="F547:G547"/>
    <mergeCell ref="H547:I547"/>
    <mergeCell ref="A548:B548"/>
    <mergeCell ref="D548:E548"/>
    <mergeCell ref="F548:G548"/>
    <mergeCell ref="H548:I548"/>
    <mergeCell ref="A549:B549"/>
    <mergeCell ref="C566:E566"/>
    <mergeCell ref="H566:I566"/>
    <mergeCell ref="C568:E568"/>
    <mergeCell ref="F568:G568"/>
    <mergeCell ref="H568:I568"/>
    <mergeCell ref="B570:H570"/>
    <mergeCell ref="A571:B573"/>
    <mergeCell ref="C571:F573"/>
    <mergeCell ref="G571:I571"/>
    <mergeCell ref="G572:I572"/>
    <mergeCell ref="G573:I573"/>
    <mergeCell ref="C588:D588"/>
    <mergeCell ref="F588:I588"/>
    <mergeCell ref="A590:B590"/>
    <mergeCell ref="C590:D590"/>
    <mergeCell ref="A593:I593"/>
    <mergeCell ref="A595:I595"/>
    <mergeCell ref="C597:D597"/>
    <mergeCell ref="A601:B601"/>
    <mergeCell ref="C601:I601"/>
    <mergeCell ref="A599:B599"/>
    <mergeCell ref="C599:I599"/>
    <mergeCell ref="A603:B603"/>
    <mergeCell ref="C603:D603"/>
    <mergeCell ref="H603:I603"/>
    <mergeCell ref="A606:B606"/>
    <mergeCell ref="A608:B608"/>
    <mergeCell ref="C608:I608"/>
    <mergeCell ref="A610:I610"/>
    <mergeCell ref="A611:C611"/>
    <mergeCell ref="D611:I611"/>
    <mergeCell ref="A618:B620"/>
    <mergeCell ref="C618:F620"/>
    <mergeCell ref="G618:I618"/>
    <mergeCell ref="G619:I619"/>
    <mergeCell ref="G620:I620"/>
    <mergeCell ref="A623:I623"/>
    <mergeCell ref="C625:D625"/>
    <mergeCell ref="E625:G625"/>
    <mergeCell ref="H625:I625"/>
    <mergeCell ref="A622:I622"/>
    <mergeCell ref="A627:I627"/>
    <mergeCell ref="A629:B629"/>
    <mergeCell ref="C629:I629"/>
    <mergeCell ref="A631:B631"/>
    <mergeCell ref="C631:D631"/>
    <mergeCell ref="F631:G631"/>
    <mergeCell ref="A633:B633"/>
    <mergeCell ref="C633:D633"/>
    <mergeCell ref="F633:I633"/>
    <mergeCell ref="A648:B648"/>
    <mergeCell ref="D648:E648"/>
    <mergeCell ref="F648:G648"/>
    <mergeCell ref="H648:I648"/>
    <mergeCell ref="A649:B649"/>
    <mergeCell ref="D649:E649"/>
    <mergeCell ref="F649:G649"/>
    <mergeCell ref="H649:I649"/>
    <mergeCell ref="A650:B650"/>
    <mergeCell ref="D650:E650"/>
    <mergeCell ref="F650:G650"/>
    <mergeCell ref="H650:I650"/>
    <mergeCell ref="A651:B651"/>
    <mergeCell ref="D651:E651"/>
    <mergeCell ref="F651:G651"/>
    <mergeCell ref="H651:I651"/>
    <mergeCell ref="A652:B652"/>
    <mergeCell ref="D652:E652"/>
    <mergeCell ref="F652:G652"/>
    <mergeCell ref="H652:I652"/>
    <mergeCell ref="A654:I654"/>
    <mergeCell ref="C681:D681"/>
    <mergeCell ref="F681:I681"/>
    <mergeCell ref="A683:B683"/>
    <mergeCell ref="C683:D683"/>
    <mergeCell ref="F683:I683"/>
    <mergeCell ref="A685:B685"/>
    <mergeCell ref="C685:D685"/>
    <mergeCell ref="A688:I688"/>
    <mergeCell ref="A690:I690"/>
    <mergeCell ref="C692:D692"/>
    <mergeCell ref="A694:B694"/>
    <mergeCell ref="C694:I694"/>
    <mergeCell ref="A696:B696"/>
    <mergeCell ref="C696:I696"/>
    <mergeCell ref="A698:B698"/>
    <mergeCell ref="C698:D698"/>
    <mergeCell ref="H698:I698"/>
    <mergeCell ref="A701:B701"/>
    <mergeCell ref="A703:B703"/>
    <mergeCell ref="C703:I703"/>
    <mergeCell ref="A705:I705"/>
    <mergeCell ref="A706:C706"/>
    <mergeCell ref="D706:I706"/>
    <mergeCell ref="C709:E709"/>
    <mergeCell ref="H709:I709"/>
    <mergeCell ref="C711:E711"/>
    <mergeCell ref="F711:G711"/>
    <mergeCell ref="H711:I711"/>
    <mergeCell ref="A713:B715"/>
    <mergeCell ref="C713:F715"/>
    <mergeCell ref="G713:I713"/>
    <mergeCell ref="G714:I714"/>
    <mergeCell ref="G715:I715"/>
    <mergeCell ref="A717:I717"/>
    <mergeCell ref="A718:I718"/>
    <mergeCell ref="E720:G720"/>
    <mergeCell ref="H720:I720"/>
    <mergeCell ref="A722:I722"/>
    <mergeCell ref="C724:I724"/>
    <mergeCell ref="F726:G726"/>
    <mergeCell ref="A728:B728"/>
    <mergeCell ref="C728:D728"/>
    <mergeCell ref="F728:I728"/>
    <mergeCell ref="A730:B730"/>
    <mergeCell ref="C730:D730"/>
    <mergeCell ref="F730:I730"/>
    <mergeCell ref="A749:I749"/>
    <mergeCell ref="A751:I751"/>
    <mergeCell ref="A753:I753"/>
    <mergeCell ref="C756:E756"/>
    <mergeCell ref="H756:I756"/>
    <mergeCell ref="C758:E758"/>
    <mergeCell ref="F758:G758"/>
    <mergeCell ref="H758:I758"/>
    <mergeCell ref="B760:H760"/>
  </mergeCells>
  <pageMargins left="0.59055118110236227" right="0.39370078740157483" top="0.39370078740157483" bottom="0.19685039370078741" header="0.31496062992125984" footer="0.31496062992125984"/>
  <pageSetup fitToWidth="2"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file>

<file path=customXml/item2.xml><?xml version="1.0" encoding="utf-8"?>
<ct:contentTypeSchema xmlns:ct="http://schemas.microsoft.com/office/2006/metadata/contentType" xmlns:ma="http://schemas.microsoft.com/office/2006/metadata/properties/metaAttributes" ct:_="" ma:_="" ma:contentTypeName="Documento" ma:contentTypeID="0x01010099BCC3AC0D789F47AF8B0116F3B0F29D" ma:contentTypeVersion="2" ma:contentTypeDescription="Crear nuevo documento." ma:contentTypeScope="" ma:versionID="4366b05506d4185253cad62d9e0f9c9f">
  <xsd:schema xmlns:xsd="http://www.w3.org/2001/XMLSchema" xmlns:xs="http://www.w3.org/2001/XMLSchema" xmlns:p="http://schemas.microsoft.com/office/2006/metadata/properties" xmlns:ns1="http://schemas.microsoft.com/sharepoint/v3" xmlns:ns2="596869a7-eb7e-40f0-9e8c-964dac23f706" targetNamespace="http://schemas.microsoft.com/office/2006/metadata/properties" ma:root="true" ma:fieldsID="8a403a28fb073ddb5e1c3e5d56d70dc7" ns1:_="" ns2:_="">
    <xsd:import namespace="http://schemas.microsoft.com/sharepoint/v3"/>
    <xsd:import namespace="596869a7-eb7e-40f0-9e8c-964dac23f706"/>
    <xsd:element name="properties">
      <xsd:complexType>
        <xsd:sequence>
          <xsd:element name="documentManagement">
            <xsd:complexType>
              <xsd:all>
                <xsd:element ref="ns1:PublishingStartDate" minOccurs="0"/>
                <xsd:element ref="ns1:PublishingExpirationDate" minOccurs="0"/>
                <xsd:element ref="ns2:_dlc_DocId" minOccurs="0"/>
                <xsd:element ref="ns2:_dlc_DocIdUrl" minOccurs="0"/>
                <xsd:element ref="ns2:_dlc_DocIdPersistId"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96869a7-eb7e-40f0-9e8c-964dac23f706" elementFormDefault="qualified">
    <xsd:import namespace="http://schemas.microsoft.com/office/2006/documentManagement/types"/>
    <xsd:import namespace="http://schemas.microsoft.com/office/infopath/2007/PartnerControls"/>
    <xsd:element name="_dlc_DocId" ma:index="10" nillable="true" ma:displayName="Valor de Id. de documento" ma:description="El valor del identificador de documento asignado a este elemento." ma:internalName="_dlc_DocId" ma:readOnly="true">
      <xsd:simpleType>
        <xsd:restriction base="dms:Text"/>
      </xsd:simpleType>
    </xsd:element>
    <xsd:element name="_dlc_DocIdUrl" ma:index="11"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SharedWithUsers" ma:index="13"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_dlc_DocId xmlns="596869a7-eb7e-40f0-9e8c-964dac23f706">25XCQX5SHMCR-1027601378-81</_dlc_DocId>
    <_dlc_DocIdUrl xmlns="596869a7-eb7e-40f0-9e8c-964dac23f706">
      <Url>https://www.sgc.gov.co/ProgramasDeInvestigacion/AsuntosNucleares/_layouts/15/DocIdRedir.aspx?ID=25XCQX5SHMCR-1027601378-81</Url>
      <Description>25XCQX5SHMCR-1027601378-81</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5B66A81-9B2A-4A78-B880-D22498905BD0}"/>
</file>

<file path=customXml/itemProps2.xml><?xml version="1.0" encoding="utf-8"?>
<ds:datastoreItem xmlns:ds="http://schemas.openxmlformats.org/officeDocument/2006/customXml" ds:itemID="{7383866D-15D9-4D78-9853-90CEE90EF37B}"/>
</file>

<file path=customXml/itemProps3.xml><?xml version="1.0" encoding="utf-8"?>
<ds:datastoreItem xmlns:ds="http://schemas.openxmlformats.org/officeDocument/2006/customXml" ds:itemID="{90ABF5EA-CD17-406B-A507-552E7691F132}"/>
</file>

<file path=customXml/itemProps4.xml><?xml version="1.0" encoding="utf-8"?>
<ds:datastoreItem xmlns:ds="http://schemas.openxmlformats.org/officeDocument/2006/customXml" ds:itemID="{E0F53E3B-90AE-46F1-82F2-8515E7E10AE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F-TNU-RA-014 SOLICITUD</vt:lpstr>
      <vt:lpstr>F-TNU-RA-017 ACEPTACIÓN</vt:lpstr>
      <vt:lpstr>F-TNU-RA-015 ESTANQUEIDAD</vt:lpstr>
      <vt:lpstr>F-TNU-RA-016 RADIONÚCLIDOS</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Leidy Tatiana Avila Prada</dc:creator>
  <cp:lastModifiedBy>Kelly Marcela Triana</cp:lastModifiedBy>
  <cp:lastPrinted>2021-03-19T19:06:53Z</cp:lastPrinted>
  <dcterms:created xsi:type="dcterms:W3CDTF">2017-03-06T20:05:32Z</dcterms:created>
  <dcterms:modified xsi:type="dcterms:W3CDTF">2021-03-19T19:07:11Z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0x01010099BCC3AC0D789F47AF8B0116F3B0F29D</vt:lpwstr>
  </property>
  <property fmtid="{D5CDD505-2E9C-101B-9397-08002B2CF9AE}" pid="3" name="_dlc_DocIdItemGuid">
    <vt:lpwstr>def10ace-f10a-49e7-a8b2-0dbdc7e9d072</vt:lpwstr>
  </property>
</Properties>
</file>