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drawings/drawing4.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Y:\GESTIÓN LRA\DOCUMENTOS SGC - LRA\FORMATOS\FORMATOS ACTUALIZADOS ÚLTIMA VERSIÓN\"/>
    </mc:Choice>
  </mc:AlternateContent>
  <bookViews>
    <workbookView xWindow="120" yWindow="105" windowWidth="17400" windowHeight="9975" tabRatio="719" activeTab="1"/>
  </bookViews>
  <sheets>
    <sheet name="F-TNU-RA-014 SOLICITUD" sheetId="6" r:id="rId1"/>
    <sheet name="F-TNU-TN-004 COTIZACIÓN" sheetId="4" r:id="rId2"/>
    <sheet name="F-TNU-RA-017 ACEPTACIÓN" sheetId="9" r:id="rId3"/>
    <sheet name="F-TNU-RA-015 ESTANQUEIDAD" sheetId="10" state="hidden" r:id="rId4"/>
    <sheet name="F-TNU-RA-016 RADIONÚCLIDOS" sheetId="11" state="hidden" r:id="rId5"/>
  </sheets>
  <definedNames>
    <definedName name="_xlnm._FilterDatabase" localSheetId="1" hidden="1">'F-TNU-TN-004 COTIZACIÓN'!$K$68:$K$75</definedName>
    <definedName name="_xlnm.Print_Area" localSheetId="1">'F-TNU-TN-004 COTIZACIÓN'!$A$1:$K$42</definedName>
    <definedName name="_xlnm.Criteria" localSheetId="1">'F-TNU-TN-004 COTIZACIÓN'!$K$67</definedName>
  </definedNames>
  <calcPr calcId="162913"/>
</workbook>
</file>

<file path=xl/calcChain.xml><?xml version="1.0" encoding="utf-8"?>
<calcChain xmlns="http://schemas.openxmlformats.org/spreadsheetml/2006/main">
  <c r="K5" i="4" l="1"/>
  <c r="D58" i="10" l="1"/>
  <c r="D116" i="10"/>
  <c r="D174" i="10"/>
  <c r="D232" i="10"/>
  <c r="D290" i="10"/>
  <c r="D348" i="10"/>
  <c r="D406" i="10"/>
  <c r="A34" i="11"/>
  <c r="G103" i="9"/>
  <c r="C82" i="9"/>
  <c r="C78" i="9"/>
  <c r="H60" i="9"/>
  <c r="H58" i="9"/>
  <c r="H56" i="9"/>
  <c r="H54" i="9"/>
  <c r="H52" i="9"/>
  <c r="H50" i="9"/>
  <c r="H48" i="9"/>
  <c r="H46" i="9"/>
  <c r="H26" i="9"/>
  <c r="H40" i="9"/>
  <c r="H38" i="9"/>
  <c r="H36" i="9"/>
  <c r="H34" i="9"/>
  <c r="H32" i="9"/>
  <c r="H30" i="9"/>
  <c r="H28" i="9"/>
  <c r="D30" i="6"/>
  <c r="C27" i="10" s="1"/>
  <c r="E8" i="10" s="1"/>
  <c r="A421" i="11"/>
  <c r="A419" i="11"/>
  <c r="F417" i="11"/>
  <c r="C417" i="11"/>
  <c r="A366" i="11"/>
  <c r="A364" i="11"/>
  <c r="F362" i="11"/>
  <c r="C362" i="11"/>
  <c r="A311" i="11"/>
  <c r="A309" i="11"/>
  <c r="F307" i="11"/>
  <c r="C307" i="11"/>
  <c r="A256" i="11"/>
  <c r="A254" i="11"/>
  <c r="F252" i="11"/>
  <c r="C252" i="11"/>
  <c r="A201" i="11"/>
  <c r="A199" i="11"/>
  <c r="F197" i="11"/>
  <c r="C197" i="11"/>
  <c r="A146" i="11"/>
  <c r="A144" i="11"/>
  <c r="F142" i="11"/>
  <c r="C142" i="11"/>
  <c r="H405" i="11"/>
  <c r="C405" i="11"/>
  <c r="F403" i="11"/>
  <c r="C403" i="11"/>
  <c r="F401" i="11"/>
  <c r="C401" i="11"/>
  <c r="I399" i="11"/>
  <c r="F399" i="11"/>
  <c r="C399" i="11"/>
  <c r="C397" i="11"/>
  <c r="H350" i="11"/>
  <c r="C350" i="11"/>
  <c r="F348" i="11"/>
  <c r="C348" i="11"/>
  <c r="F346" i="11"/>
  <c r="C346" i="11"/>
  <c r="I344" i="11"/>
  <c r="F344" i="11"/>
  <c r="C344" i="11"/>
  <c r="C342" i="11"/>
  <c r="H295" i="11"/>
  <c r="C295" i="11"/>
  <c r="F293" i="11"/>
  <c r="C293" i="11"/>
  <c r="F291" i="11"/>
  <c r="C291" i="11"/>
  <c r="I289" i="11"/>
  <c r="F289" i="11"/>
  <c r="C289" i="11"/>
  <c r="C287" i="11"/>
  <c r="H240" i="11"/>
  <c r="C240" i="11"/>
  <c r="F238" i="11"/>
  <c r="C238" i="11"/>
  <c r="F236" i="11"/>
  <c r="C236" i="11"/>
  <c r="I234" i="11"/>
  <c r="F234" i="11"/>
  <c r="C234" i="11"/>
  <c r="C232" i="11"/>
  <c r="H185" i="11"/>
  <c r="C185" i="11"/>
  <c r="F183" i="11"/>
  <c r="C183" i="11"/>
  <c r="F181" i="11"/>
  <c r="C181" i="11"/>
  <c r="I179" i="11"/>
  <c r="F179" i="11"/>
  <c r="C179" i="11"/>
  <c r="C177" i="11"/>
  <c r="H130" i="11"/>
  <c r="C130" i="11"/>
  <c r="F128" i="11"/>
  <c r="C128" i="11"/>
  <c r="F126" i="11"/>
  <c r="C126" i="11"/>
  <c r="I124" i="11"/>
  <c r="F124" i="11"/>
  <c r="C124" i="11"/>
  <c r="C122" i="11"/>
  <c r="A91" i="11"/>
  <c r="A89" i="11"/>
  <c r="F87" i="11"/>
  <c r="C87" i="11"/>
  <c r="H75" i="11"/>
  <c r="C75" i="11"/>
  <c r="F73" i="11"/>
  <c r="C73" i="11"/>
  <c r="F71" i="11"/>
  <c r="C71" i="11"/>
  <c r="I69" i="11"/>
  <c r="F69" i="11"/>
  <c r="C69" i="11"/>
  <c r="C67" i="11"/>
  <c r="C418" i="10"/>
  <c r="C420" i="10"/>
  <c r="F420" i="10"/>
  <c r="I420" i="10"/>
  <c r="C422" i="10"/>
  <c r="F422" i="10"/>
  <c r="C424" i="10"/>
  <c r="F424" i="10"/>
  <c r="C426" i="10"/>
  <c r="H426" i="10"/>
  <c r="B439" i="10"/>
  <c r="G439" i="10"/>
  <c r="C449" i="10" s="1"/>
  <c r="B441" i="10"/>
  <c r="G441" i="10"/>
  <c r="B443" i="10"/>
  <c r="G443" i="10"/>
  <c r="B445" i="10"/>
  <c r="G445" i="10"/>
  <c r="D464" i="10"/>
  <c r="A36" i="11"/>
  <c r="F32" i="11"/>
  <c r="C32" i="11"/>
  <c r="H20" i="11"/>
  <c r="C20" i="11"/>
  <c r="F18" i="11"/>
  <c r="C18" i="11"/>
  <c r="F16" i="11"/>
  <c r="C16" i="11"/>
  <c r="I14" i="11"/>
  <c r="F14" i="11"/>
  <c r="C14" i="11"/>
  <c r="C12" i="11"/>
  <c r="G387" i="10"/>
  <c r="G385" i="10"/>
  <c r="G383" i="10"/>
  <c r="G381" i="10"/>
  <c r="C391" i="10" s="1"/>
  <c r="B387" i="10"/>
  <c r="B385" i="10"/>
  <c r="B383" i="10"/>
  <c r="B381" i="10"/>
  <c r="G329" i="10"/>
  <c r="G327" i="10"/>
  <c r="G325" i="10"/>
  <c r="G323" i="10"/>
  <c r="C333" i="10" s="1"/>
  <c r="B329" i="10"/>
  <c r="B327" i="10"/>
  <c r="B325" i="10"/>
  <c r="B323" i="10"/>
  <c r="G271" i="10"/>
  <c r="G269" i="10"/>
  <c r="G267" i="10"/>
  <c r="G265" i="10"/>
  <c r="C275" i="10" s="1"/>
  <c r="B271" i="10"/>
  <c r="B269" i="10"/>
  <c r="B267" i="10"/>
  <c r="B265" i="10"/>
  <c r="H368" i="10"/>
  <c r="C368" i="10"/>
  <c r="F366" i="10"/>
  <c r="C366" i="10"/>
  <c r="F364" i="10"/>
  <c r="C364" i="10"/>
  <c r="I362" i="10"/>
  <c r="F362" i="10"/>
  <c r="C362" i="10"/>
  <c r="C360" i="10"/>
  <c r="H310" i="10"/>
  <c r="C310" i="10"/>
  <c r="F308" i="10"/>
  <c r="C308" i="10"/>
  <c r="F306" i="10"/>
  <c r="C306" i="10"/>
  <c r="I304" i="10"/>
  <c r="F304" i="10"/>
  <c r="C304" i="10"/>
  <c r="C302" i="10"/>
  <c r="H252" i="10"/>
  <c r="C252" i="10"/>
  <c r="F250" i="10"/>
  <c r="C250" i="10"/>
  <c r="F248" i="10"/>
  <c r="C248" i="10"/>
  <c r="I246" i="10"/>
  <c r="F246" i="10"/>
  <c r="C246" i="10"/>
  <c r="C244" i="10"/>
  <c r="G213" i="10"/>
  <c r="G211" i="10"/>
  <c r="G209" i="10"/>
  <c r="G207" i="10"/>
  <c r="C217" i="10" s="1"/>
  <c r="B213" i="10"/>
  <c r="B211" i="10"/>
  <c r="B209" i="10"/>
  <c r="B207" i="10"/>
  <c r="G155" i="10"/>
  <c r="G153" i="10"/>
  <c r="G151" i="10"/>
  <c r="G149" i="10"/>
  <c r="C159" i="10" s="1"/>
  <c r="B155" i="10"/>
  <c r="B153" i="10"/>
  <c r="B151" i="10"/>
  <c r="B149" i="10"/>
  <c r="H194" i="10"/>
  <c r="C194" i="10"/>
  <c r="F192" i="10"/>
  <c r="C192" i="10"/>
  <c r="F190" i="10"/>
  <c r="C190" i="10"/>
  <c r="I188" i="10"/>
  <c r="F188" i="10"/>
  <c r="C188" i="10"/>
  <c r="C186" i="10"/>
  <c r="H136" i="10"/>
  <c r="C136" i="10"/>
  <c r="F134" i="10"/>
  <c r="C134" i="10"/>
  <c r="F132" i="10"/>
  <c r="C132" i="10"/>
  <c r="I130" i="10"/>
  <c r="F130" i="10"/>
  <c r="C130" i="10"/>
  <c r="C128" i="10"/>
  <c r="G97" i="10"/>
  <c r="G95" i="10"/>
  <c r="G93" i="10"/>
  <c r="G91" i="10"/>
  <c r="C101" i="10" s="1"/>
  <c r="B97" i="10"/>
  <c r="B95" i="10"/>
  <c r="B93" i="10"/>
  <c r="B91" i="10"/>
  <c r="H78" i="10"/>
  <c r="C78" i="10"/>
  <c r="F76" i="10"/>
  <c r="C76" i="10"/>
  <c r="F74" i="10"/>
  <c r="C74" i="10"/>
  <c r="I72" i="10"/>
  <c r="F72" i="10"/>
  <c r="C72" i="10"/>
  <c r="C70" i="10"/>
  <c r="H20" i="10"/>
  <c r="F18" i="10"/>
  <c r="I14" i="10"/>
  <c r="F16" i="10"/>
  <c r="F14" i="10"/>
  <c r="C20" i="10"/>
  <c r="C18" i="10"/>
  <c r="C16" i="10"/>
  <c r="C14" i="10"/>
  <c r="C12" i="10"/>
  <c r="G39" i="10"/>
  <c r="G37" i="10"/>
  <c r="G35" i="10"/>
  <c r="G33" i="10"/>
  <c r="C43" i="10" s="1"/>
  <c r="B39" i="10"/>
  <c r="B37" i="10"/>
  <c r="B35" i="10"/>
  <c r="B33" i="10"/>
  <c r="C13" i="9"/>
  <c r="F172" i="6"/>
  <c r="D60" i="9" s="1"/>
  <c r="F164" i="6"/>
  <c r="D58" i="9" s="1"/>
  <c r="F156" i="6"/>
  <c r="C302" i="11" s="1"/>
  <c r="E283" i="11" s="1"/>
  <c r="F148" i="6"/>
  <c r="D54" i="9" s="1"/>
  <c r="F140" i="6"/>
  <c r="D52" i="9" s="1"/>
  <c r="F132" i="6"/>
  <c r="C137" i="11" s="1"/>
  <c r="E118" i="11" s="1"/>
  <c r="F111" i="9"/>
  <c r="C113" i="9"/>
  <c r="C111" i="9"/>
  <c r="B103" i="9"/>
  <c r="B90" i="9"/>
  <c r="B88" i="9"/>
  <c r="C80" i="9"/>
  <c r="C60" i="9"/>
  <c r="C58" i="9"/>
  <c r="C56" i="9"/>
  <c r="C54" i="9"/>
  <c r="C52" i="9"/>
  <c r="C50" i="9"/>
  <c r="C48" i="9"/>
  <c r="C46" i="9"/>
  <c r="C44" i="9"/>
  <c r="C24" i="9"/>
  <c r="F15" i="9"/>
  <c r="F13" i="9"/>
  <c r="C17" i="9"/>
  <c r="C15" i="9"/>
  <c r="I11" i="9"/>
  <c r="F11" i="9"/>
  <c r="C11" i="9"/>
  <c r="C9" i="9"/>
  <c r="C5" i="9"/>
  <c r="D192" i="6"/>
  <c r="D84" i="9" s="1"/>
  <c r="J22" i="4"/>
  <c r="K22" i="4" s="1"/>
  <c r="F124" i="6"/>
  <c r="D48" i="9" s="1"/>
  <c r="C82" i="11"/>
  <c r="E63" i="11" s="1"/>
  <c r="F116" i="6"/>
  <c r="C27" i="11" s="1"/>
  <c r="E8" i="11" s="1"/>
  <c r="D80" i="6"/>
  <c r="C317" i="10" s="1"/>
  <c r="E298" i="10" s="1"/>
  <c r="D100" i="6"/>
  <c r="D40" i="9"/>
  <c r="D90" i="6"/>
  <c r="C375" i="10" s="1"/>
  <c r="E356" i="10" s="1"/>
  <c r="D70" i="6"/>
  <c r="C259" i="10"/>
  <c r="E240" i="10" s="1"/>
  <c r="D60" i="6"/>
  <c r="D32" i="9" s="1"/>
  <c r="D50" i="6"/>
  <c r="C143" i="10" s="1"/>
  <c r="E124" i="10" s="1"/>
  <c r="D40" i="6"/>
  <c r="D28" i="9" s="1"/>
  <c r="J21" i="4"/>
  <c r="K21" i="4" s="1"/>
  <c r="E13" i="4"/>
  <c r="E12" i="4"/>
  <c r="E11" i="4"/>
  <c r="E10" i="4"/>
  <c r="E9" i="4"/>
  <c r="E8" i="4"/>
  <c r="I75" i="11"/>
  <c r="I136" i="10"/>
  <c r="I405" i="11"/>
  <c r="I252" i="10"/>
  <c r="I194" i="10"/>
  <c r="I368" i="10"/>
  <c r="I426" i="10"/>
  <c r="I20" i="10"/>
  <c r="I240" i="11"/>
  <c r="I350" i="11"/>
  <c r="I20" i="11"/>
  <c r="I78" i="10"/>
  <c r="I185" i="11"/>
  <c r="I295" i="11"/>
  <c r="I310" i="10"/>
  <c r="I130" i="11"/>
  <c r="C192" i="11"/>
  <c r="E173" i="11" s="1"/>
  <c r="D38" i="9"/>
  <c r="D46" i="9"/>
  <c r="C412" i="11"/>
  <c r="E393" i="11" s="1"/>
  <c r="C357" i="11"/>
  <c r="E338" i="11"/>
  <c r="D36" i="9"/>
  <c r="D26" i="9"/>
  <c r="C433" i="10"/>
  <c r="E414" i="10"/>
  <c r="D34" i="9"/>
  <c r="C247" i="11" l="1"/>
  <c r="E228" i="11" s="1"/>
  <c r="D56" i="9"/>
  <c r="D50" i="9"/>
  <c r="D30" i="9"/>
  <c r="K23" i="4"/>
  <c r="K24" i="4" s="1"/>
  <c r="K25" i="4" s="1"/>
  <c r="C184" i="6" s="1"/>
  <c r="C76" i="9" s="1"/>
  <c r="C85" i="10"/>
  <c r="E66" i="10" s="1"/>
  <c r="C201" i="10"/>
  <c r="E182" i="10" s="1"/>
</calcChain>
</file>

<file path=xl/comments1.xml><?xml version="1.0" encoding="utf-8"?>
<comments xmlns="http://schemas.openxmlformats.org/spreadsheetml/2006/main">
  <authors>
    <author>gvela</author>
  </authors>
  <commentList>
    <comment ref="C29" authorId="0" shapeId="0">
      <text>
        <r>
          <rPr>
            <b/>
            <sz val="8"/>
            <color indexed="81"/>
            <rFont val="Tahoma"/>
            <family val="2"/>
          </rPr>
          <t>gvela:</t>
        </r>
        <r>
          <rPr>
            <sz val="8"/>
            <color indexed="81"/>
            <rFont val="Tahoma"/>
            <family val="2"/>
          </rPr>
          <t xml:space="preserve">
Ingresar Información</t>
        </r>
      </text>
    </comment>
    <comment ref="H29" authorId="0" shapeId="0">
      <text>
        <r>
          <rPr>
            <b/>
            <sz val="8"/>
            <color indexed="81"/>
            <rFont val="Tahoma"/>
            <family val="2"/>
          </rPr>
          <t>gvela:</t>
        </r>
        <r>
          <rPr>
            <sz val="8"/>
            <color indexed="81"/>
            <rFont val="Tahoma"/>
            <family val="2"/>
          </rPr>
          <t xml:space="preserve">
Ingresar Información</t>
        </r>
      </text>
    </comment>
    <comment ref="C84" authorId="0" shapeId="0">
      <text>
        <r>
          <rPr>
            <b/>
            <sz val="8"/>
            <color indexed="81"/>
            <rFont val="Tahoma"/>
            <family val="2"/>
          </rPr>
          <t>gvela:</t>
        </r>
        <r>
          <rPr>
            <sz val="8"/>
            <color indexed="81"/>
            <rFont val="Tahoma"/>
            <family val="2"/>
          </rPr>
          <t xml:space="preserve">
Ingresar Información</t>
        </r>
      </text>
    </comment>
    <comment ref="H84" authorId="0" shapeId="0">
      <text>
        <r>
          <rPr>
            <b/>
            <sz val="8"/>
            <color indexed="81"/>
            <rFont val="Tahoma"/>
            <family val="2"/>
          </rPr>
          <t>gvela:</t>
        </r>
        <r>
          <rPr>
            <sz val="8"/>
            <color indexed="81"/>
            <rFont val="Tahoma"/>
            <family val="2"/>
          </rPr>
          <t xml:space="preserve">
Ingresar Información</t>
        </r>
      </text>
    </comment>
    <comment ref="C139" authorId="0" shapeId="0">
      <text>
        <r>
          <rPr>
            <b/>
            <sz val="8"/>
            <color indexed="81"/>
            <rFont val="Tahoma"/>
            <family val="2"/>
          </rPr>
          <t>gvela:</t>
        </r>
        <r>
          <rPr>
            <sz val="8"/>
            <color indexed="81"/>
            <rFont val="Tahoma"/>
            <family val="2"/>
          </rPr>
          <t xml:space="preserve">
Ingresar Información</t>
        </r>
      </text>
    </comment>
    <comment ref="H139" authorId="0" shapeId="0">
      <text>
        <r>
          <rPr>
            <b/>
            <sz val="8"/>
            <color indexed="81"/>
            <rFont val="Tahoma"/>
            <family val="2"/>
          </rPr>
          <t>gvela:</t>
        </r>
        <r>
          <rPr>
            <sz val="8"/>
            <color indexed="81"/>
            <rFont val="Tahoma"/>
            <family val="2"/>
          </rPr>
          <t xml:space="preserve">
Ingresar Información</t>
        </r>
      </text>
    </comment>
    <comment ref="C194" authorId="0" shapeId="0">
      <text>
        <r>
          <rPr>
            <b/>
            <sz val="8"/>
            <color indexed="81"/>
            <rFont val="Tahoma"/>
            <family val="2"/>
          </rPr>
          <t>gvela:</t>
        </r>
        <r>
          <rPr>
            <sz val="8"/>
            <color indexed="81"/>
            <rFont val="Tahoma"/>
            <family val="2"/>
          </rPr>
          <t xml:space="preserve">
Ingresar Información</t>
        </r>
      </text>
    </comment>
    <comment ref="H194" authorId="0" shapeId="0">
      <text>
        <r>
          <rPr>
            <b/>
            <sz val="8"/>
            <color indexed="81"/>
            <rFont val="Tahoma"/>
            <family val="2"/>
          </rPr>
          <t>gvela:</t>
        </r>
        <r>
          <rPr>
            <sz val="8"/>
            <color indexed="81"/>
            <rFont val="Tahoma"/>
            <family val="2"/>
          </rPr>
          <t xml:space="preserve">
Ingresar Información</t>
        </r>
      </text>
    </comment>
    <comment ref="C249" authorId="0" shapeId="0">
      <text>
        <r>
          <rPr>
            <b/>
            <sz val="8"/>
            <color indexed="81"/>
            <rFont val="Tahoma"/>
            <family val="2"/>
          </rPr>
          <t>gvela:</t>
        </r>
        <r>
          <rPr>
            <sz val="8"/>
            <color indexed="81"/>
            <rFont val="Tahoma"/>
            <family val="2"/>
          </rPr>
          <t xml:space="preserve">
Ingresar Información</t>
        </r>
      </text>
    </comment>
    <comment ref="H249" authorId="0" shapeId="0">
      <text>
        <r>
          <rPr>
            <b/>
            <sz val="8"/>
            <color indexed="81"/>
            <rFont val="Tahoma"/>
            <family val="2"/>
          </rPr>
          <t>gvela:</t>
        </r>
        <r>
          <rPr>
            <sz val="8"/>
            <color indexed="81"/>
            <rFont val="Tahoma"/>
            <family val="2"/>
          </rPr>
          <t xml:space="preserve">
Ingresar Información</t>
        </r>
      </text>
    </comment>
    <comment ref="C304" authorId="0" shapeId="0">
      <text>
        <r>
          <rPr>
            <b/>
            <sz val="8"/>
            <color indexed="81"/>
            <rFont val="Tahoma"/>
            <family val="2"/>
          </rPr>
          <t>gvela:</t>
        </r>
        <r>
          <rPr>
            <sz val="8"/>
            <color indexed="81"/>
            <rFont val="Tahoma"/>
            <family val="2"/>
          </rPr>
          <t xml:space="preserve">
Ingresar Información</t>
        </r>
      </text>
    </comment>
    <comment ref="H304" authorId="0" shapeId="0">
      <text>
        <r>
          <rPr>
            <b/>
            <sz val="8"/>
            <color indexed="81"/>
            <rFont val="Tahoma"/>
            <family val="2"/>
          </rPr>
          <t>gvela:</t>
        </r>
        <r>
          <rPr>
            <sz val="8"/>
            <color indexed="81"/>
            <rFont val="Tahoma"/>
            <family val="2"/>
          </rPr>
          <t xml:space="preserve">
Ingresar Información</t>
        </r>
      </text>
    </comment>
    <comment ref="C359" authorId="0" shapeId="0">
      <text>
        <r>
          <rPr>
            <b/>
            <sz val="8"/>
            <color indexed="81"/>
            <rFont val="Tahoma"/>
            <family val="2"/>
          </rPr>
          <t>gvela:</t>
        </r>
        <r>
          <rPr>
            <sz val="8"/>
            <color indexed="81"/>
            <rFont val="Tahoma"/>
            <family val="2"/>
          </rPr>
          <t xml:space="preserve">
Ingresar Información</t>
        </r>
      </text>
    </comment>
    <comment ref="H359" authorId="0" shapeId="0">
      <text>
        <r>
          <rPr>
            <b/>
            <sz val="8"/>
            <color indexed="81"/>
            <rFont val="Tahoma"/>
            <family val="2"/>
          </rPr>
          <t>gvela:</t>
        </r>
        <r>
          <rPr>
            <sz val="8"/>
            <color indexed="81"/>
            <rFont val="Tahoma"/>
            <family val="2"/>
          </rPr>
          <t xml:space="preserve">
Ingresar Información</t>
        </r>
      </text>
    </comment>
    <comment ref="C414" authorId="0" shapeId="0">
      <text>
        <r>
          <rPr>
            <b/>
            <sz val="8"/>
            <color indexed="81"/>
            <rFont val="Tahoma"/>
            <family val="2"/>
          </rPr>
          <t>gvela:</t>
        </r>
        <r>
          <rPr>
            <sz val="8"/>
            <color indexed="81"/>
            <rFont val="Tahoma"/>
            <family val="2"/>
          </rPr>
          <t xml:space="preserve">
Ingresar Información</t>
        </r>
      </text>
    </comment>
    <comment ref="H414" authorId="0" shapeId="0">
      <text>
        <r>
          <rPr>
            <b/>
            <sz val="8"/>
            <color indexed="81"/>
            <rFont val="Tahoma"/>
            <family val="2"/>
          </rPr>
          <t>gvela:</t>
        </r>
        <r>
          <rPr>
            <sz val="8"/>
            <color indexed="81"/>
            <rFont val="Tahoma"/>
            <family val="2"/>
          </rPr>
          <t xml:space="preserve">
Ingresar Información</t>
        </r>
      </text>
    </comment>
  </commentList>
</comments>
</file>

<file path=xl/sharedStrings.xml><?xml version="1.0" encoding="utf-8"?>
<sst xmlns="http://schemas.openxmlformats.org/spreadsheetml/2006/main" count="1020" uniqueCount="220">
  <si>
    <t>Razón Social:</t>
  </si>
  <si>
    <t>Dirección:</t>
  </si>
  <si>
    <t>Teléfono:</t>
  </si>
  <si>
    <t>Ciudad:</t>
  </si>
  <si>
    <t>País:</t>
  </si>
  <si>
    <t>NIT:</t>
  </si>
  <si>
    <t>Responsable:</t>
  </si>
  <si>
    <t>CC:</t>
  </si>
  <si>
    <t>e-mail de contacto:</t>
  </si>
  <si>
    <t>1. INFORMACIÓN DEL USUARIO</t>
  </si>
  <si>
    <t>2. INFORMACIÓN DE LAS MUESTRAS</t>
  </si>
  <si>
    <t>Nombre:</t>
  </si>
  <si>
    <t>Marca:</t>
  </si>
  <si>
    <t>Modelo:</t>
  </si>
  <si>
    <t>Serie:</t>
  </si>
  <si>
    <t>Radionúclido:</t>
  </si>
  <si>
    <t>Actividad:</t>
  </si>
  <si>
    <t>Fecha de Toma:</t>
  </si>
  <si>
    <t>Información de la Fuente 1</t>
  </si>
  <si>
    <t>Información de la Fuente 2</t>
  </si>
  <si>
    <t>Información de la Fuente 3</t>
  </si>
  <si>
    <t>Información de la Fuente 4</t>
  </si>
  <si>
    <t>Información de la Fuente 5</t>
  </si>
  <si>
    <t>Para la identificación de radionúclidos diligencie los campos correspondientes a nombre, identificación inequivoca e información que el usuario considere relevante.</t>
  </si>
  <si>
    <t>3. INFORMACIÓN CORRESPONDIENTE AL PAGO DEL SERVICIO</t>
  </si>
  <si>
    <t>Valor total a pagar:</t>
  </si>
  <si>
    <t>El valor total a pagar se encuentra en pesos colombianos y corresponde a la cantidad y tipo de muestras enviadas a analisis por parte del LRA.</t>
  </si>
  <si>
    <t>Id de Pago:</t>
  </si>
  <si>
    <t>Valor:</t>
  </si>
  <si>
    <t>Cargo:</t>
  </si>
  <si>
    <t xml:space="preserve">Firma: </t>
  </si>
  <si>
    <t>FORMATO</t>
  </si>
  <si>
    <t>Versión 2</t>
  </si>
  <si>
    <t xml:space="preserve">COTIZACIÓN DE SERVICIOS                    </t>
  </si>
  <si>
    <t>Código: F-TNU-TN-004</t>
  </si>
  <si>
    <t>Página 1 de 1</t>
  </si>
  <si>
    <t>No de Cotización:</t>
  </si>
  <si>
    <t>Fecha de Cotización:</t>
  </si>
  <si>
    <t xml:space="preserve">INFORMACIÓN DEL CLIENTE                                                                                                       </t>
  </si>
  <si>
    <t>Nombre/ Razón social:</t>
  </si>
  <si>
    <t>CC ____   NIT  ____   No.</t>
  </si>
  <si>
    <t>Dirección/Ciudad:</t>
  </si>
  <si>
    <t>Teléfono / Telefax:</t>
  </si>
  <si>
    <t>E-mail:</t>
  </si>
  <si>
    <t xml:space="preserve">Contacto o Responsable: </t>
  </si>
  <si>
    <t>SERVICIO</t>
  </si>
  <si>
    <t>Servicio solicitado:</t>
  </si>
  <si>
    <t>Descripción:</t>
  </si>
  <si>
    <t>Observaciones:</t>
  </si>
  <si>
    <t>COSTO SERVICIO</t>
  </si>
  <si>
    <t>Código Ensayo / Servicio</t>
  </si>
  <si>
    <t>Técnica</t>
  </si>
  <si>
    <t>Método</t>
  </si>
  <si>
    <t>Matriz</t>
  </si>
  <si>
    <t>Costo unitario (sin IVA)</t>
  </si>
  <si>
    <t>Valor</t>
  </si>
  <si>
    <t>Subtotal</t>
  </si>
  <si>
    <t>IVA (19%)</t>
  </si>
  <si>
    <t>Valor Total</t>
  </si>
  <si>
    <t>Contacto:</t>
  </si>
  <si>
    <t>Establecimiento Público no contribuyente del impuesto de renta y complementarios (Estatuto Tributario). No practicar RETEFUENTE, RETEICA, ni ICA (Dec.2026/1983). Agente Retenedor de IVA (Ley 233/1995). Gran contribuyente (Resoln. DIAN 12570/2005)</t>
  </si>
  <si>
    <t>Firma:</t>
  </si>
  <si>
    <t>Código del Servicio</t>
  </si>
  <si>
    <t>Costos</t>
  </si>
  <si>
    <t>Servicio Solicitado</t>
  </si>
  <si>
    <t>SNPR20A</t>
  </si>
  <si>
    <t>ASTM 181-10 (Standard Test Métodos for Detector Calibración and Análisis of Radionúclidos)</t>
  </si>
  <si>
    <t>Aguas</t>
  </si>
  <si>
    <t>SNPR21</t>
  </si>
  <si>
    <t>Pruebas Estanqueidad</t>
  </si>
  <si>
    <t>Otros</t>
  </si>
  <si>
    <t>Alimentos</t>
  </si>
  <si>
    <t>No Aplica</t>
  </si>
  <si>
    <t>Suelos</t>
  </si>
  <si>
    <t>Lodos</t>
  </si>
  <si>
    <t>Identificación de Radionúclidos</t>
  </si>
  <si>
    <t>El valor de la cotización está sujeto a verificación por parte del personal del Laboratorio de Radiometría Ambiental (LRA).</t>
  </si>
  <si>
    <t xml:space="preserve">Validez de la oferta:  </t>
  </si>
  <si>
    <t>lra@sgc.gov.co</t>
  </si>
  <si>
    <t>SSSS</t>
  </si>
  <si>
    <t>Identificación de radionúclidos emisores gamma para prueba de fugas (estanqueidad) en frotis y/o muestras ambientales en matriz de aguas, alimentos, suelos, materiales de origen geológico, lodos.</t>
  </si>
  <si>
    <t>N/A</t>
  </si>
  <si>
    <t>Tipo de Muestra</t>
  </si>
  <si>
    <t>Frotis (Algodón, papel, otro)</t>
  </si>
  <si>
    <t>Resinas</t>
  </si>
  <si>
    <t>Minerales</t>
  </si>
  <si>
    <t>Seleccione</t>
  </si>
  <si>
    <t>Grupo de Investigaciones y Aplicaciones Radiactivas (GIAR)
Sede CAN</t>
  </si>
  <si>
    <t>Oficina de Recepción de Muestras y Servicio al Cliente</t>
  </si>
  <si>
    <t>Dirección: Cra 50 No 26-20 Edificio FIDIC (BLOQUE A) , segundo piso. Bogotá D.C.</t>
  </si>
  <si>
    <t>Cantidad de muestras</t>
  </si>
  <si>
    <t>SOLICITUD DE SERVICIO</t>
  </si>
  <si>
    <t>VERSIÓN: 1</t>
  </si>
  <si>
    <t>Identifique cada una de las muestras diligenciando los campos correspondientes a nombre, modelo, marca y serie del equipo; así como radionúclido, serie, actividad de la fuente y, fecha de toma de la muestra. Esta información deberá tenerla el rótulo de identificación de cada muestra.</t>
  </si>
  <si>
    <r>
      <t xml:space="preserve">a. Si el servicio solicitado es </t>
    </r>
    <r>
      <rPr>
        <b/>
        <i/>
        <sz val="10"/>
        <color indexed="8"/>
        <rFont val="Arial"/>
        <family val="2"/>
      </rPr>
      <t>SNPR21</t>
    </r>
    <r>
      <rPr>
        <b/>
        <i/>
        <sz val="10"/>
        <color indexed="8"/>
        <rFont val="Arial"/>
        <family val="2"/>
      </rPr>
      <t xml:space="preserve"> - Prueba de estanqueidad de fuentes radiactivas selladas por espectrometría gamma</t>
    </r>
    <r>
      <rPr>
        <sz val="10"/>
        <color indexed="8"/>
        <rFont val="Arial"/>
        <family val="2"/>
      </rPr>
      <t>, complete la siguiente información</t>
    </r>
  </si>
  <si>
    <r>
      <t xml:space="preserve">Fecha </t>
    </r>
    <r>
      <rPr>
        <sz val="10"/>
        <color indexed="8"/>
        <rFont val="Arial"/>
        <family val="2"/>
      </rPr>
      <t>(dd/mm/aaaa)</t>
    </r>
    <r>
      <rPr>
        <sz val="10"/>
        <color indexed="8"/>
        <rFont val="Arial"/>
        <family val="2"/>
      </rPr>
      <t>:</t>
    </r>
  </si>
  <si>
    <t xml:space="preserve">SOLICITUD No </t>
  </si>
  <si>
    <t>FECHA DE SOLICITUD</t>
  </si>
  <si>
    <r>
      <t xml:space="preserve">b. Si el servicio solicitado es </t>
    </r>
    <r>
      <rPr>
        <b/>
        <i/>
        <sz val="10"/>
        <color indexed="8"/>
        <rFont val="Arial"/>
        <family val="2"/>
      </rPr>
      <t xml:space="preserve">SNPR20A </t>
    </r>
    <r>
      <rPr>
        <b/>
        <i/>
        <sz val="10"/>
        <color indexed="8"/>
        <rFont val="Arial"/>
        <family val="2"/>
      </rPr>
      <t>- Identificación de radionúclidos emisores gamma en matriz de aguas, alimentos, suelos, materiales de origen geológico, lodos</t>
    </r>
    <r>
      <rPr>
        <sz val="10"/>
        <color indexed="8"/>
        <rFont val="Arial"/>
        <family val="2"/>
      </rPr>
      <t>, complete la siguiente información</t>
    </r>
  </si>
  <si>
    <r>
      <t xml:space="preserve">Diligencie la información requerida y enviela como archivo adjunto, junto con la copia digital de la evidencia correspondiente al pago del servicio, a la dirección de correo electrónico </t>
    </r>
    <r>
      <rPr>
        <b/>
        <sz val="7"/>
        <color indexed="8"/>
        <rFont val="Arial"/>
        <family val="2"/>
      </rPr>
      <t>lra@sgc.gov.co.</t>
    </r>
    <r>
      <rPr>
        <sz val="7"/>
        <color indexed="8"/>
        <rFont val="Arial"/>
        <family val="2"/>
      </rPr>
      <t xml:space="preserve"> Solo diligencie las celdas en color "</t>
    </r>
    <r>
      <rPr>
        <b/>
        <i/>
        <sz val="7"/>
        <color indexed="8"/>
        <rFont val="Arial"/>
        <family val="2"/>
      </rPr>
      <t>AZUL</t>
    </r>
    <r>
      <rPr>
        <sz val="7"/>
        <color indexed="8"/>
        <rFont val="Arial"/>
        <family val="2"/>
      </rPr>
      <t xml:space="preserve">". Como respuesta recibirá una </t>
    </r>
    <r>
      <rPr>
        <b/>
        <sz val="7"/>
        <color indexed="8"/>
        <rFont val="Arial"/>
        <family val="2"/>
      </rPr>
      <t>CITA</t>
    </r>
    <r>
      <rPr>
        <sz val="7"/>
        <color indexed="8"/>
        <rFont val="Arial"/>
        <family val="2"/>
      </rPr>
      <t xml:space="preserve"> indicando la fecha y hora en la cual deberá entregar las muestras para su correspondiente caracterización en los plazos definidos por el LRA al momento de la entrega. Tenga en cuenta toda la información descrita en el SITIO WEB y en la RESPUESTA AUTOMÁTICA.
Las muestras deben entregarse debidamente identificadas en la oficina de recepción de muestras del LRA (Carrera 50 N° 26 - 20, Bloque A - Segundo piso, Bogotá). No se requiere ningún otro documento adicional. Tener en cuenta que cada muestra es independiente y se analiza individualmente, por lo tanto el costo de análisis es proporcional al número de muestras. </t>
    </r>
    <r>
      <rPr>
        <b/>
        <sz val="7"/>
        <color indexed="8"/>
        <rFont val="Arial"/>
        <family val="2"/>
      </rPr>
      <t>IMPORTANTE: Esta prohibida la modificación o manipulación de los campos no solicitados; culaquier violación a esta prohibición implica la anulación de la solicitud del servicio.</t>
    </r>
  </si>
  <si>
    <t>No. DE MUESTRAS</t>
  </si>
  <si>
    <t>Otro</t>
  </si>
  <si>
    <t>Información de la Fuente 6</t>
  </si>
  <si>
    <t>Información de la Fuente 7</t>
  </si>
  <si>
    <t>Información de la Fuente 8</t>
  </si>
  <si>
    <r>
      <t xml:space="preserve">               Información de la Muestra 1                  </t>
    </r>
    <r>
      <rPr>
        <b/>
        <sz val="14"/>
        <color indexed="8"/>
        <rFont val="Arial"/>
        <family val="2"/>
      </rPr>
      <t>Muestra No</t>
    </r>
  </si>
  <si>
    <r>
      <t xml:space="preserve">               Información de la Muestra 2                  </t>
    </r>
    <r>
      <rPr>
        <b/>
        <sz val="14"/>
        <color indexed="8"/>
        <rFont val="Arial"/>
        <family val="2"/>
      </rPr>
      <t>Muestra No</t>
    </r>
  </si>
  <si>
    <r>
      <t xml:space="preserve">               Información de la Muestra 3                  </t>
    </r>
    <r>
      <rPr>
        <b/>
        <sz val="14"/>
        <color indexed="8"/>
        <rFont val="Arial"/>
        <family val="2"/>
      </rPr>
      <t>Muestra No</t>
    </r>
  </si>
  <si>
    <r>
      <t xml:space="preserve">               Información de la Muestra 4                  </t>
    </r>
    <r>
      <rPr>
        <b/>
        <sz val="14"/>
        <color indexed="8"/>
        <rFont val="Arial"/>
        <family val="2"/>
      </rPr>
      <t>Muestra No</t>
    </r>
  </si>
  <si>
    <r>
      <t xml:space="preserve">               Información de la Muestra 5                  </t>
    </r>
    <r>
      <rPr>
        <b/>
        <sz val="14"/>
        <color indexed="8"/>
        <rFont val="Arial"/>
        <family val="2"/>
      </rPr>
      <t>Muestra No</t>
    </r>
  </si>
  <si>
    <r>
      <t xml:space="preserve">               Información de la Muestra 6                  </t>
    </r>
    <r>
      <rPr>
        <b/>
        <sz val="14"/>
        <color indexed="8"/>
        <rFont val="Arial"/>
        <family val="2"/>
      </rPr>
      <t>Muestra No</t>
    </r>
  </si>
  <si>
    <r>
      <t xml:space="preserve">               Información de la Muestra 7                  </t>
    </r>
    <r>
      <rPr>
        <b/>
        <sz val="14"/>
        <color indexed="8"/>
        <rFont val="Arial"/>
        <family val="2"/>
      </rPr>
      <t>Muestra No</t>
    </r>
  </si>
  <si>
    <r>
      <t xml:space="preserve">               Información de la Muestra 8                  </t>
    </r>
    <r>
      <rPr>
        <b/>
        <sz val="14"/>
        <color indexed="8"/>
        <rFont val="Arial"/>
        <family val="2"/>
      </rPr>
      <t>Muestra No</t>
    </r>
  </si>
  <si>
    <t>Declaro que toda la información consignada en el presente formulario es verídica y que únicamente se han modificado los campos que se solicitaron.</t>
  </si>
  <si>
    <t>SI</t>
  </si>
  <si>
    <t>NO</t>
  </si>
  <si>
    <r>
      <rPr>
        <b/>
        <sz val="10"/>
        <color indexed="8"/>
        <rFont val="Arial"/>
        <family val="2"/>
      </rPr>
      <t>IMPORTANTE:</t>
    </r>
    <r>
      <rPr>
        <sz val="10"/>
        <color indexed="8"/>
        <rFont val="Arial"/>
        <family val="2"/>
      </rPr>
      <t xml:space="preserve"> Si su respuesta es </t>
    </r>
    <r>
      <rPr>
        <b/>
        <sz val="10"/>
        <color indexed="8"/>
        <rFont val="Arial"/>
        <family val="2"/>
      </rPr>
      <t>NO</t>
    </r>
    <r>
      <rPr>
        <sz val="10"/>
        <color indexed="8"/>
        <rFont val="Arial"/>
        <family val="2"/>
      </rPr>
      <t>, la entrega de los reportes de resultados son los días martes, miercoles y jueves.</t>
    </r>
  </si>
  <si>
    <r>
      <t xml:space="preserve">Señor usuario, </t>
    </r>
    <r>
      <rPr>
        <b/>
        <sz val="10"/>
        <color indexed="8"/>
        <rFont val="Arial"/>
        <family val="2"/>
      </rPr>
      <t>autoriza</t>
    </r>
    <r>
      <rPr>
        <sz val="10"/>
        <color indexed="8"/>
        <rFont val="Arial"/>
        <family val="2"/>
      </rPr>
      <t xml:space="preserve"> 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Porfavor marcar con una letra "X"</t>
    </r>
  </si>
  <si>
    <t>Entrega las Muestras:</t>
  </si>
  <si>
    <t>Recibido Por:</t>
  </si>
  <si>
    <t>Observaciones / Aclaraciones:</t>
  </si>
  <si>
    <t>4. VARIOS</t>
  </si>
  <si>
    <t>C.C.:</t>
  </si>
  <si>
    <t xml:space="preserve">TIEMPO DE ENTREGA DE RESULTADOS </t>
  </si>
  <si>
    <t>Página 1 de 5</t>
  </si>
  <si>
    <r>
      <rPr>
        <b/>
        <sz val="11"/>
        <color indexed="55"/>
        <rFont val="Calibri"/>
        <family val="2"/>
      </rPr>
      <t>SNPR21</t>
    </r>
    <r>
      <rPr>
        <sz val="11"/>
        <color indexed="55"/>
        <rFont val="Calibri"/>
        <family val="2"/>
      </rPr>
      <t xml:space="preserve"> - Prueba de estanqueidad de fuentes radiactivas selladas por espectrometría gamma</t>
    </r>
  </si>
  <si>
    <r>
      <rPr>
        <b/>
        <sz val="11"/>
        <color indexed="55"/>
        <rFont val="Calibri"/>
        <family val="2"/>
      </rPr>
      <t>SNPR20A</t>
    </r>
    <r>
      <rPr>
        <sz val="11"/>
        <color indexed="55"/>
        <rFont val="Calibri"/>
        <family val="2"/>
      </rPr>
      <t xml:space="preserve"> - Identificación de radionúclidos emisores gamma en matriz de aguas, alimentos, suelos, materiales de origen geológico, lodos. </t>
    </r>
  </si>
  <si>
    <r>
      <rPr>
        <b/>
        <sz val="11"/>
        <color indexed="55"/>
        <rFont val="Calibri"/>
        <family val="2"/>
      </rPr>
      <t>SNPR21</t>
    </r>
    <r>
      <rPr>
        <sz val="11"/>
        <color indexed="55"/>
        <rFont val="Calibri"/>
        <family val="2"/>
      </rPr>
      <t xml:space="preserve"> y </t>
    </r>
    <r>
      <rPr>
        <b/>
        <sz val="11"/>
        <color indexed="55"/>
        <rFont val="Calibri"/>
        <family val="2"/>
      </rPr>
      <t>SNPR20A</t>
    </r>
    <r>
      <rPr>
        <sz val="11"/>
        <color indexed="55"/>
        <rFont val="Calibri"/>
        <family val="2"/>
      </rPr>
      <t xml:space="preserve"> - Pruebas de estanqueidad e Identificación de radionúclidos emisores gamma por espectrometría gamma</t>
    </r>
  </si>
  <si>
    <t>Tipo de Muestra:</t>
  </si>
  <si>
    <t xml:space="preserve">Equipo 1 - Fuente 1 </t>
  </si>
  <si>
    <t xml:space="preserve">Equipo 2 - Fuente 2 </t>
  </si>
  <si>
    <t xml:space="preserve">Equipo 4 - Fuente 4 </t>
  </si>
  <si>
    <t xml:space="preserve">Equipo 3 - Fuente 3 </t>
  </si>
  <si>
    <t xml:space="preserve">Equipo 5 - Fuente 5 </t>
  </si>
  <si>
    <t xml:space="preserve">Equipo 6 - Fuente 6 </t>
  </si>
  <si>
    <t xml:space="preserve">Equipo 7 - Fuente 7 </t>
  </si>
  <si>
    <t xml:space="preserve">Equipo 8 - Fuente 8 </t>
  </si>
  <si>
    <t>Muestra 1</t>
  </si>
  <si>
    <t>Muestra 2</t>
  </si>
  <si>
    <t>Muestra 3</t>
  </si>
  <si>
    <t>Muestra 4</t>
  </si>
  <si>
    <t>Muestra 5</t>
  </si>
  <si>
    <t>Muestra 6</t>
  </si>
  <si>
    <t>Muestra 7</t>
  </si>
  <si>
    <t>Muestra 8</t>
  </si>
  <si>
    <t>Página 1 de 2</t>
  </si>
  <si>
    <t xml:space="preserve">LABORATORIO DE RADIOMETRÍA AMBIENTAL - LRA </t>
  </si>
  <si>
    <t>INFORME No</t>
  </si>
  <si>
    <t>IDENTIFICACIÓN DEL USUARIO</t>
  </si>
  <si>
    <t xml:space="preserve">Solictud No. - Fecha </t>
  </si>
  <si>
    <t>INFORMACIÓN DE LAS MUESTRA</t>
  </si>
  <si>
    <r>
      <t xml:space="preserve">El Laboratorio de Radiometría Ambiental (LRA) de la Dirección de Asuntos Nucleares (DAN) del Servicio Geológico Colombiano realizó el análisis </t>
    </r>
    <r>
      <rPr>
        <b/>
        <i/>
        <sz val="10"/>
        <color indexed="8"/>
        <rFont val="Arial"/>
        <family val="2"/>
      </rPr>
      <t xml:space="preserve">SNPR21 - Prueba de estanqueidad de fuentes radiactivas selladas por espectrometría gamma con detector de GeHP </t>
    </r>
    <r>
      <rPr>
        <sz val="10"/>
        <color indexed="8"/>
        <rFont val="Arial"/>
        <family val="2"/>
      </rPr>
      <t xml:space="preserve">a la siguiente muestra: </t>
    </r>
  </si>
  <si>
    <t>MUESTRA No</t>
  </si>
  <si>
    <t>Fecha de Análisis:</t>
  </si>
  <si>
    <t>EQUIPO</t>
  </si>
  <si>
    <t>FUENTE</t>
  </si>
  <si>
    <t>RESULTADO</t>
  </si>
  <si>
    <t>Profesional que Analiza:</t>
  </si>
  <si>
    <t>Funcionario LRA</t>
  </si>
  <si>
    <t>INFORME DE RESULTADOS
PRUEBA DE ESTANQUEIDAD</t>
  </si>
  <si>
    <t>Informe expedido en Bogotá el día</t>
  </si>
  <si>
    <t>INFORME DE RESULTADOS
IDENTIFICACIÓN RADIONÚCLIDOS</t>
  </si>
  <si>
    <r>
      <t xml:space="preserve">El Laboratorio de Radiometría Ambiental (LRA) de la Dirección de Asuntos Nucleares (DAN) del Servicio Geológico Colombiano realizó el análisis </t>
    </r>
    <r>
      <rPr>
        <b/>
        <i/>
        <sz val="10"/>
        <color indexed="8"/>
        <rFont val="Arial"/>
        <family val="2"/>
      </rPr>
      <t xml:space="preserve">SNPR20A - Identificación de radionúclidos emisores gamma en matriz de aguas, alimentos, suelos, materiales de origen geológico, lodos por espectrometría gamma con detector de GeHP </t>
    </r>
    <r>
      <rPr>
        <sz val="10"/>
        <color indexed="8"/>
        <rFont val="Arial"/>
        <family val="2"/>
      </rPr>
      <t xml:space="preserve">a la siguiente muestra: </t>
    </r>
  </si>
  <si>
    <t>-</t>
  </si>
  <si>
    <t>Descripción detallada (Fecha/Hora de Muestreo, tipo de muestreo, cantidad de muestra, No. Lote, No. interno de la compañía, Referencia específica del origen de la muestra, otros que considere relevante):</t>
  </si>
  <si>
    <t>Unidad</t>
  </si>
  <si>
    <r>
      <t xml:space="preserve"> Información del Equipo 1       </t>
    </r>
    <r>
      <rPr>
        <b/>
        <sz val="14"/>
        <color indexed="8"/>
        <rFont val="Arial"/>
        <family val="2"/>
      </rPr>
      <t>Muestra No</t>
    </r>
  </si>
  <si>
    <r>
      <t xml:space="preserve"> Información del Equipo 2       </t>
    </r>
    <r>
      <rPr>
        <b/>
        <sz val="14"/>
        <color indexed="8"/>
        <rFont val="Arial"/>
        <family val="2"/>
      </rPr>
      <t>Muestra No</t>
    </r>
  </si>
  <si>
    <r>
      <t xml:space="preserve"> Información del Equipo 3       </t>
    </r>
    <r>
      <rPr>
        <b/>
        <sz val="14"/>
        <color indexed="8"/>
        <rFont val="Arial"/>
        <family val="2"/>
      </rPr>
      <t>Muestra No</t>
    </r>
  </si>
  <si>
    <r>
      <t xml:space="preserve"> Información del Equipo 4       </t>
    </r>
    <r>
      <rPr>
        <b/>
        <sz val="14"/>
        <color indexed="8"/>
        <rFont val="Arial"/>
        <family val="2"/>
      </rPr>
      <t>Muestra No</t>
    </r>
  </si>
  <si>
    <r>
      <t xml:space="preserve"> Información del Equipo 5       </t>
    </r>
    <r>
      <rPr>
        <b/>
        <sz val="14"/>
        <color indexed="8"/>
        <rFont val="Arial"/>
        <family val="2"/>
      </rPr>
      <t>Muestra No</t>
    </r>
  </si>
  <si>
    <r>
      <t xml:space="preserve"> Información del Equipo 6       </t>
    </r>
    <r>
      <rPr>
        <b/>
        <sz val="14"/>
        <color indexed="8"/>
        <rFont val="Arial"/>
        <family val="2"/>
      </rPr>
      <t>Muestra No</t>
    </r>
  </si>
  <si>
    <r>
      <t xml:space="preserve"> Información del Equipo 7       </t>
    </r>
    <r>
      <rPr>
        <b/>
        <sz val="14"/>
        <color indexed="8"/>
        <rFont val="Arial"/>
        <family val="2"/>
      </rPr>
      <t>Muestra No</t>
    </r>
  </si>
  <si>
    <r>
      <t xml:space="preserve"> Información del Equipo 8       </t>
    </r>
    <r>
      <rPr>
        <b/>
        <sz val="14"/>
        <color indexed="8"/>
        <rFont val="Arial"/>
        <family val="2"/>
      </rPr>
      <t>Muestra No</t>
    </r>
  </si>
  <si>
    <r>
      <t>Bq/Kg</t>
    </r>
    <r>
      <rPr>
        <b/>
        <vertAlign val="subscript"/>
        <sz val="8"/>
        <color indexed="8"/>
        <rFont val="Arial"/>
        <family val="2"/>
      </rPr>
      <t>b.s.</t>
    </r>
  </si>
  <si>
    <t>Descripción detallada (Nombre, Fecha/Hora de Muestreo, tipo de muestreo, cantidad de muestra, No. Lote, No. interno de la compañía, Referencia específica del origen de la muestra, otros que considere relevante):</t>
  </si>
  <si>
    <t>Información adicional/complementaria que el usuario considere importante:</t>
  </si>
  <si>
    <t>Radionúclido</t>
  </si>
  <si>
    <t>Radionúclido(s)</t>
  </si>
  <si>
    <t>ACEPTACIÓN DE ANÁLISIS</t>
  </si>
  <si>
    <t>El valor total cancelado por el usuario se encuentra en pesos colombianos y corresponde a la cantidad y tipo de muestras enviadas para ser analisadas en el LRA del servicio Geológico Colombiano.</t>
  </si>
  <si>
    <t>Página 2 de 2</t>
  </si>
  <si>
    <r>
      <t xml:space="preserve">a. El servicio solicitado es </t>
    </r>
    <r>
      <rPr>
        <b/>
        <i/>
        <sz val="10"/>
        <color indexed="8"/>
        <rFont val="Arial"/>
        <family val="2"/>
      </rPr>
      <t>SNPR21</t>
    </r>
    <r>
      <rPr>
        <b/>
        <i/>
        <sz val="10"/>
        <color indexed="8"/>
        <rFont val="Arial"/>
        <family val="2"/>
      </rPr>
      <t xml:space="preserve"> - Prueba de estanqueidad de fuentes radiactivas selladas por espectrometría gamma. </t>
    </r>
    <r>
      <rPr>
        <sz val="10"/>
        <color indexed="8"/>
        <rFont val="Arial"/>
        <family val="2"/>
      </rPr>
      <t>L</t>
    </r>
    <r>
      <rPr>
        <sz val="10"/>
        <color indexed="8"/>
        <rFont val="Arial"/>
        <family val="2"/>
      </rPr>
      <t>a siguiente información corresponde a las muestras entregadas:</t>
    </r>
  </si>
  <si>
    <r>
      <t xml:space="preserve">b. El servicio solicitado es </t>
    </r>
    <r>
      <rPr>
        <b/>
        <i/>
        <sz val="10"/>
        <color indexed="8"/>
        <rFont val="Arial"/>
        <family val="2"/>
      </rPr>
      <t xml:space="preserve">SNPR20A </t>
    </r>
    <r>
      <rPr>
        <b/>
        <i/>
        <sz val="10"/>
        <color indexed="8"/>
        <rFont val="Arial"/>
        <family val="2"/>
      </rPr>
      <t xml:space="preserve">- Identificación de radionúclidos emisores gamma en matriz de aguas, alimentos, suelos, materiales de origen geológico, lodos. </t>
    </r>
    <r>
      <rPr>
        <sz val="10"/>
        <color indexed="8"/>
        <rFont val="Arial"/>
        <family val="2"/>
      </rPr>
      <t>La siguiente información corresponde a las muestras entregadas:</t>
    </r>
  </si>
  <si>
    <t>a. Servicio SNPR21 - Prueba de estanqueidad de fuentes radiactivas selladas</t>
  </si>
  <si>
    <t>Retorna al Usuario</t>
  </si>
  <si>
    <t>b. Servicio SNPR20A - Identificación de radionúclidos emisores gamma</t>
  </si>
  <si>
    <r>
      <rPr>
        <b/>
        <sz val="10"/>
        <color indexed="8"/>
        <rFont val="Arial"/>
        <family val="2"/>
      </rPr>
      <t>IMPORTANTE:</t>
    </r>
    <r>
      <rPr>
        <sz val="10"/>
        <color indexed="8"/>
        <rFont val="Arial"/>
        <family val="2"/>
      </rPr>
      <t xml:space="preserve"> Recuerde, si su respuesta es </t>
    </r>
    <r>
      <rPr>
        <b/>
        <sz val="10"/>
        <color indexed="8"/>
        <rFont val="Arial"/>
        <family val="2"/>
      </rPr>
      <t>NO</t>
    </r>
    <r>
      <rPr>
        <sz val="10"/>
        <color indexed="8"/>
        <rFont val="Arial"/>
        <family val="2"/>
      </rPr>
      <t>, la entrega de los reportes de resultados son los días martes, miercoles y jueves.</t>
    </r>
  </si>
  <si>
    <t xml:space="preserve">Apreciado usuario recuerde que la disposición final de las muestras analizadas por políticas del Servicio Geológico colombiano, se gestionan de la siguiente manera manera: </t>
  </si>
  <si>
    <r>
      <t>Señor usuario, usted es responsable por la gestión final de las muestras analizadas. Una vez ha recogido la(s) muestra(s) analizadas, el</t>
    </r>
    <r>
      <rPr>
        <b/>
        <sz val="10"/>
        <color indexed="8"/>
        <rFont val="Arial"/>
        <family val="2"/>
      </rPr>
      <t xml:space="preserve"> LRA </t>
    </r>
    <r>
      <rPr>
        <sz val="10"/>
        <color indexed="8"/>
        <rFont val="Arial"/>
        <family val="2"/>
      </rPr>
      <t xml:space="preserve">le entregará los resultados finales, ya sean en medio físico o digital según su solicitud. </t>
    </r>
  </si>
  <si>
    <r>
      <t xml:space="preserve">Señor usuario, usted es responsable por la gestión final de las muestras analizadas. Una vez ha recogido la(s) muestra(s) analizadas, el </t>
    </r>
    <r>
      <rPr>
        <b/>
        <sz val="10"/>
        <color indexed="8"/>
        <rFont val="Arial"/>
        <family val="2"/>
      </rPr>
      <t>LRA</t>
    </r>
    <r>
      <rPr>
        <sz val="10"/>
        <color indexed="8"/>
        <rFont val="Arial"/>
        <family val="2"/>
      </rPr>
      <t xml:space="preserve"> le entregará los resultados finales, ya sean en medio físico o digital según su solicitud. </t>
    </r>
  </si>
  <si>
    <r>
      <t xml:space="preserve">Señor usuario respecto a la </t>
    </r>
    <r>
      <rPr>
        <b/>
        <sz val="10"/>
        <color indexed="8"/>
        <rFont val="Arial"/>
        <family val="2"/>
      </rPr>
      <t xml:space="preserve">autorización </t>
    </r>
    <r>
      <rPr>
        <sz val="10"/>
        <color indexed="8"/>
        <rFont val="Arial"/>
        <family val="2"/>
      </rPr>
      <t xml:space="preserve">para </t>
    </r>
    <r>
      <rPr>
        <sz val="10"/>
        <color indexed="8"/>
        <rFont val="Arial"/>
        <family val="2"/>
      </rPr>
      <t>la entrega de los reportes de resultados en medio digital, en formato "</t>
    </r>
    <r>
      <rPr>
        <b/>
        <sz val="10"/>
        <color indexed="8"/>
        <rFont val="Arial"/>
        <family val="2"/>
      </rPr>
      <t>.pdf</t>
    </r>
    <r>
      <rPr>
        <sz val="10"/>
        <color indexed="8"/>
        <rFont val="Arial"/>
        <family val="2"/>
      </rPr>
      <t xml:space="preserve">" al correo de contacto indicado en el numeral 1, enviado desde el correo </t>
    </r>
    <r>
      <rPr>
        <b/>
        <sz val="10"/>
        <color indexed="8"/>
        <rFont val="Arial"/>
        <family val="2"/>
      </rPr>
      <t>lra@sgc.gov.co</t>
    </r>
    <r>
      <rPr>
        <sz val="10"/>
        <color indexed="8"/>
        <rFont val="Arial"/>
        <family val="2"/>
      </rPr>
      <t>. Usted marcó con una letra "X"</t>
    </r>
  </si>
  <si>
    <r>
      <t xml:space="preserve">Señor Usuario, dando cumplimiento a las políticas operacionales y de seguridad del Servicio Geológico Colombiano (SGC), el </t>
    </r>
    <r>
      <rPr>
        <b/>
        <sz val="10"/>
        <color indexed="8"/>
        <rFont val="Arial"/>
        <family val="2"/>
      </rPr>
      <t>LRA</t>
    </r>
    <r>
      <rPr>
        <sz val="10"/>
        <color indexed="8"/>
        <rFont val="Arial"/>
        <family val="2"/>
      </rPr>
      <t xml:space="preserve"> le asegura que la prestación del servicio se realiza conforme procedimientos institucionales oficales y aprobados por su Sistema de Gestión. Así mismo le garantiza que los resultados generados, son confiables, válidos y se realizan en el tiempo pactado con ustedes.  </t>
    </r>
  </si>
  <si>
    <r>
      <t xml:space="preserve">Señor Usuario, el </t>
    </r>
    <r>
      <rPr>
        <b/>
        <sz val="10"/>
        <color indexed="8"/>
        <rFont val="Arial"/>
        <family val="2"/>
      </rPr>
      <t>LRA</t>
    </r>
    <r>
      <rPr>
        <sz val="10"/>
        <color indexed="8"/>
        <rFont val="Arial"/>
        <family val="2"/>
      </rPr>
      <t xml:space="preserve"> tiene la capacidad de recursos operacionales, logísticos y de personal profesional para la prestación del servicio solicitado por ustedes y aceptado por el laboratorio. </t>
    </r>
  </si>
  <si>
    <r>
      <t xml:space="preserve">Señor Usuario, el </t>
    </r>
    <r>
      <rPr>
        <b/>
        <sz val="10"/>
        <color indexed="8"/>
        <rFont val="Arial"/>
        <family val="2"/>
      </rPr>
      <t>LRA</t>
    </r>
    <r>
      <rPr>
        <sz val="10"/>
        <color indexed="8"/>
        <rFont val="Arial"/>
        <family val="2"/>
      </rPr>
      <t xml:space="preserve"> declara que todas las desviaciones, modificaciones y/o aclaraciones para la prestación del servicio se discutieron, evaluaron y aceptaron, previamentre a la generación de su SOLICITUD. </t>
    </r>
  </si>
  <si>
    <r>
      <t xml:space="preserve">Declaro que toda la información consignada en la SOLICITUD es verídica y que únicamente se han modificado los campos que se solicitaron en el formato de solicitud y cotización, para lo cual el </t>
    </r>
    <r>
      <rPr>
        <b/>
        <sz val="10"/>
        <color indexed="8"/>
        <rFont val="Arial"/>
        <family val="2"/>
      </rPr>
      <t>LRA</t>
    </r>
    <r>
      <rPr>
        <sz val="10"/>
        <color indexed="8"/>
        <rFont val="Arial"/>
        <family val="2"/>
      </rPr>
      <t xml:space="preserve"> ACEPTA la prestación del servicio conforme la información suministrada. </t>
    </r>
  </si>
  <si>
    <t xml:space="preserve">FECHA DE RECEPCIÓN DE MUESTRAS </t>
  </si>
  <si>
    <t>Radionúclidos objetivo:</t>
  </si>
  <si>
    <t>CÓDIGO: F-TNU-RA</t>
  </si>
  <si>
    <t>GRUPO DE INVESTIGACIONES Y APLICACIONES RADIACTIVAS 
DIRECCIÓN DE ASUNTOS NUCLEARES
Carrera 50 No. 26 -20 Bloque A, 2° Piso (Sede CAN)</t>
  </si>
  <si>
    <t>Este informe ampara la prueba de estanqueidad (frotis) de la fuente y los resultados reportados son los niveles de contaminación de la muestra a la fecha de análisis. 
Los resultados que aparecen en este documento se refieren exclusivamente a la muestra analizada.</t>
  </si>
  <si>
    <t>Tiempo de Análisis (s):</t>
  </si>
  <si>
    <t>Fecha y Hora de Análisis:</t>
  </si>
  <si>
    <t>Información importante reportada por el usuario:</t>
  </si>
  <si>
    <t>Material de Referencia</t>
  </si>
  <si>
    <t>Radionúclido 
Objetivo</t>
  </si>
  <si>
    <t>Resultado</t>
  </si>
  <si>
    <t>Incertidumbre (U)*</t>
  </si>
  <si>
    <r>
      <t xml:space="preserve">*  </t>
    </r>
    <r>
      <rPr>
        <sz val="8"/>
        <color indexed="8"/>
        <rFont val="Arial"/>
        <family val="2"/>
      </rPr>
      <t>k=1 - 68.3%</t>
    </r>
    <r>
      <rPr>
        <sz val="10"/>
        <color indexed="8"/>
        <rFont val="Arial"/>
        <family val="2"/>
      </rPr>
      <t xml:space="preserve">
*  </t>
    </r>
    <r>
      <rPr>
        <sz val="8"/>
        <color indexed="8"/>
        <rFont val="Arial"/>
        <family val="2"/>
      </rPr>
      <t>Determinado como (Mencionar el Radionuclido analizado xxxx) en equilibrio Radioactivo</t>
    </r>
    <r>
      <rPr>
        <sz val="10"/>
        <color indexed="8"/>
        <rFont val="Arial"/>
        <family val="2"/>
      </rPr>
      <t xml:space="preserve">
Este informe ampara la prueba de identificación de radionúclidos y los resultados reportados son los niveles de contaminación de la muestra, a la fecha y hora de análisis. Los resultados que aparecen en este documento se refieren exclusivamente a la muestra analizada.</t>
    </r>
  </si>
  <si>
    <t>CÓDIGO: F-TNU-RA-014</t>
  </si>
  <si>
    <t>CÓDIGO: F-TNU-RA-015</t>
  </si>
  <si>
    <t>CÓDIGO: F-TNU-RA-016</t>
  </si>
  <si>
    <t>CÓDIGO: F-TNU-RA-017</t>
  </si>
  <si>
    <t>RESULTADO (Bq):</t>
  </si>
  <si>
    <t>Hasta el 31 de diciembre de 2018</t>
  </si>
  <si>
    <r>
      <t xml:space="preserve">El valor total del servicio debe ser cancelado a través del botón de pagos PSE de la pagina www.sgc.gov.co en el vinculo de </t>
    </r>
    <r>
      <rPr>
        <b/>
        <sz val="12"/>
        <color indexed="8"/>
        <rFont val="Arial"/>
        <family val="2"/>
      </rPr>
      <t>Tramites y Servicios</t>
    </r>
    <r>
      <rPr>
        <sz val="12"/>
        <color indexed="8"/>
        <rFont val="Arial"/>
        <family val="2"/>
      </rPr>
      <t xml:space="preserve">.                                              
Para la formalización del servicio se debe presentar: </t>
    </r>
    <r>
      <rPr>
        <b/>
        <i/>
        <u/>
        <sz val="12"/>
        <color indexed="8"/>
        <rFont val="Arial"/>
        <family val="2"/>
      </rPr>
      <t>Formulario de Solicitud de Servicio, diligenciado y firmado; copia impresa de la Cotización de Servicios; copia impresa del soporte de pago mediante botón PSE.</t>
    </r>
  </si>
  <si>
    <t>Teléfono: 2200200 Ext 8072</t>
  </si>
  <si>
    <t>RESPONSABLE DE LA RECEPCIÓN:</t>
  </si>
  <si>
    <t>Oficina de Recepción de Muestras y servicios (ORM/S)</t>
  </si>
  <si>
    <t xml:space="preserve">Laboratorio de Radiometría Ambiental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</si>
</sst>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quot;$&quot;\ #,##0.00"/>
    <numFmt numFmtId="165" formatCode="_([$$-240A]\ * #,##0_);_([$$-240A]\ * \(#,##0\);_([$$-240A]\ * &quot;-&quot;??_);_(@_)"/>
    <numFmt numFmtId="166" formatCode="_-* #,##0.00\ &quot;€&quot;_-;\-* #,##0.00\ &quot;€&quot;_-;_-* &quot;-&quot;??\ &quot;€&quot;_-;_-@_-"/>
    <numFmt numFmtId="167" formatCode="[$-F800]dddd\,\ mmmm\ dd\,\ yyyy"/>
    <numFmt numFmtId="168" formatCode="0E+00"/>
    <numFmt numFmtId="169" formatCode="&quot;$&quot;\ #,##0"/>
  </numFmts>
  <fonts count="59" x14ac:knownFonts="1">
    <font>
      <sz val="11"/>
      <color theme="1"/>
      <name val="Calibri"/>
      <family val="2"/>
      <scheme val="minor"/>
    </font>
    <font>
      <sz val="12"/>
      <color indexed="8"/>
      <name val="Arial"/>
      <family val="2"/>
    </font>
    <font>
      <b/>
      <sz val="12"/>
      <color indexed="8"/>
      <name val="Arial"/>
      <family val="2"/>
    </font>
    <font>
      <sz val="12"/>
      <color indexed="23"/>
      <name val="Arial"/>
      <family val="2"/>
    </font>
    <font>
      <sz val="12"/>
      <color indexed="23"/>
      <name val="Calibri"/>
      <family val="2"/>
    </font>
    <font>
      <b/>
      <sz val="16"/>
      <color indexed="23"/>
      <name val="Calibri"/>
      <family val="2"/>
    </font>
    <font>
      <sz val="11"/>
      <color indexed="8"/>
      <name val="Arial"/>
      <family val="2"/>
    </font>
    <font>
      <sz val="10"/>
      <color indexed="8"/>
      <name val="Arial"/>
      <family val="2"/>
    </font>
    <font>
      <b/>
      <sz val="10"/>
      <color indexed="8"/>
      <name val="Arial"/>
      <family val="2"/>
    </font>
    <font>
      <sz val="12"/>
      <name val="Arial"/>
      <family val="2"/>
    </font>
    <font>
      <sz val="10"/>
      <color indexed="8"/>
      <name val="Times New Roman"/>
      <family val="1"/>
    </font>
    <font>
      <sz val="10"/>
      <name val="Arial"/>
      <family val="2"/>
    </font>
    <font>
      <sz val="8"/>
      <color indexed="8"/>
      <name val="Calibri"/>
      <family val="2"/>
    </font>
    <font>
      <sz val="9"/>
      <color indexed="8"/>
      <name val="Arial"/>
      <family val="2"/>
    </font>
    <font>
      <b/>
      <i/>
      <u/>
      <sz val="12"/>
      <color indexed="8"/>
      <name val="Arial"/>
      <family val="2"/>
    </font>
    <font>
      <i/>
      <sz val="9"/>
      <color indexed="8"/>
      <name val="Arial"/>
      <family val="2"/>
    </font>
    <font>
      <sz val="11"/>
      <color indexed="8"/>
      <name val="Times New Roman"/>
      <family val="1"/>
    </font>
    <font>
      <b/>
      <sz val="11"/>
      <color indexed="8"/>
      <name val="Times New Roman"/>
      <family val="1"/>
    </font>
    <font>
      <sz val="11"/>
      <name val="Arial"/>
      <family val="2"/>
    </font>
    <font>
      <b/>
      <sz val="12"/>
      <name val="Arial"/>
      <family val="2"/>
    </font>
    <font>
      <b/>
      <sz val="14"/>
      <color indexed="8"/>
      <name val="Arial"/>
      <family val="2"/>
    </font>
    <font>
      <b/>
      <sz val="7"/>
      <color indexed="8"/>
      <name val="Arial"/>
      <family val="2"/>
    </font>
    <font>
      <sz val="7"/>
      <color indexed="8"/>
      <name val="Arial"/>
      <family val="2"/>
    </font>
    <font>
      <b/>
      <i/>
      <sz val="7"/>
      <color indexed="8"/>
      <name val="Arial"/>
      <family val="2"/>
    </font>
    <font>
      <b/>
      <i/>
      <sz val="10"/>
      <color indexed="8"/>
      <name val="Arial"/>
      <family val="2"/>
    </font>
    <font>
      <sz val="11"/>
      <color indexed="55"/>
      <name val="Calibri"/>
      <family val="2"/>
    </font>
    <font>
      <b/>
      <sz val="11"/>
      <color indexed="55"/>
      <name val="Calibri"/>
      <family val="2"/>
    </font>
    <font>
      <b/>
      <sz val="10"/>
      <name val="Arial"/>
      <family val="2"/>
    </font>
    <font>
      <b/>
      <sz val="8"/>
      <color indexed="8"/>
      <name val="Arial"/>
      <family val="2"/>
    </font>
    <font>
      <b/>
      <sz val="9"/>
      <color indexed="8"/>
      <name val="Arial"/>
      <family val="2"/>
    </font>
    <font>
      <sz val="8"/>
      <color indexed="8"/>
      <name val="Arial"/>
      <family val="2"/>
    </font>
    <font>
      <b/>
      <vertAlign val="subscript"/>
      <sz val="8"/>
      <color indexed="8"/>
      <name val="Arial"/>
      <family val="2"/>
    </font>
    <font>
      <sz val="8"/>
      <color indexed="81"/>
      <name val="Tahoma"/>
      <family val="2"/>
    </font>
    <font>
      <b/>
      <sz val="8"/>
      <color indexed="81"/>
      <name val="Tahoma"/>
      <family val="2"/>
    </font>
    <font>
      <sz val="9"/>
      <name val="Arial"/>
      <family val="2"/>
    </font>
    <font>
      <sz val="11"/>
      <color theme="1"/>
      <name val="Calibri"/>
      <family val="2"/>
      <scheme val="minor"/>
    </font>
    <font>
      <u/>
      <sz val="11"/>
      <color theme="10"/>
      <name val="Calibri"/>
      <family val="2"/>
      <scheme val="minor"/>
    </font>
    <font>
      <b/>
      <sz val="11"/>
      <color theme="1"/>
      <name val="Calibri"/>
      <family val="2"/>
      <scheme val="minor"/>
    </font>
    <font>
      <b/>
      <sz val="12"/>
      <color theme="1"/>
      <name val="Arial"/>
      <family val="2"/>
    </font>
    <font>
      <sz val="11"/>
      <color theme="1"/>
      <name val="Arial"/>
      <family val="2"/>
    </font>
    <font>
      <sz val="8"/>
      <color theme="1"/>
      <name val="Arial"/>
      <family val="2"/>
    </font>
    <font>
      <sz val="10"/>
      <color theme="1"/>
      <name val="Arial"/>
      <family val="2"/>
    </font>
    <font>
      <sz val="10"/>
      <color theme="0"/>
      <name val="Arial"/>
      <family val="2"/>
    </font>
    <font>
      <b/>
      <sz val="10"/>
      <color theme="1"/>
      <name val="Arial"/>
      <family val="2"/>
    </font>
    <font>
      <sz val="12"/>
      <color theme="1"/>
      <name val="Arial"/>
      <family val="2"/>
    </font>
    <font>
      <b/>
      <sz val="20"/>
      <color theme="1"/>
      <name val="Arial"/>
      <family val="2"/>
    </font>
    <font>
      <sz val="11"/>
      <color theme="0" tint="-0.249977111117893"/>
      <name val="Calibri"/>
      <family val="2"/>
      <scheme val="minor"/>
    </font>
    <font>
      <b/>
      <sz val="11"/>
      <color theme="0" tint="-0.249977111117893"/>
      <name val="Arial"/>
      <family val="2"/>
    </font>
    <font>
      <b/>
      <sz val="11"/>
      <color theme="0" tint="-0.249977111117893"/>
      <name val="Calibri"/>
      <family val="2"/>
      <scheme val="minor"/>
    </font>
    <font>
      <sz val="11"/>
      <color theme="0" tint="-0.249977111117893"/>
      <name val="Arial"/>
      <family val="2"/>
    </font>
    <font>
      <b/>
      <sz val="8"/>
      <color theme="1"/>
      <name val="Arial"/>
      <family val="2"/>
    </font>
    <font>
      <b/>
      <sz val="11"/>
      <color theme="1"/>
      <name val="Arial"/>
      <family val="2"/>
    </font>
    <font>
      <b/>
      <sz val="14"/>
      <color theme="1"/>
      <name val="Arial"/>
      <family val="2"/>
    </font>
    <font>
      <sz val="7"/>
      <color theme="1"/>
      <name val="Arial"/>
      <family val="2"/>
    </font>
    <font>
      <b/>
      <sz val="9"/>
      <color theme="1"/>
      <name val="Arial"/>
      <family val="2"/>
    </font>
    <font>
      <u/>
      <sz val="12"/>
      <color theme="10"/>
      <name val="Arial"/>
      <family val="2"/>
    </font>
    <font>
      <b/>
      <sz val="12"/>
      <color indexed="8"/>
      <name val="Calibri"/>
      <family val="2"/>
      <scheme val="minor"/>
    </font>
    <font>
      <sz val="14"/>
      <color theme="1"/>
      <name val="Arial"/>
      <family val="2"/>
    </font>
    <font>
      <b/>
      <i/>
      <sz val="10"/>
      <color theme="1"/>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s>
  <cellStyleXfs count="6">
    <xf numFmtId="0" fontId="0" fillId="0" borderId="0"/>
    <xf numFmtId="0" fontId="36" fillId="0" borderId="0" applyNumberFormat="0" applyFill="0" applyBorder="0" applyAlignment="0" applyProtection="0"/>
    <xf numFmtId="166" fontId="35" fillId="0" borderId="0" applyFont="0" applyFill="0" applyBorder="0" applyAlignment="0" applyProtection="0"/>
    <xf numFmtId="0" fontId="11" fillId="0" borderId="0"/>
    <xf numFmtId="0" fontId="11" fillId="0" borderId="0"/>
    <xf numFmtId="0" fontId="11" fillId="0" borderId="0"/>
  </cellStyleXfs>
  <cellXfs count="394">
    <xf numFmtId="0" fontId="0" fillId="0" borderId="0" xfId="0"/>
    <xf numFmtId="0" fontId="0" fillId="0" borderId="0" xfId="0" applyFill="1"/>
    <xf numFmtId="0" fontId="0" fillId="0" borderId="0" xfId="0"/>
    <xf numFmtId="0" fontId="0" fillId="0" borderId="0" xfId="0" applyProtection="1">
      <protection locked="0"/>
    </xf>
    <xf numFmtId="0" fontId="1" fillId="0" borderId="0" xfId="0" applyFont="1" applyBorder="1" applyAlignment="1" applyProtection="1">
      <alignment horizontal="center" vertical="center"/>
      <protection locked="0"/>
    </xf>
    <xf numFmtId="0" fontId="2" fillId="0" borderId="0"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3" fillId="0" borderId="0" xfId="0" quotePrefix="1" applyFont="1" applyBorder="1" applyAlignment="1" applyProtection="1">
      <protection locked="0"/>
    </xf>
    <xf numFmtId="0" fontId="4" fillId="0" borderId="0" xfId="0" applyFont="1" applyBorder="1" applyAlignment="1" applyProtection="1">
      <protection locked="0"/>
    </xf>
    <xf numFmtId="0" fontId="2" fillId="0" borderId="1" xfId="0" applyFont="1" applyBorder="1" applyAlignment="1" applyProtection="1">
      <alignment horizontal="center" vertical="center" wrapText="1"/>
    </xf>
    <xf numFmtId="0" fontId="4" fillId="2" borderId="0" xfId="0" applyFont="1" applyFill="1" applyBorder="1" applyAlignment="1" applyProtection="1">
      <protection locked="0"/>
    </xf>
    <xf numFmtId="0" fontId="2" fillId="2" borderId="0" xfId="0" applyFont="1" applyFill="1" applyBorder="1" applyAlignment="1" applyProtection="1">
      <alignment horizontal="center" vertical="center" wrapText="1"/>
      <protection locked="0"/>
    </xf>
    <xf numFmtId="0" fontId="7" fillId="0" borderId="2" xfId="0" applyFont="1" applyBorder="1" applyAlignment="1" applyProtection="1">
      <alignment horizontal="left" vertical="center"/>
      <protection locked="0"/>
    </xf>
    <xf numFmtId="0" fontId="7" fillId="0" borderId="2" xfId="0" applyFont="1" applyBorder="1" applyAlignment="1" applyProtection="1">
      <alignment horizontal="center"/>
      <protection locked="0"/>
    </xf>
    <xf numFmtId="0" fontId="0" fillId="0" borderId="0" xfId="0" applyAlignment="1" applyProtection="1">
      <protection locked="0"/>
    </xf>
    <xf numFmtId="0" fontId="38" fillId="0" borderId="1" xfId="0" applyFont="1" applyBorder="1" applyAlignment="1" applyProtection="1">
      <alignment horizontal="center" vertical="center"/>
    </xf>
    <xf numFmtId="0" fontId="2" fillId="0" borderId="3"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1" fillId="0" borderId="2" xfId="0" applyFont="1" applyBorder="1" applyAlignment="1" applyProtection="1">
      <alignment horizontal="right" vertical="top" wrapText="1"/>
    </xf>
    <xf numFmtId="0" fontId="1" fillId="0" borderId="0" xfId="0" applyFont="1" applyBorder="1" applyAlignment="1" applyProtection="1">
      <alignment horizontal="right" vertical="top" wrapText="1"/>
    </xf>
    <xf numFmtId="0" fontId="0" fillId="0" borderId="0" xfId="0" applyBorder="1" applyProtection="1">
      <protection locked="0"/>
    </xf>
    <xf numFmtId="0" fontId="11" fillId="0" borderId="0" xfId="0" applyFont="1" applyBorder="1" applyAlignment="1" applyProtection="1">
      <alignment horizontal="left" vertical="center" wrapText="1"/>
      <protection locked="0"/>
    </xf>
    <xf numFmtId="0" fontId="12" fillId="0" borderId="0" xfId="0" applyFont="1" applyProtection="1">
      <protection locked="0"/>
    </xf>
    <xf numFmtId="0" fontId="1" fillId="0" borderId="0" xfId="0" applyFont="1" applyBorder="1" applyAlignment="1" applyProtection="1">
      <alignment horizontal="center" vertical="center" wrapText="1"/>
      <protection locked="0"/>
    </xf>
    <xf numFmtId="0" fontId="6" fillId="0" borderId="0" xfId="0" applyFont="1" applyProtection="1">
      <protection locked="0"/>
    </xf>
    <xf numFmtId="0" fontId="16" fillId="0" borderId="0" xfId="0" applyFont="1" applyAlignment="1" applyProtection="1">
      <alignment horizontal="right"/>
      <protection locked="0"/>
    </xf>
    <xf numFmtId="0" fontId="17" fillId="0" borderId="0" xfId="0" applyFont="1" applyAlignment="1" applyProtection="1">
      <alignment horizontal="right"/>
      <protection locked="0"/>
    </xf>
    <xf numFmtId="0" fontId="0" fillId="0" borderId="0" xfId="0" applyProtection="1"/>
    <xf numFmtId="0" fontId="7" fillId="0" borderId="0" xfId="0" applyFont="1" applyBorder="1" applyAlignment="1" applyProtection="1"/>
    <xf numFmtId="0" fontId="9" fillId="3" borderId="0" xfId="0" applyFont="1" applyFill="1" applyBorder="1" applyAlignment="1" applyProtection="1">
      <alignment vertical="center" wrapText="1"/>
    </xf>
    <xf numFmtId="0" fontId="1" fillId="0" borderId="1" xfId="0" applyFont="1" applyBorder="1" applyAlignment="1" applyProtection="1">
      <alignment horizontal="justify" vertical="center" wrapText="1"/>
    </xf>
    <xf numFmtId="0" fontId="5" fillId="3" borderId="1" xfId="0"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165" fontId="1" fillId="0" borderId="1" xfId="0" applyNumberFormat="1" applyFont="1" applyBorder="1" applyAlignment="1" applyProtection="1">
      <alignment horizontal="center" vertical="center" wrapText="1"/>
    </xf>
    <xf numFmtId="0" fontId="38" fillId="0" borderId="1" xfId="0" applyFont="1" applyBorder="1" applyAlignment="1" applyProtection="1">
      <alignment horizontal="center" vertical="center" wrapText="1"/>
    </xf>
    <xf numFmtId="0" fontId="11" fillId="0" borderId="2" xfId="0" applyFont="1" applyBorder="1" applyAlignment="1" applyProtection="1">
      <alignment horizontal="left" vertical="center" wrapText="1"/>
      <protection locked="0"/>
    </xf>
    <xf numFmtId="0" fontId="11" fillId="0" borderId="5" xfId="0" applyFont="1" applyBorder="1" applyAlignment="1" applyProtection="1">
      <alignment horizontal="left" vertical="center" wrapText="1"/>
      <protection locked="0"/>
    </xf>
    <xf numFmtId="0" fontId="11" fillId="0" borderId="6" xfId="0" applyFont="1" applyBorder="1" applyAlignment="1" applyProtection="1">
      <alignment horizontal="left" vertical="center" wrapText="1"/>
      <protection locked="0"/>
    </xf>
    <xf numFmtId="0" fontId="9" fillId="0" borderId="7" xfId="0" applyFont="1" applyBorder="1" applyAlignment="1" applyProtection="1">
      <alignment vertical="center" wrapText="1"/>
    </xf>
    <xf numFmtId="0" fontId="11" fillId="0" borderId="4" xfId="0" applyFont="1" applyBorder="1" applyAlignment="1" applyProtection="1">
      <alignment horizontal="left" vertical="center" wrapText="1"/>
      <protection locked="0"/>
    </xf>
    <xf numFmtId="0" fontId="11" fillId="0" borderId="8" xfId="0" applyFont="1" applyBorder="1" applyAlignment="1" applyProtection="1">
      <alignment horizontal="left" vertical="center" wrapText="1"/>
      <protection locked="0"/>
    </xf>
    <xf numFmtId="0" fontId="0" fillId="0" borderId="0" xfId="0" applyNumberFormat="1" applyProtection="1">
      <protection locked="0"/>
    </xf>
    <xf numFmtId="0" fontId="2" fillId="3" borderId="1" xfId="0" applyFont="1" applyFill="1" applyBorder="1" applyAlignment="1" applyProtection="1">
      <alignment horizontal="left" vertical="center" wrapText="1"/>
    </xf>
    <xf numFmtId="165" fontId="1" fillId="3" borderId="1" xfId="0" applyNumberFormat="1" applyFont="1" applyFill="1" applyBorder="1" applyAlignment="1" applyProtection="1">
      <alignment horizontal="center" vertical="center" wrapText="1"/>
    </xf>
    <xf numFmtId="0" fontId="1" fillId="0" borderId="1" xfId="0" applyFont="1" applyFill="1" applyBorder="1" applyAlignment="1" applyProtection="1">
      <alignment horizontal="center" vertical="center" wrapText="1"/>
    </xf>
    <xf numFmtId="0" fontId="39" fillId="0" borderId="0" xfId="0" applyFont="1"/>
    <xf numFmtId="0" fontId="40" fillId="0" borderId="0" xfId="0" applyFont="1" applyBorder="1" applyAlignment="1">
      <alignment horizontal="justify" wrapText="1"/>
    </xf>
    <xf numFmtId="0" fontId="41" fillId="0" borderId="0" xfId="0" applyFont="1" applyBorder="1" applyAlignment="1">
      <alignment horizontal="justify" wrapText="1"/>
    </xf>
    <xf numFmtId="0" fontId="41" fillId="0" borderId="0" xfId="0" applyFont="1"/>
    <xf numFmtId="0" fontId="41" fillId="0" borderId="0" xfId="0" applyFont="1" applyFill="1" applyAlignment="1">
      <alignment horizontal="left"/>
    </xf>
    <xf numFmtId="0" fontId="11" fillId="0" borderId="0" xfId="0" applyFont="1" applyFill="1"/>
    <xf numFmtId="0" fontId="41" fillId="0" borderId="0" xfId="0" applyFont="1" applyFill="1"/>
    <xf numFmtId="0" fontId="41" fillId="4" borderId="0" xfId="0" applyFont="1" applyFill="1" applyProtection="1">
      <protection locked="0"/>
    </xf>
    <xf numFmtId="0" fontId="41" fillId="0" borderId="0" xfId="0" applyFont="1" applyFill="1" applyAlignment="1">
      <alignment horizontal="center"/>
    </xf>
    <xf numFmtId="0" fontId="41" fillId="0" borderId="0" xfId="0" applyFont="1" applyAlignment="1"/>
    <xf numFmtId="0" fontId="42" fillId="2" borderId="0" xfId="0" applyFont="1" applyFill="1"/>
    <xf numFmtId="0" fontId="42" fillId="0" borderId="0" xfId="0" applyFont="1"/>
    <xf numFmtId="0" fontId="43" fillId="0" borderId="0" xfId="0" applyFont="1" applyBorder="1" applyAlignment="1">
      <alignment horizontal="center"/>
    </xf>
    <xf numFmtId="0" fontId="41" fillId="0" borderId="0" xfId="0" applyFont="1" applyBorder="1"/>
    <xf numFmtId="0" fontId="41" fillId="0" borderId="0" xfId="0" applyFont="1" applyBorder="1" applyAlignment="1" applyProtection="1">
      <alignment horizontal="center"/>
    </xf>
    <xf numFmtId="0" fontId="41" fillId="0" borderId="0" xfId="0" applyFont="1" applyBorder="1" applyProtection="1"/>
    <xf numFmtId="0" fontId="41" fillId="0" borderId="0" xfId="0" applyFont="1" applyBorder="1" applyAlignment="1" applyProtection="1">
      <alignment horizontal="left"/>
    </xf>
    <xf numFmtId="0" fontId="41" fillId="0" borderId="0" xfId="0" applyFont="1" applyProtection="1">
      <protection locked="0"/>
    </xf>
    <xf numFmtId="0" fontId="43" fillId="0" borderId="9" xfId="0" applyFont="1" applyBorder="1" applyAlignment="1">
      <alignment horizontal="center"/>
    </xf>
    <xf numFmtId="0" fontId="43" fillId="0" borderId="6" xfId="0" applyFont="1" applyBorder="1" applyAlignment="1">
      <alignment horizontal="center"/>
    </xf>
    <xf numFmtId="0" fontId="41" fillId="0" borderId="9" xfId="0" applyFont="1" applyBorder="1"/>
    <xf numFmtId="0" fontId="41" fillId="0" borderId="9" xfId="0" applyFont="1" applyBorder="1" applyProtection="1"/>
    <xf numFmtId="0" fontId="41" fillId="0" borderId="6" xfId="0" applyFont="1" applyBorder="1" applyAlignment="1" applyProtection="1">
      <alignment horizontal="center"/>
    </xf>
    <xf numFmtId="0" fontId="41" fillId="0" borderId="7" xfId="0" applyFont="1" applyBorder="1"/>
    <xf numFmtId="0" fontId="41" fillId="0" borderId="4" xfId="0" applyFont="1" applyBorder="1"/>
    <xf numFmtId="0" fontId="41" fillId="0" borderId="0" xfId="0" applyFont="1" applyFill="1" applyBorder="1" applyAlignment="1" applyProtection="1">
      <alignment horizontal="center"/>
    </xf>
    <xf numFmtId="0" fontId="41" fillId="0" borderId="0" xfId="0" applyFont="1" applyBorder="1" applyAlignment="1">
      <alignment horizontal="center"/>
    </xf>
    <xf numFmtId="0" fontId="41" fillId="0" borderId="6" xfId="0" applyFont="1" applyBorder="1" applyAlignment="1">
      <alignment horizontal="center"/>
    </xf>
    <xf numFmtId="9" fontId="41" fillId="0" borderId="0" xfId="0" applyNumberFormat="1" applyFont="1"/>
    <xf numFmtId="0" fontId="41" fillId="0" borderId="0" xfId="0" applyFont="1" applyAlignment="1">
      <alignment wrapText="1"/>
    </xf>
    <xf numFmtId="0" fontId="41" fillId="0" borderId="0" xfId="0" applyFont="1" applyFill="1" applyAlignment="1">
      <alignment wrapText="1"/>
    </xf>
    <xf numFmtId="0" fontId="44" fillId="0" borderId="1" xfId="0" applyFont="1" applyBorder="1" applyAlignment="1">
      <alignment horizontal="center" vertical="center" wrapText="1"/>
    </xf>
    <xf numFmtId="0" fontId="42" fillId="0" borderId="0" xfId="0" applyFont="1" applyAlignment="1">
      <alignment horizontal="justify" wrapText="1"/>
    </xf>
    <xf numFmtId="0" fontId="43" fillId="4" borderId="0" xfId="0" applyFont="1" applyFill="1" applyAlignment="1">
      <alignment horizontal="center" vertical="center" wrapText="1"/>
    </xf>
    <xf numFmtId="0" fontId="41" fillId="0" borderId="0" xfId="0" applyFont="1" applyBorder="1" applyAlignment="1">
      <alignment horizontal="left"/>
    </xf>
    <xf numFmtId="0" fontId="41" fillId="0" borderId="0" xfId="0" applyFont="1" applyAlignment="1">
      <alignment horizontal="justify" wrapText="1"/>
    </xf>
    <xf numFmtId="0" fontId="41" fillId="0" borderId="0" xfId="0" applyFont="1" applyAlignment="1">
      <alignment vertical="center" wrapText="1"/>
    </xf>
    <xf numFmtId="0" fontId="41" fillId="0" borderId="0" xfId="0" applyFont="1" applyAlignment="1">
      <alignment horizontal="left"/>
    </xf>
    <xf numFmtId="0" fontId="41" fillId="0" borderId="0" xfId="0" applyFont="1" applyAlignment="1">
      <alignment horizontal="left" wrapText="1"/>
    </xf>
    <xf numFmtId="0" fontId="41" fillId="0" borderId="9" xfId="0" applyFont="1" applyBorder="1" applyAlignment="1">
      <alignment vertical="center"/>
    </xf>
    <xf numFmtId="0" fontId="41" fillId="0" borderId="0" xfId="0" applyFont="1" applyBorder="1" applyAlignment="1">
      <alignment vertical="center"/>
    </xf>
    <xf numFmtId="0" fontId="41" fillId="0" borderId="6" xfId="0" applyFont="1" applyBorder="1" applyAlignment="1">
      <alignment vertical="center"/>
    </xf>
    <xf numFmtId="0" fontId="43" fillId="0" borderId="5" xfId="0" applyFont="1" applyBorder="1" applyAlignment="1">
      <alignment vertical="center"/>
    </xf>
    <xf numFmtId="0" fontId="1" fillId="0" borderId="3" xfId="0" applyFont="1" applyFill="1" applyBorder="1" applyAlignment="1" applyProtection="1">
      <alignment horizontal="center" vertical="center" wrapText="1"/>
    </xf>
    <xf numFmtId="165" fontId="1" fillId="0" borderId="1" xfId="0" applyNumberFormat="1" applyFont="1" applyFill="1" applyBorder="1" applyAlignment="1" applyProtection="1">
      <alignment horizontal="center" vertical="center" wrapText="1"/>
    </xf>
    <xf numFmtId="0" fontId="45" fillId="0" borderId="0" xfId="0" applyFont="1" applyBorder="1" applyAlignment="1">
      <alignment vertical="center"/>
    </xf>
    <xf numFmtId="0" fontId="41" fillId="0" borderId="0" xfId="0" applyFont="1" applyAlignment="1">
      <alignment horizontal="left" vertical="center" wrapText="1"/>
    </xf>
    <xf numFmtId="0" fontId="41" fillId="0" borderId="0" xfId="0" applyFont="1" applyAlignment="1">
      <alignment horizontal="center" wrapText="1"/>
    </xf>
    <xf numFmtId="0" fontId="43" fillId="0" borderId="0" xfId="0" applyFont="1" applyAlignment="1">
      <alignment horizontal="center" wrapText="1"/>
    </xf>
    <xf numFmtId="0" fontId="11" fillId="0" borderId="0" xfId="0" applyFont="1" applyFill="1" applyAlignment="1" applyProtection="1">
      <protection locked="0"/>
    </xf>
    <xf numFmtId="0" fontId="11" fillId="0" borderId="0" xfId="0" applyFont="1" applyFill="1" applyAlignment="1">
      <alignment vertical="center"/>
    </xf>
    <xf numFmtId="0" fontId="41" fillId="0" borderId="0" xfId="0" applyFont="1" applyFill="1" applyAlignment="1">
      <alignment vertical="center"/>
    </xf>
    <xf numFmtId="0" fontId="41" fillId="0" borderId="0" xfId="0" applyFont="1" applyFill="1" applyAlignment="1" applyProtection="1">
      <protection locked="0"/>
    </xf>
    <xf numFmtId="0" fontId="43" fillId="4" borderId="0" xfId="0" applyFont="1" applyFill="1" applyAlignment="1">
      <alignment horizontal="center" vertical="center"/>
    </xf>
    <xf numFmtId="0" fontId="0" fillId="0" borderId="0" xfId="0" applyBorder="1" applyAlignment="1" applyProtection="1">
      <protection locked="0"/>
    </xf>
    <xf numFmtId="0" fontId="46" fillId="0" borderId="0" xfId="0" applyFont="1" applyProtection="1">
      <protection locked="0"/>
    </xf>
    <xf numFmtId="0" fontId="47" fillId="0" borderId="0" xfId="0" applyFont="1" applyAlignment="1" applyProtection="1">
      <alignment horizontal="center" vertical="justify"/>
    </xf>
    <xf numFmtId="0" fontId="48" fillId="0" borderId="0" xfId="0" applyFont="1" applyProtection="1"/>
    <xf numFmtId="0" fontId="46" fillId="0" borderId="0" xfId="0" applyFont="1" applyAlignment="1" applyProtection="1">
      <alignment horizontal="center" vertical="center"/>
    </xf>
    <xf numFmtId="0" fontId="46" fillId="0" borderId="0" xfId="0" applyFont="1" applyProtection="1"/>
    <xf numFmtId="3" fontId="46" fillId="0" borderId="0" xfId="0" applyNumberFormat="1" applyFont="1" applyProtection="1">
      <protection locked="0"/>
    </xf>
    <xf numFmtId="0" fontId="49" fillId="0" borderId="0" xfId="0" applyFont="1" applyAlignment="1" applyProtection="1">
      <alignment horizontal="center"/>
    </xf>
    <xf numFmtId="0" fontId="49" fillId="0" borderId="0" xfId="0" applyFont="1" applyProtection="1"/>
    <xf numFmtId="0" fontId="41" fillId="0" borderId="0" xfId="0" applyFont="1" applyAlignment="1">
      <alignment horizontal="left"/>
    </xf>
    <xf numFmtId="0" fontId="41" fillId="0" borderId="0" xfId="0" applyFont="1" applyAlignment="1">
      <alignment horizontal="left" vertical="center" wrapText="1"/>
    </xf>
    <xf numFmtId="0" fontId="41" fillId="0" borderId="0" xfId="0" applyFont="1" applyAlignment="1">
      <alignment vertical="center" wrapText="1"/>
    </xf>
    <xf numFmtId="0" fontId="41" fillId="0" borderId="0" xfId="0" applyFont="1" applyAlignment="1">
      <alignment horizontal="left" wrapText="1"/>
    </xf>
    <xf numFmtId="0" fontId="41" fillId="4" borderId="0" xfId="0" applyFont="1" applyFill="1" applyBorder="1" applyAlignment="1" applyProtection="1">
      <alignment vertical="center"/>
      <protection locked="0"/>
    </xf>
    <xf numFmtId="0" fontId="41" fillId="0" borderId="0" xfId="0" applyFont="1" applyAlignment="1">
      <alignment horizontal="justify" wrapText="1"/>
    </xf>
    <xf numFmtId="0" fontId="41" fillId="0" borderId="0" xfId="0" applyFont="1" applyAlignment="1">
      <alignment horizontal="center" vertical="center"/>
    </xf>
    <xf numFmtId="0" fontId="11" fillId="0" borderId="0" xfId="0" applyFont="1"/>
    <xf numFmtId="0" fontId="43" fillId="4" borderId="0" xfId="0" applyFont="1" applyFill="1" applyBorder="1" applyAlignment="1">
      <alignment horizontal="justify" vertical="center" wrapText="1"/>
    </xf>
    <xf numFmtId="0" fontId="41" fillId="4" borderId="0" xfId="0" applyFont="1" applyFill="1" applyAlignment="1" applyProtection="1">
      <alignment vertical="center"/>
      <protection locked="0"/>
    </xf>
    <xf numFmtId="0" fontId="41" fillId="3" borderId="0" xfId="0" applyFont="1" applyFill="1" applyProtection="1">
      <protection locked="0"/>
    </xf>
    <xf numFmtId="0" fontId="43" fillId="3" borderId="0" xfId="0" applyFont="1" applyFill="1" applyAlignment="1">
      <alignment horizontal="center" vertical="center"/>
    </xf>
    <xf numFmtId="0" fontId="43" fillId="3" borderId="0" xfId="0" applyFont="1" applyFill="1" applyAlignment="1">
      <alignment horizontal="center" vertical="center" wrapText="1"/>
    </xf>
    <xf numFmtId="0" fontId="41" fillId="3" borderId="0" xfId="0" applyFont="1" applyFill="1" applyBorder="1" applyAlignment="1">
      <alignment horizontal="justify" wrapText="1"/>
    </xf>
    <xf numFmtId="0" fontId="11" fillId="3" borderId="0" xfId="0" applyFont="1" applyFill="1" applyAlignment="1" applyProtection="1">
      <protection locked="0"/>
    </xf>
    <xf numFmtId="0" fontId="41" fillId="0" borderId="9" xfId="0" applyFont="1" applyBorder="1" applyAlignment="1">
      <alignment vertical="center"/>
    </xf>
    <xf numFmtId="0" fontId="41" fillId="0" borderId="0" xfId="0" applyFont="1" applyBorder="1" applyAlignment="1">
      <alignment vertical="center"/>
    </xf>
    <xf numFmtId="0" fontId="41" fillId="0" borderId="0" xfId="0" applyFont="1" applyAlignment="1">
      <alignment horizontal="left"/>
    </xf>
    <xf numFmtId="0" fontId="41" fillId="0" borderId="0" xfId="0" applyFont="1" applyAlignment="1">
      <alignment horizontal="justify" vertical="center" wrapText="1"/>
    </xf>
    <xf numFmtId="0" fontId="41" fillId="0" borderId="0" xfId="0" applyFont="1" applyAlignment="1">
      <alignment horizontal="left"/>
    </xf>
    <xf numFmtId="0" fontId="41" fillId="0" borderId="0" xfId="0" applyFont="1" applyAlignment="1">
      <alignment horizontal="justify" vertical="center" wrapText="1"/>
    </xf>
    <xf numFmtId="0" fontId="41" fillId="0" borderId="0" xfId="0" applyFont="1" applyBorder="1" applyAlignment="1">
      <alignment vertical="center"/>
    </xf>
    <xf numFmtId="0" fontId="50" fillId="0" borderId="0" xfId="0" applyFont="1" applyAlignment="1">
      <alignment horizontal="center" vertical="center" wrapText="1"/>
    </xf>
    <xf numFmtId="0" fontId="43" fillId="0" borderId="0" xfId="0" applyFont="1" applyAlignment="1">
      <alignment horizontal="right" vertical="center" wrapText="1"/>
    </xf>
    <xf numFmtId="0" fontId="50" fillId="0" borderId="0" xfId="0" applyFont="1" applyAlignment="1">
      <alignment vertical="center" wrapText="1"/>
    </xf>
    <xf numFmtId="0" fontId="43" fillId="0" borderId="0" xfId="0" applyFont="1"/>
    <xf numFmtId="0" fontId="43" fillId="0" borderId="10" xfId="0" applyFont="1" applyBorder="1" applyAlignment="1">
      <alignment vertical="center"/>
    </xf>
    <xf numFmtId="0" fontId="43" fillId="0" borderId="2" xfId="0" applyFont="1" applyBorder="1" applyAlignment="1">
      <alignment vertical="center"/>
    </xf>
    <xf numFmtId="2" fontId="45" fillId="0" borderId="2" xfId="0" applyNumberFormat="1" applyFont="1" applyBorder="1" applyAlignment="1">
      <alignment vertical="center"/>
    </xf>
    <xf numFmtId="0" fontId="0" fillId="0" borderId="0" xfId="0" applyBorder="1"/>
    <xf numFmtId="0" fontId="41" fillId="0" borderId="0" xfId="0" applyFont="1" applyFill="1" applyBorder="1" applyAlignment="1" applyProtection="1">
      <protection locked="0"/>
    </xf>
    <xf numFmtId="0" fontId="41" fillId="3" borderId="0" xfId="0" applyFont="1" applyFill="1" applyBorder="1" applyAlignment="1" applyProtection="1">
      <alignment vertical="center"/>
      <protection locked="0"/>
    </xf>
    <xf numFmtId="0" fontId="41" fillId="0" borderId="11" xfId="0" applyFont="1" applyBorder="1"/>
    <xf numFmtId="0" fontId="41" fillId="0" borderId="0" xfId="0" applyFont="1" applyAlignment="1">
      <alignment vertical="center"/>
    </xf>
    <xf numFmtId="14" fontId="41" fillId="3" borderId="0" xfId="0" applyNumberFormat="1" applyFont="1" applyFill="1" applyAlignment="1" applyProtection="1">
      <alignment horizontal="right" vertical="center"/>
      <protection locked="0"/>
    </xf>
    <xf numFmtId="14" fontId="51" fillId="3" borderId="0" xfId="0" applyNumberFormat="1" applyFont="1" applyFill="1" applyAlignment="1" applyProtection="1">
      <alignment horizontal="left" vertical="center"/>
      <protection locked="0"/>
    </xf>
    <xf numFmtId="14" fontId="0" fillId="0" borderId="0" xfId="0" applyNumberFormat="1"/>
    <xf numFmtId="0" fontId="52" fillId="0" borderId="12" xfId="0" applyNumberFormat="1" applyFont="1" applyBorder="1" applyAlignment="1">
      <alignment horizontal="left" vertical="center" wrapText="1"/>
    </xf>
    <xf numFmtId="0" fontId="7" fillId="4" borderId="13" xfId="0" applyFont="1" applyFill="1" applyBorder="1" applyAlignment="1" applyProtection="1">
      <alignment vertical="center"/>
    </xf>
    <xf numFmtId="0" fontId="7" fillId="4" borderId="12" xfId="0" applyFont="1" applyFill="1" applyBorder="1" applyAlignment="1" applyProtection="1">
      <alignment vertical="center"/>
    </xf>
    <xf numFmtId="0" fontId="8" fillId="4" borderId="3" xfId="0" applyFont="1" applyFill="1" applyBorder="1" applyAlignment="1" applyProtection="1">
      <alignment vertical="center"/>
    </xf>
    <xf numFmtId="0" fontId="43" fillId="3" borderId="0" xfId="0" applyFont="1" applyFill="1" applyBorder="1" applyAlignment="1" applyProtection="1">
      <alignment vertical="center"/>
      <protection locked="0"/>
    </xf>
    <xf numFmtId="0" fontId="41" fillId="0" borderId="10" xfId="0" applyFont="1" applyBorder="1" applyAlignment="1">
      <alignment vertical="center"/>
    </xf>
    <xf numFmtId="0" fontId="41" fillId="0" borderId="2" xfId="0" applyFont="1" applyBorder="1" applyAlignment="1">
      <alignment vertical="center"/>
    </xf>
    <xf numFmtId="0" fontId="41" fillId="0" borderId="5" xfId="0" applyFont="1" applyBorder="1" applyAlignment="1">
      <alignment vertical="center"/>
    </xf>
    <xf numFmtId="0" fontId="7" fillId="0" borderId="1" xfId="0" applyFont="1" applyBorder="1" applyAlignment="1">
      <alignment horizontal="left" vertical="center" wrapText="1"/>
    </xf>
    <xf numFmtId="0" fontId="29" fillId="0" borderId="1" xfId="0" applyFont="1" applyBorder="1" applyAlignment="1">
      <alignment horizontal="center" vertical="center" wrapText="1"/>
    </xf>
    <xf numFmtId="0" fontId="41" fillId="0" borderId="0" xfId="0" applyFont="1" applyBorder="1" applyAlignment="1">
      <alignment vertical="center"/>
    </xf>
    <xf numFmtId="0" fontId="41" fillId="0" borderId="0" xfId="0" applyFont="1" applyAlignment="1">
      <alignment horizontal="left"/>
    </xf>
    <xf numFmtId="0" fontId="41" fillId="0" borderId="0" xfId="0" applyFont="1" applyAlignment="1">
      <alignment horizontal="justify" vertical="center" wrapText="1"/>
    </xf>
    <xf numFmtId="0" fontId="50" fillId="0" borderId="0" xfId="0" applyFont="1" applyAlignment="1">
      <alignment horizontal="center" vertical="center" wrapText="1"/>
    </xf>
    <xf numFmtId="0" fontId="28" fillId="0" borderId="1" xfId="0" applyFont="1" applyBorder="1" applyAlignment="1">
      <alignment horizontal="center" vertical="center" wrapText="1"/>
    </xf>
    <xf numFmtId="0" fontId="41" fillId="0" borderId="3" xfId="0" applyFont="1" applyBorder="1"/>
    <xf numFmtId="0" fontId="41" fillId="0" borderId="13" xfId="0" applyFont="1" applyBorder="1"/>
    <xf numFmtId="0" fontId="43" fillId="0" borderId="13" xfId="0" applyFont="1" applyBorder="1" applyAlignment="1">
      <alignment horizontal="right" vertical="center"/>
    </xf>
    <xf numFmtId="0" fontId="41" fillId="0" borderId="9" xfId="0" applyFont="1" applyBorder="1" applyAlignment="1">
      <alignment vertical="center"/>
    </xf>
    <xf numFmtId="0" fontId="41" fillId="0" borderId="0" xfId="0" applyFont="1" applyBorder="1" applyAlignment="1">
      <alignment vertical="center"/>
    </xf>
    <xf numFmtId="0" fontId="27" fillId="0" borderId="0" xfId="0" applyFont="1" applyFill="1" applyBorder="1" applyAlignment="1">
      <alignment vertical="center" wrapText="1"/>
    </xf>
    <xf numFmtId="0" fontId="11" fillId="0" borderId="0" xfId="0" applyFont="1" applyFill="1" applyBorder="1"/>
    <xf numFmtId="0" fontId="11" fillId="0" borderId="0" xfId="0" applyFont="1" applyFill="1" applyBorder="1" applyAlignment="1">
      <alignment horizontal="right" vertical="center"/>
    </xf>
    <xf numFmtId="0" fontId="11" fillId="0" borderId="0" xfId="0" applyFont="1" applyFill="1" applyBorder="1" applyAlignment="1">
      <alignment horizontal="left" vertical="center"/>
    </xf>
    <xf numFmtId="0" fontId="11" fillId="0" borderId="0" xfId="0" applyFont="1" applyAlignment="1">
      <alignment vertical="center" wrapText="1"/>
    </xf>
    <xf numFmtId="0" fontId="39" fillId="0" borderId="0" xfId="0" applyFont="1" applyBorder="1" applyAlignment="1">
      <alignment horizontal="center" vertical="center"/>
    </xf>
    <xf numFmtId="0" fontId="41" fillId="0" borderId="0" xfId="0" applyFont="1" applyBorder="1" applyAlignment="1">
      <alignment horizontal="center" vertical="center"/>
    </xf>
    <xf numFmtId="0" fontId="41" fillId="0" borderId="0" xfId="0" applyFont="1" applyAlignment="1">
      <alignment horizontal="justify" wrapText="1"/>
    </xf>
    <xf numFmtId="169" fontId="38" fillId="0" borderId="0" xfId="0" applyNumberFormat="1" applyFont="1" applyFill="1" applyAlignment="1">
      <alignment wrapText="1"/>
    </xf>
    <xf numFmtId="169" fontId="38" fillId="3" borderId="0" xfId="0" applyNumberFormat="1" applyFont="1" applyFill="1" applyAlignment="1">
      <alignment wrapText="1"/>
    </xf>
    <xf numFmtId="0" fontId="41" fillId="0" borderId="0" xfId="0" applyFont="1" applyAlignment="1">
      <alignment horizontal="justify" wrapText="1"/>
    </xf>
    <xf numFmtId="0" fontId="11" fillId="0" borderId="0" xfId="0" applyNumberFormat="1" applyFont="1"/>
    <xf numFmtId="0" fontId="41" fillId="0" borderId="0" xfId="0" applyNumberFormat="1" applyFont="1"/>
    <xf numFmtId="0" fontId="0" fillId="0" borderId="0" xfId="0" applyNumberFormat="1"/>
    <xf numFmtId="14" fontId="41" fillId="4" borderId="0" xfId="0" applyNumberFormat="1" applyFont="1" applyFill="1" applyAlignment="1" applyProtection="1">
      <alignment vertical="center"/>
      <protection locked="0"/>
    </xf>
    <xf numFmtId="0" fontId="11" fillId="0" borderId="0" xfId="0" applyFont="1" applyAlignment="1">
      <alignment vertical="center"/>
    </xf>
    <xf numFmtId="0" fontId="34" fillId="0" borderId="0" xfId="0" applyFont="1" applyAlignment="1">
      <alignment vertical="center"/>
    </xf>
    <xf numFmtId="0" fontId="34" fillId="0" borderId="0" xfId="0" applyFont="1"/>
    <xf numFmtId="0" fontId="41" fillId="0" borderId="9" xfId="0" applyFont="1" applyBorder="1" applyAlignment="1">
      <alignment vertical="center"/>
    </xf>
    <xf numFmtId="0" fontId="41" fillId="0" borderId="0" xfId="0" applyFont="1" applyFill="1" applyAlignment="1" applyProtection="1">
      <alignment vertical="center"/>
      <protection locked="0"/>
    </xf>
    <xf numFmtId="0" fontId="0" fillId="0" borderId="0" xfId="0" applyAlignment="1">
      <alignment vertical="center"/>
    </xf>
    <xf numFmtId="0" fontId="34" fillId="0" borderId="0" xfId="0" applyFont="1" applyBorder="1" applyAlignment="1">
      <alignment vertical="center"/>
    </xf>
    <xf numFmtId="0" fontId="11" fillId="0" borderId="0" xfId="0" applyFont="1" applyBorder="1" applyAlignment="1">
      <alignment vertical="center"/>
    </xf>
    <xf numFmtId="0" fontId="34" fillId="0" borderId="0" xfId="0" applyFont="1" applyFill="1" applyBorder="1" applyAlignment="1">
      <alignment vertical="center"/>
    </xf>
    <xf numFmtId="0" fontId="11" fillId="0" borderId="0" xfId="0" applyFont="1" applyFill="1" applyBorder="1" applyAlignment="1">
      <alignment vertical="center"/>
    </xf>
    <xf numFmtId="0" fontId="27" fillId="0" borderId="0" xfId="0" applyFont="1" applyFill="1" applyBorder="1" applyAlignment="1">
      <alignment horizontal="center"/>
    </xf>
    <xf numFmtId="0" fontId="0" fillId="0" borderId="0" xfId="0" applyFill="1" applyBorder="1"/>
    <xf numFmtId="0" fontId="41" fillId="0" borderId="0" xfId="0" applyFont="1" applyBorder="1" applyAlignment="1">
      <alignment vertical="center"/>
    </xf>
    <xf numFmtId="0" fontId="39" fillId="0" borderId="1" xfId="0" applyFont="1" applyBorder="1" applyAlignment="1">
      <alignment horizontal="center" vertical="center"/>
    </xf>
    <xf numFmtId="0" fontId="41" fillId="0" borderId="10" xfId="0" applyFont="1" applyBorder="1" applyAlignment="1">
      <alignment horizontal="center" vertical="center"/>
    </xf>
    <xf numFmtId="0" fontId="41" fillId="0" borderId="2" xfId="0" applyFont="1" applyBorder="1" applyAlignment="1">
      <alignment horizontal="center" vertical="center"/>
    </xf>
    <xf numFmtId="0" fontId="41" fillId="0" borderId="5" xfId="0" applyFont="1" applyBorder="1" applyAlignment="1">
      <alignment horizontal="center" vertical="center"/>
    </xf>
    <xf numFmtId="0" fontId="41" fillId="0" borderId="9" xfId="0" applyFont="1" applyBorder="1" applyAlignment="1">
      <alignment horizontal="center" vertical="center"/>
    </xf>
    <xf numFmtId="0" fontId="41" fillId="0" borderId="0" xfId="0" applyFont="1" applyBorder="1" applyAlignment="1">
      <alignment horizontal="center" vertical="center"/>
    </xf>
    <xf numFmtId="0" fontId="41" fillId="0" borderId="6" xfId="0" applyFont="1" applyBorder="1" applyAlignment="1">
      <alignment horizontal="center" vertical="center"/>
    </xf>
    <xf numFmtId="0" fontId="41" fillId="0" borderId="7" xfId="0" applyFont="1" applyBorder="1" applyAlignment="1">
      <alignment horizontal="center" vertical="center"/>
    </xf>
    <xf numFmtId="0" fontId="41" fillId="0" borderId="4" xfId="0" applyFont="1" applyBorder="1" applyAlignment="1">
      <alignment horizontal="center" vertical="center"/>
    </xf>
    <xf numFmtId="0" fontId="41" fillId="0" borderId="8" xfId="0" applyFont="1" applyBorder="1" applyAlignment="1">
      <alignment horizontal="center" vertical="center"/>
    </xf>
    <xf numFmtId="0" fontId="53" fillId="0" borderId="3" xfId="0" applyFont="1" applyBorder="1" applyAlignment="1">
      <alignment vertical="center" wrapText="1"/>
    </xf>
    <xf numFmtId="0" fontId="53" fillId="0" borderId="13" xfId="0" applyFont="1" applyBorder="1" applyAlignment="1">
      <alignment vertical="center" wrapText="1"/>
    </xf>
    <xf numFmtId="0" fontId="53" fillId="0" borderId="12" xfId="0" applyFont="1" applyBorder="1" applyAlignment="1">
      <alignment vertical="center" wrapText="1"/>
    </xf>
    <xf numFmtId="0" fontId="43" fillId="0" borderId="0" xfId="0" applyFont="1" applyBorder="1" applyAlignment="1">
      <alignment horizontal="center" vertical="center" wrapText="1"/>
    </xf>
    <xf numFmtId="14" fontId="44" fillId="4" borderId="0" xfId="0" applyNumberFormat="1" applyFont="1" applyFill="1" applyBorder="1" applyAlignment="1">
      <alignment horizontal="center" vertical="center" wrapText="1"/>
    </xf>
    <xf numFmtId="0" fontId="44" fillId="4" borderId="0" xfId="0" applyFont="1" applyFill="1" applyBorder="1" applyAlignment="1">
      <alignment horizontal="center" vertical="center" wrapText="1"/>
    </xf>
    <xf numFmtId="0" fontId="43" fillId="0" borderId="0" xfId="0" applyFont="1" applyBorder="1" applyAlignment="1">
      <alignment horizontal="center" wrapText="1"/>
    </xf>
    <xf numFmtId="0" fontId="41" fillId="0" borderId="0" xfId="0" applyFont="1" applyAlignment="1">
      <alignment horizontal="left"/>
    </xf>
    <xf numFmtId="0" fontId="11" fillId="4" borderId="0" xfId="0" applyFont="1" applyFill="1" applyAlignment="1" applyProtection="1">
      <alignment horizontal="center"/>
      <protection locked="0"/>
    </xf>
    <xf numFmtId="0" fontId="41" fillId="4" borderId="0" xfId="0" applyFont="1" applyFill="1" applyAlignment="1" applyProtection="1">
      <alignment horizontal="center"/>
      <protection locked="0"/>
    </xf>
    <xf numFmtId="0" fontId="41" fillId="0" borderId="0" xfId="0" applyFont="1" applyFill="1" applyAlignment="1" applyProtection="1">
      <alignment horizontal="center"/>
      <protection locked="0"/>
    </xf>
    <xf numFmtId="0" fontId="41" fillId="0" borderId="0" xfId="0" applyFont="1" applyAlignment="1">
      <alignment horizontal="justify" wrapText="1"/>
    </xf>
    <xf numFmtId="0" fontId="41" fillId="0" borderId="0" xfId="0" applyFont="1" applyAlignment="1">
      <alignment horizontal="justify" vertical="center" wrapText="1"/>
    </xf>
    <xf numFmtId="0" fontId="43" fillId="0" borderId="10" xfId="0" applyFont="1" applyBorder="1" applyAlignment="1">
      <alignment horizontal="left" vertical="center"/>
    </xf>
    <xf numFmtId="0" fontId="43" fillId="0" borderId="2" xfId="0" applyFont="1" applyBorder="1" applyAlignment="1">
      <alignment horizontal="left" vertical="center"/>
    </xf>
    <xf numFmtId="2" fontId="45" fillId="0" borderId="14" xfId="0" applyNumberFormat="1" applyFont="1" applyBorder="1" applyAlignment="1">
      <alignment horizontal="center" vertical="center"/>
    </xf>
    <xf numFmtId="2" fontId="45" fillId="0" borderId="15" xfId="0" applyNumberFormat="1" applyFont="1" applyBorder="1" applyAlignment="1">
      <alignment horizontal="center" vertical="center"/>
    </xf>
    <xf numFmtId="2" fontId="45" fillId="0" borderId="16" xfId="0" applyNumberFormat="1" applyFont="1" applyBorder="1" applyAlignment="1">
      <alignment horizontal="center" vertical="center"/>
    </xf>
    <xf numFmtId="0" fontId="43" fillId="0" borderId="17" xfId="0" applyFont="1" applyBorder="1" applyAlignment="1">
      <alignment horizontal="center" vertical="center"/>
    </xf>
    <xf numFmtId="0" fontId="43" fillId="0" borderId="2" xfId="0" applyFont="1" applyBorder="1" applyAlignment="1">
      <alignment horizontal="center" vertical="center"/>
    </xf>
    <xf numFmtId="0" fontId="43" fillId="0" borderId="5" xfId="0" applyFont="1" applyBorder="1" applyAlignment="1">
      <alignment horizontal="center" vertical="center"/>
    </xf>
    <xf numFmtId="0" fontId="41" fillId="4" borderId="0" xfId="0" applyFont="1" applyFill="1" applyBorder="1" applyAlignment="1" applyProtection="1">
      <alignment horizontal="center"/>
      <protection locked="0"/>
    </xf>
    <xf numFmtId="0" fontId="41" fillId="0" borderId="0" xfId="0" applyFont="1" applyBorder="1" applyAlignment="1">
      <alignment horizontal="left"/>
    </xf>
    <xf numFmtId="0" fontId="41" fillId="4" borderId="6" xfId="0" applyFont="1" applyFill="1" applyBorder="1" applyAlignment="1" applyProtection="1">
      <alignment horizontal="center"/>
      <protection locked="0"/>
    </xf>
    <xf numFmtId="0" fontId="41" fillId="4" borderId="4" xfId="0" applyFont="1" applyFill="1" applyBorder="1" applyAlignment="1" applyProtection="1">
      <alignment horizontal="center"/>
      <protection locked="0"/>
    </xf>
    <xf numFmtId="0" fontId="41" fillId="0" borderId="4" xfId="0" applyFont="1" applyBorder="1" applyAlignment="1">
      <alignment horizontal="left"/>
    </xf>
    <xf numFmtId="14" fontId="41" fillId="4" borderId="4" xfId="0" applyNumberFormat="1" applyFont="1" applyFill="1" applyBorder="1" applyAlignment="1" applyProtection="1">
      <alignment horizontal="center"/>
      <protection locked="0"/>
    </xf>
    <xf numFmtId="14" fontId="41" fillId="4" borderId="8" xfId="0" applyNumberFormat="1" applyFont="1" applyFill="1" applyBorder="1" applyAlignment="1" applyProtection="1">
      <alignment horizontal="center"/>
      <protection locked="0"/>
    </xf>
    <xf numFmtId="0" fontId="41" fillId="0" borderId="0" xfId="0" applyFont="1" applyAlignment="1">
      <alignment vertical="center" wrapText="1"/>
    </xf>
    <xf numFmtId="0" fontId="41" fillId="0" borderId="0" xfId="0" applyFont="1" applyAlignment="1">
      <alignment horizontal="center" vertical="center" wrapText="1"/>
    </xf>
    <xf numFmtId="0" fontId="43" fillId="0" borderId="0" xfId="0" applyFont="1" applyFill="1" applyAlignment="1">
      <alignment horizontal="center" vertical="center"/>
    </xf>
    <xf numFmtId="0" fontId="41" fillId="0" borderId="9" xfId="0" applyFont="1" applyBorder="1" applyAlignment="1">
      <alignment vertical="center" wrapText="1"/>
    </xf>
    <xf numFmtId="0" fontId="41" fillId="0" borderId="0" xfId="0" applyFont="1" applyBorder="1" applyAlignment="1">
      <alignment vertical="center" wrapText="1"/>
    </xf>
    <xf numFmtId="0" fontId="41" fillId="0" borderId="6" xfId="0" applyFont="1" applyBorder="1" applyAlignment="1">
      <alignment vertical="center" wrapText="1"/>
    </xf>
    <xf numFmtId="0" fontId="41" fillId="4" borderId="9" xfId="0" applyFont="1" applyFill="1" applyBorder="1" applyAlignment="1" applyProtection="1">
      <alignment vertical="center"/>
      <protection locked="0"/>
    </xf>
    <xf numFmtId="0" fontId="41" fillId="4" borderId="0" xfId="0" applyFont="1" applyFill="1" applyBorder="1" applyAlignment="1" applyProtection="1">
      <alignment vertical="center"/>
      <protection locked="0"/>
    </xf>
    <xf numFmtId="0" fontId="41" fillId="4" borderId="6" xfId="0" applyFont="1" applyFill="1" applyBorder="1" applyAlignment="1" applyProtection="1">
      <alignment vertical="center"/>
      <protection locked="0"/>
    </xf>
    <xf numFmtId="0" fontId="43" fillId="0" borderId="10" xfId="0" applyFont="1" applyBorder="1" applyAlignment="1">
      <alignment horizontal="center" vertical="center"/>
    </xf>
    <xf numFmtId="0" fontId="43" fillId="0" borderId="18" xfId="0" applyFont="1" applyBorder="1" applyAlignment="1">
      <alignment horizontal="center" vertical="center"/>
    </xf>
    <xf numFmtId="0" fontId="41" fillId="0" borderId="9" xfId="0" applyFont="1" applyBorder="1" applyAlignment="1">
      <alignment vertical="center"/>
    </xf>
    <xf numFmtId="0" fontId="41" fillId="0" borderId="0" xfId="0" applyFont="1" applyBorder="1" applyAlignment="1">
      <alignment vertical="center"/>
    </xf>
    <xf numFmtId="0" fontId="54" fillId="0" borderId="0" xfId="0" applyFont="1" applyFill="1" applyBorder="1" applyAlignment="1" applyProtection="1">
      <alignment vertical="center"/>
      <protection locked="0"/>
    </xf>
    <xf numFmtId="0" fontId="11" fillId="4" borderId="7"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8" xfId="0" applyFont="1" applyFill="1" applyBorder="1" applyAlignment="1" applyProtection="1">
      <alignment vertical="center"/>
      <protection locked="0"/>
    </xf>
    <xf numFmtId="0" fontId="41" fillId="0" borderId="0" xfId="0" applyFont="1" applyAlignment="1">
      <alignment horizontal="left" vertical="center" wrapText="1"/>
    </xf>
    <xf numFmtId="0" fontId="41" fillId="4" borderId="0" xfId="0" applyFont="1" applyFill="1" applyAlignment="1" applyProtection="1">
      <alignment horizontal="left" vertical="center"/>
      <protection locked="0"/>
    </xf>
    <xf numFmtId="0" fontId="41" fillId="0" borderId="3" xfId="0" applyFont="1" applyBorder="1" applyAlignment="1">
      <alignment horizontal="left" vertical="top"/>
    </xf>
    <xf numFmtId="0" fontId="41" fillId="0" borderId="13" xfId="0" applyFont="1" applyBorder="1" applyAlignment="1">
      <alignment horizontal="left" vertical="top"/>
    </xf>
    <xf numFmtId="0" fontId="41" fillId="0" borderId="12" xfId="0" applyFont="1" applyBorder="1" applyAlignment="1">
      <alignment horizontal="left" vertical="top"/>
    </xf>
    <xf numFmtId="0" fontId="41" fillId="0" borderId="3" xfId="0" applyFont="1" applyBorder="1" applyAlignment="1">
      <alignment horizontal="left" vertical="center" wrapText="1"/>
    </xf>
    <xf numFmtId="0" fontId="41" fillId="0" borderId="13" xfId="0" applyFont="1" applyBorder="1" applyAlignment="1">
      <alignment horizontal="left" vertical="center" wrapText="1"/>
    </xf>
    <xf numFmtId="0" fontId="41" fillId="0" borderId="3" xfId="0" applyFont="1" applyBorder="1" applyAlignment="1">
      <alignment horizontal="center" vertical="center"/>
    </xf>
    <xf numFmtId="0" fontId="41" fillId="0" borderId="13" xfId="0" applyFont="1" applyBorder="1" applyAlignment="1">
      <alignment horizontal="center" vertical="center"/>
    </xf>
    <xf numFmtId="0" fontId="41" fillId="0" borderId="12" xfId="0" applyFont="1" applyBorder="1" applyAlignment="1">
      <alignment horizontal="center" vertical="center"/>
    </xf>
    <xf numFmtId="0" fontId="41" fillId="0" borderId="0" xfId="0" applyFont="1" applyAlignment="1">
      <alignment horizontal="right"/>
    </xf>
    <xf numFmtId="0" fontId="11" fillId="0" borderId="0" xfId="0" applyFont="1" applyFill="1" applyAlignment="1" applyProtection="1">
      <alignment horizontal="right" vertical="center"/>
      <protection locked="0"/>
    </xf>
    <xf numFmtId="0" fontId="11" fillId="0" borderId="0" xfId="0" applyFont="1" applyFill="1" applyAlignment="1" applyProtection="1">
      <alignment horizontal="center"/>
      <protection locked="0"/>
    </xf>
    <xf numFmtId="0" fontId="41" fillId="0" borderId="12" xfId="0" applyFont="1" applyBorder="1" applyAlignment="1">
      <alignment horizontal="left" vertical="center" wrapText="1"/>
    </xf>
    <xf numFmtId="0" fontId="43" fillId="0" borderId="3" xfId="0" applyFont="1" applyBorder="1" applyAlignment="1">
      <alignment horizontal="center" vertical="center" wrapText="1"/>
    </xf>
    <xf numFmtId="0" fontId="43" fillId="0" borderId="13"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2" xfId="0" applyFont="1" applyBorder="1" applyAlignment="1">
      <alignment horizontal="center" vertical="center" wrapText="1"/>
    </xf>
    <xf numFmtId="0" fontId="41" fillId="0" borderId="10" xfId="0" applyFont="1" applyBorder="1" applyAlignment="1">
      <alignment vertical="center" wrapText="1"/>
    </xf>
    <xf numFmtId="0" fontId="41" fillId="0" borderId="2" xfId="0" applyFont="1" applyBorder="1" applyAlignment="1">
      <alignment vertical="center" wrapText="1"/>
    </xf>
    <xf numFmtId="0" fontId="41" fillId="0" borderId="5" xfId="0" applyFont="1" applyBorder="1" applyAlignment="1">
      <alignment vertical="center" wrapText="1"/>
    </xf>
    <xf numFmtId="0" fontId="41" fillId="0" borderId="7" xfId="0" applyFont="1" applyBorder="1" applyAlignment="1">
      <alignment vertical="center" wrapText="1"/>
    </xf>
    <xf numFmtId="0" fontId="41" fillId="0" borderId="4" xfId="0" applyFont="1" applyBorder="1" applyAlignment="1">
      <alignment vertical="center" wrapText="1"/>
    </xf>
    <xf numFmtId="0" fontId="41" fillId="0" borderId="8" xfId="0" applyFont="1" applyBorder="1" applyAlignment="1">
      <alignment vertical="center" wrapText="1"/>
    </xf>
    <xf numFmtId="0" fontId="41" fillId="0" borderId="0" xfId="0" applyFont="1" applyAlignment="1">
      <alignment horizontal="left" wrapText="1"/>
    </xf>
    <xf numFmtId="0" fontId="15" fillId="0" borderId="1" xfId="0" applyFont="1" applyBorder="1" applyAlignment="1" applyProtection="1">
      <alignment horizontal="center" vertical="center" wrapText="1"/>
    </xf>
    <xf numFmtId="0" fontId="10" fillId="0" borderId="0" xfId="0" applyFont="1" applyBorder="1" applyAlignment="1" applyProtection="1">
      <alignment horizontal="center" vertical="top" wrapText="1"/>
      <protection locked="0"/>
    </xf>
    <xf numFmtId="0" fontId="9" fillId="0" borderId="10" xfId="0"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10"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0" borderId="9" xfId="0" applyFont="1" applyBorder="1" applyAlignment="1" applyProtection="1">
      <alignment horizontal="left" vertical="center" wrapText="1"/>
    </xf>
    <xf numFmtId="0" fontId="9" fillId="0" borderId="0" xfId="0" applyFont="1" applyBorder="1" applyAlignment="1" applyProtection="1">
      <alignment horizontal="left" vertical="center" wrapText="1"/>
    </xf>
    <xf numFmtId="0" fontId="1" fillId="3" borderId="1" xfId="0" applyFont="1" applyFill="1" applyBorder="1" applyAlignment="1" applyProtection="1">
      <alignment horizontal="center" vertical="center" wrapText="1"/>
    </xf>
    <xf numFmtId="0" fontId="55" fillId="0" borderId="4" xfId="1" applyFont="1" applyBorder="1" applyAlignment="1" applyProtection="1">
      <alignment horizontal="center" vertical="center" wrapText="1"/>
    </xf>
    <xf numFmtId="0" fontId="13" fillId="0" borderId="0"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9" fillId="5" borderId="0" xfId="0" applyFont="1" applyFill="1" applyBorder="1" applyAlignment="1" applyProtection="1">
      <alignment horizontal="left" vertical="center" wrapText="1"/>
    </xf>
    <xf numFmtId="0" fontId="19" fillId="5" borderId="0" xfId="0" applyFont="1" applyFill="1" applyBorder="1" applyAlignment="1" applyProtection="1">
      <alignment horizontal="center" vertical="center"/>
    </xf>
    <xf numFmtId="0" fontId="1" fillId="0" borderId="1" xfId="0" applyFont="1" applyBorder="1" applyAlignment="1" applyProtection="1">
      <alignment horizontal="left" vertical="center" wrapText="1"/>
    </xf>
    <xf numFmtId="0" fontId="6" fillId="0" borderId="1" xfId="0" applyFont="1" applyBorder="1" applyAlignment="1" applyProtection="1">
      <alignment horizontal="center" vertical="center"/>
    </xf>
    <xf numFmtId="0" fontId="1" fillId="0" borderId="1" xfId="0" applyFont="1" applyBorder="1" applyAlignment="1" applyProtection="1">
      <alignment horizontal="left" vertical="center"/>
    </xf>
    <xf numFmtId="0" fontId="7" fillId="0" borderId="3" xfId="0" applyFont="1" applyBorder="1" applyAlignment="1" applyProtection="1">
      <alignment horizontal="left" vertical="center" wrapText="1"/>
    </xf>
    <xf numFmtId="0" fontId="7" fillId="0" borderId="13" xfId="0" applyFont="1" applyBorder="1" applyAlignment="1" applyProtection="1">
      <alignment horizontal="left" vertical="center" wrapText="1"/>
    </xf>
    <xf numFmtId="0" fontId="2" fillId="5" borderId="3" xfId="0" applyFont="1" applyFill="1" applyBorder="1" applyAlignment="1" applyProtection="1">
      <alignment horizontal="center" vertical="center"/>
    </xf>
    <xf numFmtId="0" fontId="2" fillId="5" borderId="13" xfId="0" applyFont="1" applyFill="1" applyBorder="1" applyAlignment="1" applyProtection="1">
      <alignment horizontal="center" vertical="center"/>
    </xf>
    <xf numFmtId="0" fontId="2" fillId="5" borderId="12" xfId="0" applyFont="1" applyFill="1" applyBorder="1" applyAlignment="1" applyProtection="1">
      <alignment horizontal="center" vertical="center"/>
    </xf>
    <xf numFmtId="0" fontId="56" fillId="0" borderId="1" xfId="0" applyFont="1" applyBorder="1" applyAlignment="1" applyProtection="1">
      <alignment horizontal="center" vertical="center" wrapText="1"/>
    </xf>
    <xf numFmtId="0" fontId="56" fillId="0" borderId="1" xfId="0" applyFont="1" applyBorder="1" applyAlignment="1" applyProtection="1">
      <alignment horizontal="center" vertical="center"/>
      <protection locked="0"/>
    </xf>
    <xf numFmtId="0" fontId="37" fillId="0" borderId="1" xfId="0" applyFont="1" applyBorder="1" applyAlignment="1" applyProtection="1">
      <alignment horizontal="center" vertical="center"/>
    </xf>
    <xf numFmtId="164" fontId="2" fillId="5" borderId="3" xfId="0" applyNumberFormat="1" applyFont="1" applyFill="1" applyBorder="1" applyAlignment="1" applyProtection="1">
      <alignment horizontal="center" vertical="center" wrapText="1"/>
    </xf>
    <xf numFmtId="164" fontId="2" fillId="5" borderId="13" xfId="0" applyNumberFormat="1" applyFont="1" applyFill="1" applyBorder="1" applyAlignment="1" applyProtection="1">
      <alignment horizontal="center" vertical="center" wrapText="1"/>
    </xf>
    <xf numFmtId="164" fontId="2" fillId="5" borderId="12" xfId="0" applyNumberFormat="1" applyFont="1" applyFill="1" applyBorder="1" applyAlignment="1" applyProtection="1">
      <alignment horizontal="center" vertical="center" wrapText="1"/>
    </xf>
    <xf numFmtId="0" fontId="2" fillId="0" borderId="1" xfId="0" applyFont="1" applyBorder="1" applyAlignment="1" applyProtection="1">
      <alignment horizontal="center" vertical="center" wrapText="1"/>
    </xf>
    <xf numFmtId="0" fontId="38" fillId="0" borderId="3" xfId="0" applyFont="1" applyBorder="1" applyAlignment="1" applyProtection="1">
      <alignment horizontal="center" vertical="center"/>
    </xf>
    <xf numFmtId="0" fontId="38" fillId="0" borderId="12" xfId="0" applyFont="1" applyBorder="1" applyAlignment="1" applyProtection="1">
      <alignment horizontal="center" vertical="center"/>
    </xf>
    <xf numFmtId="0" fontId="7" fillId="0" borderId="1" xfId="0" applyFont="1" applyBorder="1" applyAlignment="1" applyProtection="1">
      <alignment horizontal="left" vertical="center"/>
    </xf>
    <xf numFmtId="0" fontId="27" fillId="3" borderId="3" xfId="0" applyNumberFormat="1" applyFont="1" applyFill="1" applyBorder="1" applyAlignment="1">
      <alignment horizontal="center" vertical="center" wrapText="1"/>
    </xf>
    <xf numFmtId="0" fontId="27" fillId="3" borderId="12" xfId="0" applyNumberFormat="1" applyFont="1" applyFill="1" applyBorder="1" applyAlignment="1">
      <alignment horizontal="center" vertical="center" wrapText="1"/>
    </xf>
    <xf numFmtId="0" fontId="11" fillId="3" borderId="0" xfId="0" applyFont="1" applyFill="1" applyAlignment="1" applyProtection="1">
      <alignment horizontal="center"/>
      <protection locked="0"/>
    </xf>
    <xf numFmtId="0" fontId="41" fillId="3" borderId="0" xfId="0" applyFont="1" applyFill="1" applyAlignment="1" applyProtection="1">
      <alignment horizontal="center"/>
      <protection locked="0"/>
    </xf>
    <xf numFmtId="0" fontId="41" fillId="0" borderId="1" xfId="0" applyFont="1" applyBorder="1" applyAlignment="1">
      <alignment horizontal="center" vertical="center"/>
    </xf>
    <xf numFmtId="14" fontId="44" fillId="0" borderId="3" xfId="0" applyNumberFormat="1" applyFont="1" applyBorder="1" applyAlignment="1">
      <alignment horizontal="center" vertical="center" wrapText="1"/>
    </xf>
    <xf numFmtId="0" fontId="44" fillId="0" borderId="12" xfId="0" applyFont="1" applyBorder="1" applyAlignment="1">
      <alignment horizontal="center" vertical="center" wrapText="1"/>
    </xf>
    <xf numFmtId="0" fontId="41" fillId="0" borderId="0" xfId="0" applyFont="1" applyAlignment="1">
      <alignment horizontal="center" vertical="center"/>
    </xf>
    <xf numFmtId="0" fontId="27" fillId="3" borderId="1" xfId="0" applyFont="1" applyFill="1" applyBorder="1" applyAlignment="1">
      <alignment horizontal="center"/>
    </xf>
    <xf numFmtId="0" fontId="27" fillId="3" borderId="3" xfId="0" applyFont="1" applyFill="1" applyBorder="1" applyAlignment="1">
      <alignment horizontal="center"/>
    </xf>
    <xf numFmtId="0" fontId="27" fillId="3" borderId="13" xfId="0" applyFont="1" applyFill="1" applyBorder="1" applyAlignment="1">
      <alignment horizontal="center"/>
    </xf>
    <xf numFmtId="0" fontId="27" fillId="3" borderId="12" xfId="0" applyFont="1" applyFill="1" applyBorder="1" applyAlignment="1">
      <alignment horizontal="center"/>
    </xf>
    <xf numFmtId="0" fontId="51" fillId="0" borderId="3" xfId="0" applyFont="1" applyBorder="1" applyAlignment="1">
      <alignment horizontal="center" vertical="center" wrapText="1"/>
    </xf>
    <xf numFmtId="0" fontId="51" fillId="0" borderId="13" xfId="0" applyFont="1" applyBorder="1" applyAlignment="1">
      <alignment horizontal="center" vertical="center" wrapText="1"/>
    </xf>
    <xf numFmtId="0" fontId="27" fillId="0" borderId="0" xfId="0" applyFont="1" applyAlignment="1">
      <alignment horizontal="center" vertical="center" wrapText="1"/>
    </xf>
    <xf numFmtId="0" fontId="11" fillId="0" borderId="0" xfId="0" applyFont="1" applyFill="1" applyAlignment="1" applyProtection="1">
      <alignment vertical="center"/>
      <protection locked="0"/>
    </xf>
    <xf numFmtId="0" fontId="7" fillId="0" borderId="10" xfId="0" applyFont="1" applyBorder="1" applyAlignment="1">
      <alignment vertical="center" wrapText="1"/>
    </xf>
    <xf numFmtId="0" fontId="41" fillId="3" borderId="0" xfId="0" applyFont="1" applyFill="1" applyAlignment="1" applyProtection="1">
      <alignment horizontal="left"/>
      <protection locked="0"/>
    </xf>
    <xf numFmtId="0" fontId="41" fillId="0" borderId="0" xfId="0" applyFont="1" applyBorder="1" applyAlignment="1">
      <alignment horizontal="left" vertical="center" wrapText="1"/>
    </xf>
    <xf numFmtId="0" fontId="44" fillId="0" borderId="1" xfId="0" applyFont="1" applyBorder="1" applyAlignment="1">
      <alignment horizontal="center" vertical="center" wrapText="1"/>
    </xf>
    <xf numFmtId="0" fontId="44" fillId="0" borderId="1" xfId="0" applyFont="1" applyBorder="1" applyAlignment="1">
      <alignment horizontal="center" vertical="center"/>
    </xf>
    <xf numFmtId="0" fontId="51" fillId="0" borderId="0" xfId="0" applyFont="1" applyAlignment="1">
      <alignment horizontal="center" vertical="center"/>
    </xf>
    <xf numFmtId="0" fontId="50" fillId="0" borderId="0" xfId="0" applyFont="1" applyAlignment="1">
      <alignment horizontal="center" vertical="center" wrapText="1"/>
    </xf>
    <xf numFmtId="0" fontId="52" fillId="0" borderId="3" xfId="0" applyNumberFormat="1" applyFont="1" applyBorder="1" applyAlignment="1">
      <alignment horizontal="right" vertical="center" wrapText="1"/>
    </xf>
    <xf numFmtId="0" fontId="52" fillId="0" borderId="13" xfId="0" applyNumberFormat="1" applyFont="1" applyBorder="1" applyAlignment="1">
      <alignment horizontal="right" vertical="center" wrapText="1"/>
    </xf>
    <xf numFmtId="2" fontId="38" fillId="3" borderId="0" xfId="0" applyNumberFormat="1" applyFont="1" applyFill="1" applyAlignment="1">
      <alignment horizontal="center" vertical="center"/>
    </xf>
    <xf numFmtId="0" fontId="38" fillId="3" borderId="0" xfId="0" applyFont="1" applyFill="1" applyAlignment="1">
      <alignment horizontal="center" vertical="center"/>
    </xf>
    <xf numFmtId="14" fontId="11" fillId="3" borderId="0" xfId="0" applyNumberFormat="1" applyFont="1" applyFill="1" applyAlignment="1" applyProtection="1">
      <alignment horizontal="center"/>
      <protection locked="0"/>
    </xf>
    <xf numFmtId="0" fontId="41" fillId="3" borderId="0" xfId="0" applyFont="1" applyFill="1" applyBorder="1" applyAlignment="1" applyProtection="1">
      <alignment horizontal="center"/>
      <protection locked="0"/>
    </xf>
    <xf numFmtId="0" fontId="41" fillId="3" borderId="6" xfId="0" applyFont="1" applyFill="1" applyBorder="1" applyAlignment="1" applyProtection="1">
      <alignment horizontal="center"/>
      <protection locked="0"/>
    </xf>
    <xf numFmtId="0" fontId="41" fillId="3" borderId="4" xfId="0" applyFont="1" applyFill="1" applyBorder="1" applyAlignment="1" applyProtection="1">
      <alignment horizontal="center"/>
      <protection locked="0"/>
    </xf>
    <xf numFmtId="14" fontId="41" fillId="3" borderId="4" xfId="0" applyNumberFormat="1" applyFont="1" applyFill="1" applyBorder="1" applyAlignment="1" applyProtection="1">
      <alignment horizontal="center"/>
      <protection locked="0"/>
    </xf>
    <xf numFmtId="14" fontId="41" fillId="3" borderId="8" xfId="0" applyNumberFormat="1" applyFont="1" applyFill="1" applyBorder="1" applyAlignment="1" applyProtection="1">
      <alignment horizontal="center"/>
      <protection locked="0"/>
    </xf>
    <xf numFmtId="0" fontId="41" fillId="0" borderId="0" xfId="0" applyFont="1" applyFill="1" applyBorder="1" applyAlignment="1" applyProtection="1">
      <alignment horizontal="center"/>
      <protection locked="0"/>
    </xf>
    <xf numFmtId="0" fontId="39" fillId="0" borderId="3" xfId="0" applyFont="1" applyBorder="1" applyAlignment="1">
      <alignment horizontal="center" vertical="center"/>
    </xf>
    <xf numFmtId="0" fontId="39" fillId="0" borderId="13" xfId="0" applyFont="1" applyBorder="1" applyAlignment="1">
      <alignment horizontal="center" vertical="center"/>
    </xf>
    <xf numFmtId="0" fontId="39" fillId="0" borderId="12" xfId="0" applyFont="1" applyBorder="1" applyAlignment="1">
      <alignment horizontal="center" vertical="center"/>
    </xf>
    <xf numFmtId="0" fontId="44" fillId="0" borderId="10"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5"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0"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4" xfId="0" applyFont="1" applyBorder="1" applyAlignment="1">
      <alignment horizontal="center" vertical="center" wrapText="1"/>
    </xf>
    <xf numFmtId="0" fontId="44" fillId="0" borderId="8" xfId="0" applyFont="1" applyBorder="1" applyAlignment="1">
      <alignment horizontal="center" vertical="center" wrapText="1"/>
    </xf>
    <xf numFmtId="0" fontId="39" fillId="0" borderId="10" xfId="0" applyFont="1" applyBorder="1" applyAlignment="1">
      <alignment horizontal="center" vertical="center"/>
    </xf>
    <xf numFmtId="0" fontId="39" fillId="0" borderId="5" xfId="0" applyFont="1" applyBorder="1" applyAlignment="1">
      <alignment horizontal="center" vertical="center"/>
    </xf>
    <xf numFmtId="0" fontId="39" fillId="0" borderId="9"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8" xfId="0" applyFont="1" applyBorder="1" applyAlignment="1">
      <alignment horizontal="center" vertical="center"/>
    </xf>
    <xf numFmtId="0" fontId="57" fillId="3" borderId="0" xfId="0" applyFont="1" applyFill="1" applyBorder="1" applyAlignment="1" applyProtection="1">
      <alignment horizontal="center" vertical="center"/>
      <protection locked="0"/>
    </xf>
    <xf numFmtId="0" fontId="58" fillId="3" borderId="0" xfId="0" applyFont="1" applyFill="1" applyBorder="1" applyAlignment="1">
      <alignment horizontal="center"/>
    </xf>
    <xf numFmtId="167" fontId="43" fillId="3" borderId="13" xfId="0" applyNumberFormat="1" applyFont="1" applyFill="1" applyBorder="1" applyAlignment="1">
      <alignment horizontal="left"/>
    </xf>
    <xf numFmtId="167" fontId="43" fillId="3" borderId="12" xfId="0" applyNumberFormat="1" applyFont="1" applyFill="1" applyBorder="1" applyAlignment="1">
      <alignment horizontal="left"/>
    </xf>
    <xf numFmtId="0" fontId="0" fillId="0" borderId="1" xfId="0" applyBorder="1" applyAlignment="1">
      <alignment horizontal="center"/>
    </xf>
    <xf numFmtId="11" fontId="7" fillId="0" borderId="3" xfId="0" applyNumberFormat="1" applyFont="1" applyBorder="1" applyAlignment="1">
      <alignment horizontal="center" vertical="center" wrapText="1"/>
    </xf>
    <xf numFmtId="11" fontId="7" fillId="0" borderId="12" xfId="0" applyNumberFormat="1" applyFont="1" applyBorder="1" applyAlignment="1">
      <alignment horizontal="center" vertical="center" wrapText="1"/>
    </xf>
    <xf numFmtId="168" fontId="7" fillId="0" borderId="1" xfId="0" applyNumberFormat="1" applyFont="1" applyBorder="1" applyAlignment="1">
      <alignment horizontal="center" vertical="center" wrapText="1"/>
    </xf>
    <xf numFmtId="168" fontId="7" fillId="0" borderId="3" xfId="0" applyNumberFormat="1" applyFont="1" applyBorder="1" applyAlignment="1">
      <alignment horizontal="center" vertical="center" wrapText="1"/>
    </xf>
    <xf numFmtId="168" fontId="7" fillId="0" borderId="12" xfId="0" applyNumberFormat="1" applyFont="1" applyBorder="1" applyAlignment="1">
      <alignment horizontal="center" vertical="center" wrapText="1"/>
    </xf>
    <xf numFmtId="0" fontId="41" fillId="3" borderId="9" xfId="0" applyFont="1" applyFill="1" applyBorder="1" applyAlignment="1" applyProtection="1">
      <alignment vertical="center"/>
      <protection locked="0"/>
    </xf>
    <xf numFmtId="0" fontId="41" fillId="3" borderId="0" xfId="0" applyFont="1" applyFill="1" applyBorder="1" applyAlignment="1" applyProtection="1">
      <alignment vertical="center"/>
      <protection locked="0"/>
    </xf>
    <xf numFmtId="0" fontId="41" fillId="3" borderId="6" xfId="0" applyFont="1" applyFill="1" applyBorder="1" applyAlignment="1" applyProtection="1">
      <alignment vertical="center"/>
      <protection locked="0"/>
    </xf>
    <xf numFmtId="0" fontId="11" fillId="3" borderId="7" xfId="0" applyFont="1" applyFill="1" applyBorder="1" applyAlignment="1" applyProtection="1">
      <alignment vertical="center"/>
      <protection locked="0"/>
    </xf>
    <xf numFmtId="0" fontId="11" fillId="3" borderId="4" xfId="0" applyFont="1" applyFill="1" applyBorder="1" applyAlignment="1" applyProtection="1">
      <alignment vertical="center"/>
      <protection locked="0"/>
    </xf>
    <xf numFmtId="0" fontId="11" fillId="3" borderId="8" xfId="0" applyFont="1" applyFill="1" applyBorder="1" applyAlignment="1" applyProtection="1">
      <alignment vertical="center"/>
      <protection locked="0"/>
    </xf>
    <xf numFmtId="0" fontId="29" fillId="0" borderId="1"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12" xfId="0" applyFont="1" applyBorder="1" applyAlignment="1">
      <alignment horizontal="center" vertical="center" wrapText="1"/>
    </xf>
    <xf numFmtId="14" fontId="11" fillId="3" borderId="0" xfId="0" applyNumberFormat="1" applyFont="1" applyFill="1" applyAlignment="1" applyProtection="1">
      <alignment horizontal="center" vertical="center"/>
      <protection locked="0"/>
    </xf>
    <xf numFmtId="0" fontId="41" fillId="3" borderId="0" xfId="0" applyFont="1" applyFill="1" applyAlignment="1" applyProtection="1">
      <alignment horizontal="center" vertical="center"/>
      <protection locked="0"/>
    </xf>
    <xf numFmtId="0" fontId="41" fillId="0" borderId="0" xfId="0" applyFont="1" applyFill="1" applyBorder="1" applyAlignment="1" applyProtection="1">
      <alignment vertical="center"/>
      <protection locked="0"/>
    </xf>
    <xf numFmtId="1" fontId="41" fillId="3" borderId="0" xfId="0" applyNumberFormat="1" applyFont="1" applyFill="1" applyBorder="1" applyAlignment="1" applyProtection="1">
      <alignment vertical="center"/>
      <protection locked="0"/>
    </xf>
    <xf numFmtId="1" fontId="41" fillId="3" borderId="6" xfId="0" applyNumberFormat="1" applyFont="1" applyFill="1" applyBorder="1" applyAlignment="1" applyProtection="1">
      <alignment vertical="center"/>
      <protection locked="0"/>
    </xf>
    <xf numFmtId="0" fontId="18" fillId="0" borderId="0" xfId="0" applyFont="1" applyBorder="1" applyAlignment="1" applyProtection="1">
      <alignment horizontal="left"/>
    </xf>
    <xf numFmtId="0" fontId="18" fillId="0" borderId="0" xfId="0" applyFont="1" applyBorder="1" applyAlignment="1" applyProtection="1">
      <alignment horizontal="left"/>
      <protection locked="0"/>
    </xf>
    <xf numFmtId="0" fontId="18" fillId="0" borderId="0" xfId="0" applyFont="1" applyBorder="1" applyProtection="1"/>
    <xf numFmtId="0" fontId="18" fillId="0" borderId="0" xfId="0" applyFont="1" applyBorder="1" applyProtection="1">
      <protection locked="0"/>
    </xf>
  </cellXfs>
  <cellStyles count="6">
    <cellStyle name="Hipervínculo" xfId="1" builtinId="8"/>
    <cellStyle name="Moneda 2" xfId="2"/>
    <cellStyle name="Normal" xfId="0" builtinId="0"/>
    <cellStyle name="Normal 2" xfId="3"/>
    <cellStyle name="Normal 2 2" xfId="4"/>
    <cellStyle name="Normal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230188</xdr:rowOff>
    </xdr:from>
    <xdr:to>
      <xdr:col>1</xdr:col>
      <xdr:colOff>452438</xdr:colOff>
      <xdr:row>2</xdr:row>
      <xdr:rowOff>142875</xdr:rowOff>
    </xdr:to>
    <xdr:pic>
      <xdr:nvPicPr>
        <xdr:cNvPr id="3" name="2 Imagen" descr="C:\Users\smachado\Downloads\Sistema(GOB-MIN-SGC)HorizontalComplet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30188"/>
          <a:ext cx="1214438" cy="5159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133350</xdr:rowOff>
    </xdr:from>
    <xdr:to>
      <xdr:col>4</xdr:col>
      <xdr:colOff>685800</xdr:colOff>
      <xdr:row>2</xdr:row>
      <xdr:rowOff>228600</xdr:rowOff>
    </xdr:to>
    <xdr:pic>
      <xdr:nvPicPr>
        <xdr:cNvPr id="3" name="2 Imagen" descr="C:\Users\smachado\Downloads\Sistema(GOB-MIN-SGC)HorizontalCompleta.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133350"/>
          <a:ext cx="2819400"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67</xdr:row>
      <xdr:rowOff>171450</xdr:rowOff>
    </xdr:from>
    <xdr:to>
      <xdr:col>1</xdr:col>
      <xdr:colOff>495300</xdr:colOff>
      <xdr:row>69</xdr:row>
      <xdr:rowOff>209550</xdr:rowOff>
    </xdr:to>
    <xdr:pic>
      <xdr:nvPicPr>
        <xdr:cNvPr id="8490"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28575" y="10306050"/>
          <a:ext cx="13335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238125</xdr:rowOff>
    </xdr:from>
    <xdr:to>
      <xdr:col>1</xdr:col>
      <xdr:colOff>452438</xdr:colOff>
      <xdr:row>2</xdr:row>
      <xdr:rowOff>150812</xdr:rowOff>
    </xdr:to>
    <xdr:pic>
      <xdr:nvPicPr>
        <xdr:cNvPr id="4" name="3 Imagen" descr="C:\Users\smachado\Downloads\Sistema(GOB-MIN-SGC)HorizontalCompleta.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38125"/>
          <a:ext cx="1214438" cy="51593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419100</xdr:colOff>
      <xdr:row>2</xdr:row>
      <xdr:rowOff>142875</xdr:rowOff>
    </xdr:to>
    <xdr:pic>
      <xdr:nvPicPr>
        <xdr:cNvPr id="11479"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104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58</xdr:row>
      <xdr:rowOff>104775</xdr:rowOff>
    </xdr:from>
    <xdr:to>
      <xdr:col>1</xdr:col>
      <xdr:colOff>419100</xdr:colOff>
      <xdr:row>60</xdr:row>
      <xdr:rowOff>142875</xdr:rowOff>
    </xdr:to>
    <xdr:pic>
      <xdr:nvPicPr>
        <xdr:cNvPr id="11480"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9629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116</xdr:row>
      <xdr:rowOff>104775</xdr:rowOff>
    </xdr:from>
    <xdr:to>
      <xdr:col>1</xdr:col>
      <xdr:colOff>419100</xdr:colOff>
      <xdr:row>118</xdr:row>
      <xdr:rowOff>142875</xdr:rowOff>
    </xdr:to>
    <xdr:pic>
      <xdr:nvPicPr>
        <xdr:cNvPr id="11481"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19154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174</xdr:row>
      <xdr:rowOff>104775</xdr:rowOff>
    </xdr:from>
    <xdr:to>
      <xdr:col>1</xdr:col>
      <xdr:colOff>419100</xdr:colOff>
      <xdr:row>176</xdr:row>
      <xdr:rowOff>142875</xdr:rowOff>
    </xdr:to>
    <xdr:pic>
      <xdr:nvPicPr>
        <xdr:cNvPr id="1148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28679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232</xdr:row>
      <xdr:rowOff>104775</xdr:rowOff>
    </xdr:from>
    <xdr:to>
      <xdr:col>1</xdr:col>
      <xdr:colOff>419100</xdr:colOff>
      <xdr:row>234</xdr:row>
      <xdr:rowOff>142875</xdr:rowOff>
    </xdr:to>
    <xdr:pic>
      <xdr:nvPicPr>
        <xdr:cNvPr id="11483"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38204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290</xdr:row>
      <xdr:rowOff>104775</xdr:rowOff>
    </xdr:from>
    <xdr:to>
      <xdr:col>1</xdr:col>
      <xdr:colOff>419100</xdr:colOff>
      <xdr:row>292</xdr:row>
      <xdr:rowOff>142875</xdr:rowOff>
    </xdr:to>
    <xdr:pic>
      <xdr:nvPicPr>
        <xdr:cNvPr id="11484"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47729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348</xdr:row>
      <xdr:rowOff>104775</xdr:rowOff>
    </xdr:from>
    <xdr:to>
      <xdr:col>1</xdr:col>
      <xdr:colOff>419100</xdr:colOff>
      <xdr:row>350</xdr:row>
      <xdr:rowOff>142875</xdr:rowOff>
    </xdr:to>
    <xdr:pic>
      <xdr:nvPicPr>
        <xdr:cNvPr id="11485"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57254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406</xdr:row>
      <xdr:rowOff>104775</xdr:rowOff>
    </xdr:from>
    <xdr:to>
      <xdr:col>1</xdr:col>
      <xdr:colOff>419100</xdr:colOff>
      <xdr:row>408</xdr:row>
      <xdr:rowOff>142875</xdr:rowOff>
    </xdr:to>
    <xdr:pic>
      <xdr:nvPicPr>
        <xdr:cNvPr id="11486"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66779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1</xdr:col>
      <xdr:colOff>419100</xdr:colOff>
      <xdr:row>2</xdr:row>
      <xdr:rowOff>142875</xdr:rowOff>
    </xdr:to>
    <xdr:pic>
      <xdr:nvPicPr>
        <xdr:cNvPr id="12291"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1047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55</xdr:row>
      <xdr:rowOff>104775</xdr:rowOff>
    </xdr:from>
    <xdr:to>
      <xdr:col>1</xdr:col>
      <xdr:colOff>419100</xdr:colOff>
      <xdr:row>57</xdr:row>
      <xdr:rowOff>142875</xdr:rowOff>
    </xdr:to>
    <xdr:pic>
      <xdr:nvPicPr>
        <xdr:cNvPr id="12292"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9886950"/>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110</xdr:row>
      <xdr:rowOff>104775</xdr:rowOff>
    </xdr:from>
    <xdr:to>
      <xdr:col>1</xdr:col>
      <xdr:colOff>419100</xdr:colOff>
      <xdr:row>112</xdr:row>
      <xdr:rowOff>142875</xdr:rowOff>
    </xdr:to>
    <xdr:pic>
      <xdr:nvPicPr>
        <xdr:cNvPr id="12293"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1963102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165</xdr:row>
      <xdr:rowOff>104775</xdr:rowOff>
    </xdr:from>
    <xdr:to>
      <xdr:col>1</xdr:col>
      <xdr:colOff>419100</xdr:colOff>
      <xdr:row>167</xdr:row>
      <xdr:rowOff>142875</xdr:rowOff>
    </xdr:to>
    <xdr:pic>
      <xdr:nvPicPr>
        <xdr:cNvPr id="12294"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29394150"/>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220</xdr:row>
      <xdr:rowOff>104775</xdr:rowOff>
    </xdr:from>
    <xdr:to>
      <xdr:col>1</xdr:col>
      <xdr:colOff>419100</xdr:colOff>
      <xdr:row>222</xdr:row>
      <xdr:rowOff>142875</xdr:rowOff>
    </xdr:to>
    <xdr:pic>
      <xdr:nvPicPr>
        <xdr:cNvPr id="12295"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3913822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275</xdr:row>
      <xdr:rowOff>104775</xdr:rowOff>
    </xdr:from>
    <xdr:to>
      <xdr:col>1</xdr:col>
      <xdr:colOff>419100</xdr:colOff>
      <xdr:row>277</xdr:row>
      <xdr:rowOff>142875</xdr:rowOff>
    </xdr:to>
    <xdr:pic>
      <xdr:nvPicPr>
        <xdr:cNvPr id="12296"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48901350"/>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330</xdr:row>
      <xdr:rowOff>104775</xdr:rowOff>
    </xdr:from>
    <xdr:to>
      <xdr:col>1</xdr:col>
      <xdr:colOff>419100</xdr:colOff>
      <xdr:row>332</xdr:row>
      <xdr:rowOff>142875</xdr:rowOff>
    </xdr:to>
    <xdr:pic>
      <xdr:nvPicPr>
        <xdr:cNvPr id="12297"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58674000"/>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xdr:colOff>
      <xdr:row>385</xdr:row>
      <xdr:rowOff>104775</xdr:rowOff>
    </xdr:from>
    <xdr:to>
      <xdr:col>1</xdr:col>
      <xdr:colOff>419100</xdr:colOff>
      <xdr:row>387</xdr:row>
      <xdr:rowOff>142875</xdr:rowOff>
    </xdr:to>
    <xdr:pic>
      <xdr:nvPicPr>
        <xdr:cNvPr id="12298" name="1 Imagen" descr="Resultado de imagen para servicio geologico colombian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7738" t="31303" r="13391" b="34348"/>
        <a:stretch>
          <a:fillRect/>
        </a:stretch>
      </xdr:blipFill>
      <xdr:spPr bwMode="auto">
        <a:xfrm>
          <a:off x="19050" y="68456175"/>
          <a:ext cx="1266825"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lra@sgc.gov.co"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I217"/>
  <sheetViews>
    <sheetView showGridLines="0" zoomScale="120" zoomScaleNormal="120" zoomScaleSheetLayoutView="120" workbookViewId="0">
      <selection activeCell="A211" sqref="A211:I211"/>
    </sheetView>
  </sheetViews>
  <sheetFormatPr baseColWidth="10" defaultRowHeight="15" x14ac:dyDescent="0.25"/>
  <cols>
    <col min="2" max="2" width="6.875" customWidth="1"/>
    <col min="3" max="3" width="22.125" customWidth="1"/>
    <col min="4" max="5" width="10" customWidth="1"/>
    <col min="6" max="6" width="5.625" customWidth="1"/>
    <col min="7" max="7" width="7.875" customWidth="1"/>
    <col min="8" max="8" width="5.75" customWidth="1"/>
    <col min="9" max="9" width="14" customWidth="1"/>
  </cols>
  <sheetData>
    <row r="1" spans="1:9" s="2" customFormat="1" ht="24" customHeight="1" x14ac:dyDescent="0.25">
      <c r="A1" s="193"/>
      <c r="B1" s="193"/>
      <c r="C1" s="194" t="s">
        <v>91</v>
      </c>
      <c r="D1" s="195"/>
      <c r="E1" s="195"/>
      <c r="F1" s="196"/>
      <c r="G1" s="193" t="s">
        <v>92</v>
      </c>
      <c r="H1" s="193"/>
      <c r="I1" s="193"/>
    </row>
    <row r="2" spans="1:9" s="2" customFormat="1" ht="24" customHeight="1" x14ac:dyDescent="0.25">
      <c r="A2" s="193"/>
      <c r="B2" s="193"/>
      <c r="C2" s="197"/>
      <c r="D2" s="198"/>
      <c r="E2" s="198"/>
      <c r="F2" s="199"/>
      <c r="G2" s="193" t="s">
        <v>209</v>
      </c>
      <c r="H2" s="193"/>
      <c r="I2" s="193"/>
    </row>
    <row r="3" spans="1:9" s="2" customFormat="1" ht="24" customHeight="1" x14ac:dyDescent="0.25">
      <c r="A3" s="193"/>
      <c r="B3" s="193"/>
      <c r="C3" s="200"/>
      <c r="D3" s="201"/>
      <c r="E3" s="201"/>
      <c r="F3" s="202"/>
      <c r="G3" s="193" t="s">
        <v>124</v>
      </c>
      <c r="H3" s="193"/>
      <c r="I3" s="193"/>
    </row>
    <row r="4" spans="1:9" s="2" customFormat="1" x14ac:dyDescent="0.25">
      <c r="A4" s="45"/>
      <c r="B4" s="45"/>
      <c r="C4" s="45"/>
      <c r="D4" s="45"/>
      <c r="E4" s="45"/>
      <c r="F4" s="45"/>
      <c r="G4" s="45"/>
      <c r="H4" s="45"/>
      <c r="I4" s="45"/>
    </row>
    <row r="5" spans="1:9" s="2" customFormat="1" ht="78.75" customHeight="1" x14ac:dyDescent="0.25">
      <c r="A5" s="203" t="s">
        <v>99</v>
      </c>
      <c r="B5" s="204"/>
      <c r="C5" s="204"/>
      <c r="D5" s="204"/>
      <c r="E5" s="204"/>
      <c r="F5" s="204"/>
      <c r="G5" s="204"/>
      <c r="H5" s="204"/>
      <c r="I5" s="205"/>
    </row>
    <row r="6" spans="1:9" s="2" customFormat="1" x14ac:dyDescent="0.25">
      <c r="A6" s="46"/>
      <c r="B6" s="46"/>
      <c r="C6" s="46"/>
      <c r="D6" s="46"/>
      <c r="E6" s="46"/>
      <c r="F6" s="46"/>
      <c r="G6" s="46"/>
      <c r="H6" s="46"/>
      <c r="I6" s="46"/>
    </row>
    <row r="7" spans="1:9" s="2" customFormat="1" ht="22.5" customHeight="1" x14ac:dyDescent="0.25">
      <c r="A7" s="206" t="s">
        <v>96</v>
      </c>
      <c r="B7" s="206"/>
      <c r="C7" s="76"/>
      <c r="D7" s="47"/>
      <c r="E7" s="206" t="s">
        <v>97</v>
      </c>
      <c r="F7" s="206"/>
      <c r="G7" s="206"/>
      <c r="H7" s="207"/>
      <c r="I7" s="208"/>
    </row>
    <row r="8" spans="1:9" s="2" customFormat="1" x14ac:dyDescent="0.25">
      <c r="A8" s="47"/>
      <c r="B8" s="47"/>
      <c r="C8" s="47"/>
      <c r="D8" s="47"/>
      <c r="E8" s="47"/>
      <c r="F8" s="47"/>
      <c r="G8" s="47"/>
      <c r="H8" s="47"/>
      <c r="I8" s="47"/>
    </row>
    <row r="9" spans="1:9" s="2" customFormat="1" x14ac:dyDescent="0.25">
      <c r="A9" s="209" t="s">
        <v>9</v>
      </c>
      <c r="B9" s="209"/>
      <c r="C9" s="209"/>
      <c r="D9" s="209"/>
      <c r="E9" s="209"/>
      <c r="F9" s="209"/>
      <c r="G9" s="209"/>
      <c r="H9" s="209"/>
      <c r="I9" s="209"/>
    </row>
    <row r="10" spans="1:9" s="2" customFormat="1" ht="3.75" customHeight="1" x14ac:dyDescent="0.25">
      <c r="A10" s="48"/>
      <c r="B10" s="48"/>
      <c r="C10" s="48"/>
      <c r="D10" s="48"/>
      <c r="E10" s="48"/>
      <c r="F10" s="48"/>
      <c r="G10" s="48"/>
      <c r="H10" s="48"/>
      <c r="I10" s="48"/>
    </row>
    <row r="11" spans="1:9" s="2" customFormat="1" x14ac:dyDescent="0.25">
      <c r="A11" s="210" t="s">
        <v>0</v>
      </c>
      <c r="B11" s="210"/>
      <c r="C11" s="211"/>
      <c r="D11" s="211"/>
      <c r="E11" s="211"/>
      <c r="F11" s="211"/>
      <c r="G11" s="211"/>
      <c r="H11" s="211"/>
      <c r="I11" s="211"/>
    </row>
    <row r="12" spans="1:9" s="1" customFormat="1" ht="3.75" customHeight="1" x14ac:dyDescent="0.25">
      <c r="A12" s="49"/>
      <c r="B12" s="49"/>
      <c r="C12" s="50"/>
      <c r="D12" s="50"/>
      <c r="E12" s="51"/>
      <c r="F12" s="51"/>
      <c r="G12" s="51"/>
      <c r="H12" s="51"/>
      <c r="I12" s="51"/>
    </row>
    <row r="13" spans="1:9" s="2" customFormat="1" x14ac:dyDescent="0.25">
      <c r="A13" s="210" t="s">
        <v>1</v>
      </c>
      <c r="B13" s="210"/>
      <c r="C13" s="211"/>
      <c r="D13" s="211"/>
      <c r="E13" s="48" t="s">
        <v>3</v>
      </c>
      <c r="F13" s="212"/>
      <c r="G13" s="212"/>
      <c r="H13" s="48" t="s">
        <v>4</v>
      </c>
      <c r="I13" s="52"/>
    </row>
    <row r="14" spans="1:9" s="1" customFormat="1" ht="3.75" customHeight="1" x14ac:dyDescent="0.25">
      <c r="A14" s="49"/>
      <c r="B14" s="49"/>
      <c r="C14" s="50"/>
      <c r="D14" s="50"/>
      <c r="E14" s="51"/>
      <c r="F14" s="51"/>
      <c r="G14" s="51"/>
      <c r="H14" s="51"/>
      <c r="I14" s="51"/>
    </row>
    <row r="15" spans="1:9" s="2" customFormat="1" x14ac:dyDescent="0.25">
      <c r="A15" s="210" t="s">
        <v>2</v>
      </c>
      <c r="B15" s="210"/>
      <c r="C15" s="211"/>
      <c r="D15" s="211"/>
      <c r="E15" s="48" t="s">
        <v>5</v>
      </c>
      <c r="F15" s="212"/>
      <c r="G15" s="212"/>
      <c r="H15" s="212"/>
      <c r="I15" s="212"/>
    </row>
    <row r="16" spans="1:9" s="1" customFormat="1" ht="3.75" customHeight="1" x14ac:dyDescent="0.25">
      <c r="A16" s="49"/>
      <c r="B16" s="49"/>
      <c r="C16" s="50"/>
      <c r="D16" s="50"/>
      <c r="E16" s="51"/>
      <c r="F16" s="53"/>
      <c r="G16" s="53"/>
      <c r="H16" s="53"/>
      <c r="I16" s="53"/>
    </row>
    <row r="17" spans="1:9" s="2" customFormat="1" x14ac:dyDescent="0.25">
      <c r="A17" s="210" t="s">
        <v>6</v>
      </c>
      <c r="B17" s="210"/>
      <c r="C17" s="211"/>
      <c r="D17" s="211"/>
      <c r="E17" s="48" t="s">
        <v>7</v>
      </c>
      <c r="F17" s="212"/>
      <c r="G17" s="212"/>
      <c r="H17" s="212"/>
      <c r="I17" s="212"/>
    </row>
    <row r="18" spans="1:9" s="1" customFormat="1" ht="3.75" customHeight="1" x14ac:dyDescent="0.25">
      <c r="A18" s="49"/>
      <c r="B18" s="49"/>
      <c r="C18" s="50"/>
      <c r="D18" s="50"/>
      <c r="E18" s="51"/>
      <c r="F18" s="53"/>
      <c r="G18" s="53"/>
      <c r="H18" s="53"/>
      <c r="I18" s="53"/>
    </row>
    <row r="19" spans="1:9" s="2" customFormat="1" x14ac:dyDescent="0.25">
      <c r="A19" s="210" t="s">
        <v>8</v>
      </c>
      <c r="B19" s="210"/>
      <c r="C19" s="211"/>
      <c r="D19" s="211"/>
      <c r="E19" s="211"/>
      <c r="F19" s="211"/>
      <c r="G19" s="82"/>
      <c r="H19" s="213"/>
      <c r="I19" s="213"/>
    </row>
    <row r="20" spans="1:9" s="2" customFormat="1" ht="3.75" customHeight="1" x14ac:dyDescent="0.25">
      <c r="A20" s="48"/>
      <c r="B20" s="48"/>
      <c r="C20" s="48"/>
      <c r="D20" s="48"/>
      <c r="E20" s="48"/>
      <c r="F20" s="48"/>
      <c r="G20" s="48"/>
      <c r="H20" s="48"/>
      <c r="I20" s="48"/>
    </row>
    <row r="21" spans="1:9" s="2" customFormat="1" x14ac:dyDescent="0.25">
      <c r="A21" s="48"/>
      <c r="B21" s="48"/>
      <c r="C21" s="48"/>
      <c r="D21" s="48"/>
      <c r="E21" s="48"/>
      <c r="F21" s="48"/>
      <c r="G21" s="48"/>
      <c r="H21" s="48"/>
      <c r="I21" s="48"/>
    </row>
    <row r="22" spans="1:9" s="2" customFormat="1" x14ac:dyDescent="0.25">
      <c r="A22" s="209" t="s">
        <v>10</v>
      </c>
      <c r="B22" s="209"/>
      <c r="C22" s="209"/>
      <c r="D22" s="209"/>
      <c r="E22" s="209"/>
      <c r="F22" s="209"/>
      <c r="G22" s="209"/>
      <c r="H22" s="209"/>
      <c r="I22" s="209"/>
    </row>
    <row r="23" spans="1:9" s="2" customFormat="1" ht="7.5" customHeight="1" x14ac:dyDescent="0.25">
      <c r="A23" s="48"/>
      <c r="B23" s="48"/>
      <c r="C23" s="48"/>
      <c r="D23" s="48"/>
      <c r="E23" s="48"/>
      <c r="F23" s="48"/>
      <c r="G23" s="48"/>
      <c r="H23" s="48"/>
      <c r="I23" s="48"/>
    </row>
    <row r="24" spans="1:9" s="2" customFormat="1" ht="30" customHeight="1" x14ac:dyDescent="0.25">
      <c r="A24" s="214" t="s">
        <v>94</v>
      </c>
      <c r="B24" s="214"/>
      <c r="C24" s="214"/>
      <c r="D24" s="214"/>
      <c r="E24" s="214"/>
      <c r="F24" s="214"/>
      <c r="G24" s="214"/>
      <c r="H24" s="214"/>
      <c r="I24" s="214"/>
    </row>
    <row r="25" spans="1:9" s="2" customFormat="1" ht="7.5" customHeight="1" x14ac:dyDescent="0.25">
      <c r="A25" s="48"/>
      <c r="B25" s="48"/>
      <c r="C25" s="48"/>
      <c r="D25" s="48"/>
      <c r="E25" s="48"/>
      <c r="F25" s="48"/>
      <c r="G25" s="48"/>
      <c r="H25" s="48"/>
      <c r="I25" s="48"/>
    </row>
    <row r="26" spans="1:9" s="2" customFormat="1" ht="15" customHeight="1" x14ac:dyDescent="0.25">
      <c r="A26" s="48" t="s">
        <v>100</v>
      </c>
      <c r="B26" s="48"/>
      <c r="C26" s="98" t="s">
        <v>86</v>
      </c>
      <c r="D26" s="55"/>
      <c r="E26" s="56"/>
      <c r="F26" s="56"/>
      <c r="G26" s="56"/>
      <c r="H26" s="56"/>
      <c r="I26" s="56"/>
    </row>
    <row r="27" spans="1:9" s="2" customFormat="1" ht="7.5" customHeight="1" x14ac:dyDescent="0.25">
      <c r="A27" s="56" t="s">
        <v>86</v>
      </c>
      <c r="B27" s="56">
        <v>1</v>
      </c>
      <c r="C27" s="56">
        <v>2</v>
      </c>
      <c r="D27" s="56">
        <v>3</v>
      </c>
      <c r="E27" s="56">
        <v>4</v>
      </c>
      <c r="F27" s="56">
        <v>5</v>
      </c>
      <c r="G27" s="56">
        <v>6</v>
      </c>
      <c r="H27" s="56">
        <v>7</v>
      </c>
      <c r="I27" s="56">
        <v>8</v>
      </c>
    </row>
    <row r="28" spans="1:9" s="2" customFormat="1" ht="45" customHeight="1" x14ac:dyDescent="0.25">
      <c r="A28" s="215" t="s">
        <v>93</v>
      </c>
      <c r="B28" s="215"/>
      <c r="C28" s="215"/>
      <c r="D28" s="215"/>
      <c r="E28" s="215"/>
      <c r="F28" s="215"/>
      <c r="G28" s="215"/>
      <c r="H28" s="215"/>
      <c r="I28" s="215"/>
    </row>
    <row r="29" spans="1:9" s="2" customFormat="1" ht="15.75" thickBot="1" x14ac:dyDescent="0.3">
      <c r="A29" s="48"/>
      <c r="B29" s="48"/>
      <c r="C29" s="48"/>
      <c r="D29" s="48"/>
      <c r="E29" s="48"/>
      <c r="F29" s="48"/>
      <c r="G29" s="48"/>
      <c r="H29" s="48"/>
      <c r="I29" s="48"/>
    </row>
    <row r="30" spans="1:9" s="2" customFormat="1" ht="45" customHeight="1" thickBot="1" x14ac:dyDescent="0.3">
      <c r="A30" s="216" t="s">
        <v>166</v>
      </c>
      <c r="B30" s="217"/>
      <c r="C30" s="217"/>
      <c r="D30" s="218" t="str">
        <f>IF($C$26&lt;&gt;"Seleccione",IF($C$7&lt;&gt;" ",$C$7&amp;" - A"," ")," ")</f>
        <v xml:space="preserve"> </v>
      </c>
      <c r="E30" s="219"/>
      <c r="F30" s="220"/>
      <c r="G30" s="221" t="s">
        <v>18</v>
      </c>
      <c r="H30" s="222"/>
      <c r="I30" s="223"/>
    </row>
    <row r="31" spans="1:9" s="2" customFormat="1" ht="3.75" customHeight="1" x14ac:dyDescent="0.25">
      <c r="A31" s="63"/>
      <c r="B31" s="57"/>
      <c r="C31" s="57"/>
      <c r="D31" s="58"/>
      <c r="E31" s="57"/>
      <c r="F31" s="57"/>
      <c r="G31" s="57"/>
      <c r="H31" s="57"/>
      <c r="I31" s="64"/>
    </row>
    <row r="32" spans="1:9" s="2" customFormat="1" x14ac:dyDescent="0.25">
      <c r="A32" s="65" t="s">
        <v>11</v>
      </c>
      <c r="B32" s="224"/>
      <c r="C32" s="224"/>
      <c r="D32" s="58"/>
      <c r="E32" s="225" t="s">
        <v>15</v>
      </c>
      <c r="F32" s="225"/>
      <c r="G32" s="224"/>
      <c r="H32" s="224"/>
      <c r="I32" s="226"/>
    </row>
    <row r="33" spans="1:9" s="2" customFormat="1" ht="3.75" customHeight="1" x14ac:dyDescent="0.25">
      <c r="A33" s="66"/>
      <c r="B33" s="59"/>
      <c r="C33" s="59"/>
      <c r="D33" s="60"/>
      <c r="E33" s="61"/>
      <c r="F33" s="61"/>
      <c r="G33" s="59"/>
      <c r="H33" s="59"/>
      <c r="I33" s="67"/>
    </row>
    <row r="34" spans="1:9" s="2" customFormat="1" x14ac:dyDescent="0.25">
      <c r="A34" s="65" t="s">
        <v>12</v>
      </c>
      <c r="B34" s="224"/>
      <c r="C34" s="224"/>
      <c r="D34" s="58"/>
      <c r="E34" s="225" t="s">
        <v>16</v>
      </c>
      <c r="F34" s="225"/>
      <c r="G34" s="224"/>
      <c r="H34" s="224"/>
      <c r="I34" s="226"/>
    </row>
    <row r="35" spans="1:9" s="2" customFormat="1" ht="3.75" customHeight="1" x14ac:dyDescent="0.25">
      <c r="A35" s="66"/>
      <c r="B35" s="59"/>
      <c r="C35" s="59"/>
      <c r="D35" s="60"/>
      <c r="E35" s="61"/>
      <c r="F35" s="61"/>
      <c r="G35" s="59"/>
      <c r="H35" s="59"/>
      <c r="I35" s="67"/>
    </row>
    <row r="36" spans="1:9" s="2" customFormat="1" x14ac:dyDescent="0.25">
      <c r="A36" s="65" t="s">
        <v>13</v>
      </c>
      <c r="B36" s="224"/>
      <c r="C36" s="224"/>
      <c r="D36" s="58"/>
      <c r="E36" s="225" t="s">
        <v>14</v>
      </c>
      <c r="F36" s="225"/>
      <c r="G36" s="224"/>
      <c r="H36" s="224"/>
      <c r="I36" s="226"/>
    </row>
    <row r="37" spans="1:9" s="2" customFormat="1" ht="3.75" customHeight="1" x14ac:dyDescent="0.25">
      <c r="A37" s="66"/>
      <c r="B37" s="59"/>
      <c r="C37" s="59"/>
      <c r="D37" s="60"/>
      <c r="E37" s="61"/>
      <c r="F37" s="61"/>
      <c r="G37" s="59"/>
      <c r="H37" s="59"/>
      <c r="I37" s="67"/>
    </row>
    <row r="38" spans="1:9" s="2" customFormat="1" x14ac:dyDescent="0.25">
      <c r="A38" s="68" t="s">
        <v>14</v>
      </c>
      <c r="B38" s="227"/>
      <c r="C38" s="227"/>
      <c r="D38" s="69"/>
      <c r="E38" s="228" t="s">
        <v>17</v>
      </c>
      <c r="F38" s="228"/>
      <c r="G38" s="229"/>
      <c r="H38" s="229"/>
      <c r="I38" s="230"/>
    </row>
    <row r="39" spans="1:9" s="2" customFormat="1" ht="3.75" customHeight="1" thickBot="1" x14ac:dyDescent="0.3">
      <c r="A39" s="48"/>
      <c r="B39" s="48"/>
      <c r="C39" s="48"/>
      <c r="D39" s="48"/>
      <c r="E39" s="48"/>
      <c r="F39" s="48"/>
      <c r="G39" s="62"/>
      <c r="H39" s="62"/>
      <c r="I39" s="62"/>
    </row>
    <row r="40" spans="1:9" s="2" customFormat="1" ht="45" customHeight="1" thickBot="1" x14ac:dyDescent="0.3">
      <c r="A40" s="216" t="s">
        <v>167</v>
      </c>
      <c r="B40" s="217"/>
      <c r="C40" s="217"/>
      <c r="D40" s="218" t="str">
        <f>IF($C$26&lt;&gt;"Seleccione",IF($C$26&gt;=2,$C$7&amp;" - B"," ")," ")</f>
        <v xml:space="preserve"> </v>
      </c>
      <c r="E40" s="219"/>
      <c r="F40" s="220"/>
      <c r="G40" s="221" t="s">
        <v>19</v>
      </c>
      <c r="H40" s="222"/>
      <c r="I40" s="223"/>
    </row>
    <row r="41" spans="1:9" s="2" customFormat="1" ht="3.75" customHeight="1" x14ac:dyDescent="0.25">
      <c r="A41" s="63"/>
      <c r="B41" s="57"/>
      <c r="C41" s="57"/>
      <c r="D41" s="58"/>
      <c r="E41" s="57"/>
      <c r="F41" s="57"/>
      <c r="G41" s="57"/>
      <c r="H41" s="57"/>
      <c r="I41" s="64"/>
    </row>
    <row r="42" spans="1:9" s="2" customFormat="1" x14ac:dyDescent="0.25">
      <c r="A42" s="65" t="s">
        <v>11</v>
      </c>
      <c r="B42" s="224"/>
      <c r="C42" s="224"/>
      <c r="D42" s="58"/>
      <c r="E42" s="225" t="s">
        <v>15</v>
      </c>
      <c r="F42" s="225"/>
      <c r="G42" s="224"/>
      <c r="H42" s="224"/>
      <c r="I42" s="226"/>
    </row>
    <row r="43" spans="1:9" s="2" customFormat="1" ht="3.75" customHeight="1" x14ac:dyDescent="0.25">
      <c r="A43" s="66"/>
      <c r="B43" s="59"/>
      <c r="C43" s="59"/>
      <c r="D43" s="60"/>
      <c r="E43" s="61"/>
      <c r="F43" s="61"/>
      <c r="G43" s="59"/>
      <c r="H43" s="59"/>
      <c r="I43" s="67"/>
    </row>
    <row r="44" spans="1:9" s="2" customFormat="1" x14ac:dyDescent="0.25">
      <c r="A44" s="65" t="s">
        <v>12</v>
      </c>
      <c r="B44" s="224"/>
      <c r="C44" s="224"/>
      <c r="D44" s="58"/>
      <c r="E44" s="225" t="s">
        <v>16</v>
      </c>
      <c r="F44" s="225"/>
      <c r="G44" s="224"/>
      <c r="H44" s="224"/>
      <c r="I44" s="226"/>
    </row>
    <row r="45" spans="1:9" s="2" customFormat="1" ht="3.75" customHeight="1" x14ac:dyDescent="0.25">
      <c r="A45" s="66"/>
      <c r="B45" s="59"/>
      <c r="C45" s="59"/>
      <c r="D45" s="60"/>
      <c r="E45" s="61"/>
      <c r="F45" s="61"/>
      <c r="G45" s="59"/>
      <c r="H45" s="59"/>
      <c r="I45" s="67"/>
    </row>
    <row r="46" spans="1:9" s="2" customFormat="1" x14ac:dyDescent="0.25">
      <c r="A46" s="65" t="s">
        <v>13</v>
      </c>
      <c r="B46" s="224"/>
      <c r="C46" s="224"/>
      <c r="D46" s="58"/>
      <c r="E46" s="225" t="s">
        <v>14</v>
      </c>
      <c r="F46" s="225"/>
      <c r="G46" s="224"/>
      <c r="H46" s="224"/>
      <c r="I46" s="226"/>
    </row>
    <row r="47" spans="1:9" s="2" customFormat="1" ht="3.75" customHeight="1" x14ac:dyDescent="0.25">
      <c r="A47" s="66"/>
      <c r="B47" s="59"/>
      <c r="C47" s="59"/>
      <c r="D47" s="60"/>
      <c r="E47" s="61"/>
      <c r="F47" s="61"/>
      <c r="G47" s="59"/>
      <c r="H47" s="59"/>
      <c r="I47" s="67"/>
    </row>
    <row r="48" spans="1:9" s="2" customFormat="1" x14ac:dyDescent="0.25">
      <c r="A48" s="68" t="s">
        <v>14</v>
      </c>
      <c r="B48" s="227"/>
      <c r="C48" s="227"/>
      <c r="D48" s="69"/>
      <c r="E48" s="228" t="s">
        <v>17</v>
      </c>
      <c r="F48" s="228"/>
      <c r="G48" s="229"/>
      <c r="H48" s="229"/>
      <c r="I48" s="230"/>
    </row>
    <row r="49" spans="1:9" s="2" customFormat="1" ht="3.75" customHeight="1" thickBot="1" x14ac:dyDescent="0.3">
      <c r="A49" s="48"/>
      <c r="B49" s="62"/>
      <c r="C49" s="62"/>
      <c r="D49" s="48"/>
      <c r="E49" s="48"/>
      <c r="F49" s="48"/>
      <c r="G49" s="62"/>
      <c r="H49" s="62"/>
      <c r="I49" s="62"/>
    </row>
    <row r="50" spans="1:9" s="2" customFormat="1" ht="45" customHeight="1" thickBot="1" x14ac:dyDescent="0.3">
      <c r="A50" s="216" t="s">
        <v>168</v>
      </c>
      <c r="B50" s="217"/>
      <c r="C50" s="217"/>
      <c r="D50" s="218" t="str">
        <f>IF($C$26&lt;&gt;"Seleccione",IF($C$26&gt;=3,$C$7&amp;" - C"," ")," ")</f>
        <v xml:space="preserve"> </v>
      </c>
      <c r="E50" s="219"/>
      <c r="F50" s="220"/>
      <c r="G50" s="221" t="s">
        <v>20</v>
      </c>
      <c r="H50" s="222"/>
      <c r="I50" s="223"/>
    </row>
    <row r="51" spans="1:9" s="2" customFormat="1" ht="3.75" customHeight="1" x14ac:dyDescent="0.25">
      <c r="A51" s="63"/>
      <c r="B51" s="57"/>
      <c r="C51" s="57"/>
      <c r="D51" s="58"/>
      <c r="E51" s="57"/>
      <c r="F51" s="57"/>
      <c r="G51" s="57"/>
      <c r="H51" s="57"/>
      <c r="I51" s="64"/>
    </row>
    <row r="52" spans="1:9" s="2" customFormat="1" x14ac:dyDescent="0.25">
      <c r="A52" s="65" t="s">
        <v>11</v>
      </c>
      <c r="B52" s="224"/>
      <c r="C52" s="224"/>
      <c r="D52" s="58"/>
      <c r="E52" s="225" t="s">
        <v>15</v>
      </c>
      <c r="F52" s="225"/>
      <c r="G52" s="224"/>
      <c r="H52" s="224"/>
      <c r="I52" s="226"/>
    </row>
    <row r="53" spans="1:9" s="2" customFormat="1" ht="3.75" customHeight="1" x14ac:dyDescent="0.25">
      <c r="A53" s="66"/>
      <c r="B53" s="59"/>
      <c r="C53" s="59" t="s">
        <v>79</v>
      </c>
      <c r="D53" s="60"/>
      <c r="E53" s="61"/>
      <c r="F53" s="61"/>
      <c r="G53" s="59"/>
      <c r="H53" s="59"/>
      <c r="I53" s="67"/>
    </row>
    <row r="54" spans="1:9" s="2" customFormat="1" x14ac:dyDescent="0.25">
      <c r="A54" s="65" t="s">
        <v>12</v>
      </c>
      <c r="B54" s="224"/>
      <c r="C54" s="224"/>
      <c r="D54" s="58"/>
      <c r="E54" s="225" t="s">
        <v>16</v>
      </c>
      <c r="F54" s="225"/>
      <c r="G54" s="224"/>
      <c r="H54" s="224"/>
      <c r="I54" s="226"/>
    </row>
    <row r="55" spans="1:9" s="2" customFormat="1" ht="3.75" customHeight="1" x14ac:dyDescent="0.25">
      <c r="A55" s="66"/>
      <c r="B55" s="59"/>
      <c r="C55" s="59"/>
      <c r="D55" s="60"/>
      <c r="E55" s="61"/>
      <c r="F55" s="61"/>
      <c r="G55" s="70"/>
      <c r="H55" s="59"/>
      <c r="I55" s="67"/>
    </row>
    <row r="56" spans="1:9" s="2" customFormat="1" x14ac:dyDescent="0.25">
      <c r="A56" s="65" t="s">
        <v>13</v>
      </c>
      <c r="B56" s="224"/>
      <c r="C56" s="224"/>
      <c r="D56" s="58"/>
      <c r="E56" s="225" t="s">
        <v>14</v>
      </c>
      <c r="F56" s="225"/>
      <c r="G56" s="224"/>
      <c r="H56" s="224"/>
      <c r="I56" s="226"/>
    </row>
    <row r="57" spans="1:9" s="2" customFormat="1" ht="3.75" customHeight="1" x14ac:dyDescent="0.25">
      <c r="A57" s="66"/>
      <c r="B57" s="59"/>
      <c r="C57" s="59"/>
      <c r="D57" s="60"/>
      <c r="E57" s="61"/>
      <c r="F57" s="61"/>
      <c r="G57" s="59"/>
      <c r="H57" s="59"/>
      <c r="I57" s="67"/>
    </row>
    <row r="58" spans="1:9" s="2" customFormat="1" x14ac:dyDescent="0.25">
      <c r="A58" s="68" t="s">
        <v>14</v>
      </c>
      <c r="B58" s="227"/>
      <c r="C58" s="227"/>
      <c r="D58" s="69"/>
      <c r="E58" s="228" t="s">
        <v>17</v>
      </c>
      <c r="F58" s="228"/>
      <c r="G58" s="229"/>
      <c r="H58" s="229"/>
      <c r="I58" s="230"/>
    </row>
    <row r="59" spans="1:9" s="2" customFormat="1" ht="3.75" customHeight="1" thickBot="1" x14ac:dyDescent="0.3">
      <c r="A59" s="48"/>
      <c r="B59" s="62"/>
      <c r="C59" s="62"/>
      <c r="D59" s="48"/>
      <c r="E59" s="48"/>
      <c r="F59" s="48"/>
      <c r="G59" s="62"/>
      <c r="H59" s="62"/>
      <c r="I59" s="62"/>
    </row>
    <row r="60" spans="1:9" s="2" customFormat="1" ht="45" customHeight="1" thickBot="1" x14ac:dyDescent="0.3">
      <c r="A60" s="216" t="s">
        <v>169</v>
      </c>
      <c r="B60" s="217"/>
      <c r="C60" s="217"/>
      <c r="D60" s="218" t="str">
        <f>IF($C$26&lt;&gt;"Seleccione",IF($C$26&gt;=4,$C$7&amp;" - D"," ")," ")</f>
        <v xml:space="preserve"> </v>
      </c>
      <c r="E60" s="219"/>
      <c r="F60" s="220"/>
      <c r="G60" s="221" t="s">
        <v>21</v>
      </c>
      <c r="H60" s="222"/>
      <c r="I60" s="223"/>
    </row>
    <row r="61" spans="1:9" s="2" customFormat="1" ht="3.75" customHeight="1" x14ac:dyDescent="0.25">
      <c r="A61" s="63"/>
      <c r="B61" s="57"/>
      <c r="C61" s="57"/>
      <c r="D61" s="58"/>
      <c r="E61" s="57"/>
      <c r="F61" s="57"/>
      <c r="G61" s="57"/>
      <c r="H61" s="57"/>
      <c r="I61" s="64"/>
    </row>
    <row r="62" spans="1:9" s="2" customFormat="1" x14ac:dyDescent="0.25">
      <c r="A62" s="65" t="s">
        <v>11</v>
      </c>
      <c r="B62" s="224"/>
      <c r="C62" s="224"/>
      <c r="D62" s="58"/>
      <c r="E62" s="225" t="s">
        <v>15</v>
      </c>
      <c r="F62" s="225"/>
      <c r="G62" s="224"/>
      <c r="H62" s="224"/>
      <c r="I62" s="226"/>
    </row>
    <row r="63" spans="1:9" s="2" customFormat="1" ht="3.75" customHeight="1" x14ac:dyDescent="0.25">
      <c r="A63" s="65"/>
      <c r="B63" s="71"/>
      <c r="C63" s="71"/>
      <c r="D63" s="58"/>
      <c r="E63" s="79"/>
      <c r="F63" s="79"/>
      <c r="G63" s="71"/>
      <c r="H63" s="71"/>
      <c r="I63" s="72"/>
    </row>
    <row r="64" spans="1:9" s="2" customFormat="1" x14ac:dyDescent="0.25">
      <c r="A64" s="65" t="s">
        <v>12</v>
      </c>
      <c r="B64" s="224"/>
      <c r="C64" s="224"/>
      <c r="D64" s="58"/>
      <c r="E64" s="225" t="s">
        <v>16</v>
      </c>
      <c r="F64" s="225"/>
      <c r="G64" s="224"/>
      <c r="H64" s="224"/>
      <c r="I64" s="226"/>
    </row>
    <row r="65" spans="1:9" s="2" customFormat="1" ht="3.75" customHeight="1" x14ac:dyDescent="0.25">
      <c r="A65" s="65"/>
      <c r="B65" s="71"/>
      <c r="C65" s="71"/>
      <c r="D65" s="58"/>
      <c r="E65" s="79"/>
      <c r="F65" s="79"/>
      <c r="G65" s="71"/>
      <c r="H65" s="71"/>
      <c r="I65" s="72"/>
    </row>
    <row r="66" spans="1:9" s="2" customFormat="1" x14ac:dyDescent="0.25">
      <c r="A66" s="65" t="s">
        <v>13</v>
      </c>
      <c r="B66" s="224"/>
      <c r="C66" s="224"/>
      <c r="D66" s="58"/>
      <c r="E66" s="225" t="s">
        <v>14</v>
      </c>
      <c r="F66" s="225"/>
      <c r="G66" s="224"/>
      <c r="H66" s="224"/>
      <c r="I66" s="226"/>
    </row>
    <row r="67" spans="1:9" s="2" customFormat="1" ht="3.75" customHeight="1" x14ac:dyDescent="0.25">
      <c r="A67" s="65"/>
      <c r="B67" s="71"/>
      <c r="C67" s="71"/>
      <c r="D67" s="58"/>
      <c r="E67" s="79"/>
      <c r="F67" s="79"/>
      <c r="G67" s="71"/>
      <c r="H67" s="71"/>
      <c r="I67" s="72"/>
    </row>
    <row r="68" spans="1:9" s="2" customFormat="1" x14ac:dyDescent="0.25">
      <c r="A68" s="68" t="s">
        <v>14</v>
      </c>
      <c r="B68" s="227"/>
      <c r="C68" s="227"/>
      <c r="D68" s="69"/>
      <c r="E68" s="228" t="s">
        <v>17</v>
      </c>
      <c r="F68" s="228"/>
      <c r="G68" s="229"/>
      <c r="H68" s="229"/>
      <c r="I68" s="230"/>
    </row>
    <row r="69" spans="1:9" s="2" customFormat="1" ht="3.75" customHeight="1" thickBot="1" x14ac:dyDescent="0.3">
      <c r="A69" s="48"/>
      <c r="B69" s="48"/>
      <c r="C69" s="48"/>
      <c r="D69" s="48"/>
      <c r="E69" s="48"/>
      <c r="F69" s="48"/>
      <c r="G69" s="48"/>
      <c r="H69" s="48"/>
      <c r="I69" s="48"/>
    </row>
    <row r="70" spans="1:9" s="2" customFormat="1" ht="45" customHeight="1" thickBot="1" x14ac:dyDescent="0.3">
      <c r="A70" s="216" t="s">
        <v>170</v>
      </c>
      <c r="B70" s="217"/>
      <c r="C70" s="217"/>
      <c r="D70" s="218" t="str">
        <f>IF($C$26&lt;&gt;"Seleccione",IF($C$26&gt;=5,$C$7&amp;" - E"," ")," ")</f>
        <v xml:space="preserve"> </v>
      </c>
      <c r="E70" s="219"/>
      <c r="F70" s="220"/>
      <c r="G70" s="221" t="s">
        <v>22</v>
      </c>
      <c r="H70" s="222"/>
      <c r="I70" s="223"/>
    </row>
    <row r="71" spans="1:9" s="2" customFormat="1" ht="3.75" customHeight="1" x14ac:dyDescent="0.25">
      <c r="A71" s="63"/>
      <c r="B71" s="57"/>
      <c r="C71" s="57"/>
      <c r="D71" s="58"/>
      <c r="E71" s="57"/>
      <c r="F71" s="57"/>
      <c r="G71" s="57"/>
      <c r="H71" s="57"/>
      <c r="I71" s="64"/>
    </row>
    <row r="72" spans="1:9" s="2" customFormat="1" x14ac:dyDescent="0.25">
      <c r="A72" s="65" t="s">
        <v>11</v>
      </c>
      <c r="B72" s="224"/>
      <c r="C72" s="224"/>
      <c r="D72" s="58"/>
      <c r="E72" s="225" t="s">
        <v>15</v>
      </c>
      <c r="F72" s="225"/>
      <c r="G72" s="224"/>
      <c r="H72" s="224"/>
      <c r="I72" s="226"/>
    </row>
    <row r="73" spans="1:9" s="2" customFormat="1" ht="3.75" customHeight="1" x14ac:dyDescent="0.25">
      <c r="A73" s="65"/>
      <c r="B73" s="71"/>
      <c r="C73" s="71"/>
      <c r="D73" s="58"/>
      <c r="E73" s="79"/>
      <c r="F73" s="79"/>
      <c r="G73" s="71"/>
      <c r="H73" s="71"/>
      <c r="I73" s="72"/>
    </row>
    <row r="74" spans="1:9" s="2" customFormat="1" x14ac:dyDescent="0.25">
      <c r="A74" s="65" t="s">
        <v>12</v>
      </c>
      <c r="B74" s="224"/>
      <c r="C74" s="224"/>
      <c r="D74" s="58"/>
      <c r="E74" s="225" t="s">
        <v>16</v>
      </c>
      <c r="F74" s="225"/>
      <c r="G74" s="224"/>
      <c r="H74" s="224"/>
      <c r="I74" s="226"/>
    </row>
    <row r="75" spans="1:9" s="2" customFormat="1" ht="3.75" customHeight="1" x14ac:dyDescent="0.25">
      <c r="A75" s="65"/>
      <c r="B75" s="71"/>
      <c r="C75" s="71"/>
      <c r="D75" s="58"/>
      <c r="E75" s="79"/>
      <c r="F75" s="79"/>
      <c r="G75" s="71"/>
      <c r="H75" s="71"/>
      <c r="I75" s="72"/>
    </row>
    <row r="76" spans="1:9" s="2" customFormat="1" x14ac:dyDescent="0.25">
      <c r="A76" s="65" t="s">
        <v>13</v>
      </c>
      <c r="B76" s="224"/>
      <c r="C76" s="224"/>
      <c r="D76" s="58"/>
      <c r="E76" s="225" t="s">
        <v>14</v>
      </c>
      <c r="F76" s="225"/>
      <c r="G76" s="224"/>
      <c r="H76" s="224"/>
      <c r="I76" s="226"/>
    </row>
    <row r="77" spans="1:9" s="2" customFormat="1" ht="3.75" customHeight="1" x14ac:dyDescent="0.25">
      <c r="A77" s="65"/>
      <c r="B77" s="71"/>
      <c r="C77" s="71"/>
      <c r="D77" s="58"/>
      <c r="E77" s="79"/>
      <c r="F77" s="79"/>
      <c r="G77" s="71"/>
      <c r="H77" s="71"/>
      <c r="I77" s="72"/>
    </row>
    <row r="78" spans="1:9" s="2" customFormat="1" x14ac:dyDescent="0.25">
      <c r="A78" s="68" t="s">
        <v>14</v>
      </c>
      <c r="B78" s="227"/>
      <c r="C78" s="227"/>
      <c r="D78" s="69"/>
      <c r="E78" s="228" t="s">
        <v>17</v>
      </c>
      <c r="F78" s="228"/>
      <c r="G78" s="229"/>
      <c r="H78" s="229"/>
      <c r="I78" s="230"/>
    </row>
    <row r="79" spans="1:9" s="2" customFormat="1" ht="3.75" customHeight="1" thickBot="1" x14ac:dyDescent="0.3">
      <c r="A79" s="48"/>
      <c r="B79" s="48"/>
      <c r="C79" s="48"/>
      <c r="D79" s="48"/>
      <c r="E79" s="48"/>
      <c r="F79" s="48"/>
      <c r="G79" s="48"/>
      <c r="H79" s="48"/>
      <c r="I79" s="48"/>
    </row>
    <row r="80" spans="1:9" s="2" customFormat="1" ht="45" customHeight="1" thickBot="1" x14ac:dyDescent="0.3">
      <c r="A80" s="216" t="s">
        <v>171</v>
      </c>
      <c r="B80" s="217"/>
      <c r="C80" s="217"/>
      <c r="D80" s="218" t="str">
        <f>IF($C$26&lt;&gt;"Seleccione",IF($C$26&gt;=6,$C$7&amp;" - F"," ")," ")</f>
        <v xml:space="preserve"> </v>
      </c>
      <c r="E80" s="219"/>
      <c r="F80" s="220"/>
      <c r="G80" s="221" t="s">
        <v>102</v>
      </c>
      <c r="H80" s="222"/>
      <c r="I80" s="223"/>
    </row>
    <row r="81" spans="1:9" s="2" customFormat="1" ht="3.75" customHeight="1" x14ac:dyDescent="0.25">
      <c r="A81" s="63"/>
      <c r="B81" s="57"/>
      <c r="C81" s="57"/>
      <c r="D81" s="58"/>
      <c r="E81" s="57"/>
      <c r="F81" s="57"/>
      <c r="G81" s="57"/>
      <c r="H81" s="57"/>
      <c r="I81" s="64"/>
    </row>
    <row r="82" spans="1:9" s="2" customFormat="1" x14ac:dyDescent="0.25">
      <c r="A82" s="65" t="s">
        <v>11</v>
      </c>
      <c r="B82" s="224"/>
      <c r="C82" s="224"/>
      <c r="D82" s="58"/>
      <c r="E82" s="225" t="s">
        <v>15</v>
      </c>
      <c r="F82" s="225"/>
      <c r="G82" s="224"/>
      <c r="H82" s="224"/>
      <c r="I82" s="226"/>
    </row>
    <row r="83" spans="1:9" s="2" customFormat="1" ht="3.75" customHeight="1" x14ac:dyDescent="0.25">
      <c r="A83" s="66"/>
      <c r="B83" s="59"/>
      <c r="C83" s="59" t="s">
        <v>79</v>
      </c>
      <c r="D83" s="60"/>
      <c r="E83" s="61"/>
      <c r="F83" s="61"/>
      <c r="G83" s="59"/>
      <c r="H83" s="59"/>
      <c r="I83" s="67"/>
    </row>
    <row r="84" spans="1:9" s="2" customFormat="1" x14ac:dyDescent="0.25">
      <c r="A84" s="65" t="s">
        <v>12</v>
      </c>
      <c r="B84" s="224"/>
      <c r="C84" s="224"/>
      <c r="D84" s="58"/>
      <c r="E84" s="225" t="s">
        <v>16</v>
      </c>
      <c r="F84" s="225"/>
      <c r="G84" s="224"/>
      <c r="H84" s="224"/>
      <c r="I84" s="226"/>
    </row>
    <row r="85" spans="1:9" s="2" customFormat="1" ht="3.75" customHeight="1" x14ac:dyDescent="0.25">
      <c r="A85" s="66"/>
      <c r="B85" s="59"/>
      <c r="C85" s="59"/>
      <c r="D85" s="60"/>
      <c r="E85" s="61"/>
      <c r="F85" s="61"/>
      <c r="G85" s="70"/>
      <c r="H85" s="59"/>
      <c r="I85" s="67"/>
    </row>
    <row r="86" spans="1:9" s="2" customFormat="1" x14ac:dyDescent="0.25">
      <c r="A86" s="65" t="s">
        <v>13</v>
      </c>
      <c r="B86" s="224"/>
      <c r="C86" s="224"/>
      <c r="D86" s="58"/>
      <c r="E86" s="225" t="s">
        <v>14</v>
      </c>
      <c r="F86" s="225"/>
      <c r="G86" s="224"/>
      <c r="H86" s="224"/>
      <c r="I86" s="226"/>
    </row>
    <row r="87" spans="1:9" s="2" customFormat="1" ht="3.75" customHeight="1" x14ac:dyDescent="0.25">
      <c r="A87" s="66"/>
      <c r="B87" s="59"/>
      <c r="C87" s="59"/>
      <c r="D87" s="60"/>
      <c r="E87" s="61"/>
      <c r="F87" s="61"/>
      <c r="G87" s="59"/>
      <c r="H87" s="59"/>
      <c r="I87" s="67"/>
    </row>
    <row r="88" spans="1:9" s="2" customFormat="1" x14ac:dyDescent="0.25">
      <c r="A88" s="68" t="s">
        <v>14</v>
      </c>
      <c r="B88" s="227"/>
      <c r="C88" s="227"/>
      <c r="D88" s="69"/>
      <c r="E88" s="228" t="s">
        <v>17</v>
      </c>
      <c r="F88" s="228"/>
      <c r="G88" s="229"/>
      <c r="H88" s="229"/>
      <c r="I88" s="230"/>
    </row>
    <row r="89" spans="1:9" s="2" customFormat="1" ht="3.75" customHeight="1" thickBot="1" x14ac:dyDescent="0.3">
      <c r="A89" s="48"/>
      <c r="B89" s="62"/>
      <c r="C89" s="62"/>
      <c r="D89" s="48"/>
      <c r="E89" s="48"/>
      <c r="F89" s="48"/>
      <c r="G89" s="62"/>
      <c r="H89" s="62"/>
      <c r="I89" s="62"/>
    </row>
    <row r="90" spans="1:9" s="2" customFormat="1" ht="45" customHeight="1" thickBot="1" x14ac:dyDescent="0.3">
      <c r="A90" s="216" t="s">
        <v>172</v>
      </c>
      <c r="B90" s="217"/>
      <c r="C90" s="217"/>
      <c r="D90" s="218" t="str">
        <f>IF($C$26&lt;&gt;"Seleccione",IF($C$26&gt;=7,$C$7&amp;" - G"," ")," ")</f>
        <v xml:space="preserve"> </v>
      </c>
      <c r="E90" s="219"/>
      <c r="F90" s="220"/>
      <c r="G90" s="221" t="s">
        <v>103</v>
      </c>
      <c r="H90" s="222"/>
      <c r="I90" s="223"/>
    </row>
    <row r="91" spans="1:9" s="2" customFormat="1" ht="3.75" customHeight="1" x14ac:dyDescent="0.25">
      <c r="A91" s="63"/>
      <c r="B91" s="57"/>
      <c r="C91" s="57"/>
      <c r="D91" s="58"/>
      <c r="E91" s="57"/>
      <c r="F91" s="57"/>
      <c r="G91" s="57"/>
      <c r="H91" s="57"/>
      <c r="I91" s="64"/>
    </row>
    <row r="92" spans="1:9" s="2" customFormat="1" x14ac:dyDescent="0.25">
      <c r="A92" s="65" t="s">
        <v>11</v>
      </c>
      <c r="B92" s="224"/>
      <c r="C92" s="224"/>
      <c r="D92" s="58"/>
      <c r="E92" s="225" t="s">
        <v>15</v>
      </c>
      <c r="F92" s="225"/>
      <c r="G92" s="224"/>
      <c r="H92" s="224"/>
      <c r="I92" s="226"/>
    </row>
    <row r="93" spans="1:9" s="2" customFormat="1" ht="3.75" customHeight="1" x14ac:dyDescent="0.25">
      <c r="A93" s="65"/>
      <c r="B93" s="71"/>
      <c r="C93" s="71"/>
      <c r="D93" s="58"/>
      <c r="E93" s="79"/>
      <c r="F93" s="79"/>
      <c r="G93" s="71"/>
      <c r="H93" s="71"/>
      <c r="I93" s="72"/>
    </row>
    <row r="94" spans="1:9" s="2" customFormat="1" x14ac:dyDescent="0.25">
      <c r="A94" s="65" t="s">
        <v>12</v>
      </c>
      <c r="B94" s="224"/>
      <c r="C94" s="224"/>
      <c r="D94" s="58"/>
      <c r="E94" s="225" t="s">
        <v>16</v>
      </c>
      <c r="F94" s="225"/>
      <c r="G94" s="224"/>
      <c r="H94" s="224"/>
      <c r="I94" s="226"/>
    </row>
    <row r="95" spans="1:9" s="2" customFormat="1" ht="3.75" customHeight="1" x14ac:dyDescent="0.25">
      <c r="A95" s="65"/>
      <c r="B95" s="71"/>
      <c r="C95" s="71"/>
      <c r="D95" s="58"/>
      <c r="E95" s="79"/>
      <c r="F95" s="79"/>
      <c r="G95" s="71"/>
      <c r="H95" s="71"/>
      <c r="I95" s="72"/>
    </row>
    <row r="96" spans="1:9" s="2" customFormat="1" x14ac:dyDescent="0.25">
      <c r="A96" s="65" t="s">
        <v>13</v>
      </c>
      <c r="B96" s="224"/>
      <c r="C96" s="224"/>
      <c r="D96" s="58"/>
      <c r="E96" s="225" t="s">
        <v>14</v>
      </c>
      <c r="F96" s="225"/>
      <c r="G96" s="224"/>
      <c r="H96" s="224"/>
      <c r="I96" s="226"/>
    </row>
    <row r="97" spans="1:9" s="2" customFormat="1" ht="3.75" customHeight="1" x14ac:dyDescent="0.25">
      <c r="A97" s="65"/>
      <c r="B97" s="71"/>
      <c r="C97" s="71"/>
      <c r="D97" s="58"/>
      <c r="E97" s="79"/>
      <c r="F97" s="79"/>
      <c r="G97" s="71"/>
      <c r="H97" s="71"/>
      <c r="I97" s="72"/>
    </row>
    <row r="98" spans="1:9" s="2" customFormat="1" x14ac:dyDescent="0.25">
      <c r="A98" s="68" t="s">
        <v>14</v>
      </c>
      <c r="B98" s="227"/>
      <c r="C98" s="227"/>
      <c r="D98" s="69"/>
      <c r="E98" s="228" t="s">
        <v>17</v>
      </c>
      <c r="F98" s="228"/>
      <c r="G98" s="229"/>
      <c r="H98" s="229"/>
      <c r="I98" s="230"/>
    </row>
    <row r="99" spans="1:9" s="2" customFormat="1" ht="3.75" customHeight="1" thickBot="1" x14ac:dyDescent="0.3">
      <c r="A99" s="48"/>
      <c r="B99" s="48"/>
      <c r="C99" s="48"/>
      <c r="D99" s="48"/>
      <c r="E99" s="48"/>
      <c r="F99" s="48"/>
      <c r="G99" s="48"/>
      <c r="H99" s="48"/>
      <c r="I99" s="48"/>
    </row>
    <row r="100" spans="1:9" s="2" customFormat="1" ht="45" customHeight="1" thickBot="1" x14ac:dyDescent="0.3">
      <c r="A100" s="216" t="s">
        <v>173</v>
      </c>
      <c r="B100" s="217"/>
      <c r="C100" s="217"/>
      <c r="D100" s="218" t="str">
        <f>IF($C$26&lt;&gt;"Seleccione",IF($C$26&gt;=8,$C$7&amp;" - H"," ")," ")</f>
        <v xml:space="preserve"> </v>
      </c>
      <c r="E100" s="219"/>
      <c r="F100" s="220"/>
      <c r="G100" s="221" t="s">
        <v>104</v>
      </c>
      <c r="H100" s="222"/>
      <c r="I100" s="223"/>
    </row>
    <row r="101" spans="1:9" s="2" customFormat="1" ht="3.75" customHeight="1" x14ac:dyDescent="0.25">
      <c r="A101" s="63"/>
      <c r="B101" s="57"/>
      <c r="C101" s="57"/>
      <c r="D101" s="58"/>
      <c r="E101" s="57"/>
      <c r="F101" s="57"/>
      <c r="G101" s="57"/>
      <c r="H101" s="57"/>
      <c r="I101" s="64"/>
    </row>
    <row r="102" spans="1:9" s="2" customFormat="1" x14ac:dyDescent="0.25">
      <c r="A102" s="65" t="s">
        <v>11</v>
      </c>
      <c r="B102" s="224"/>
      <c r="C102" s="224"/>
      <c r="D102" s="58"/>
      <c r="E102" s="225" t="s">
        <v>15</v>
      </c>
      <c r="F102" s="225"/>
      <c r="G102" s="224"/>
      <c r="H102" s="224"/>
      <c r="I102" s="226"/>
    </row>
    <row r="103" spans="1:9" s="2" customFormat="1" ht="3.75" customHeight="1" x14ac:dyDescent="0.25">
      <c r="A103" s="65"/>
      <c r="B103" s="71"/>
      <c r="C103" s="71"/>
      <c r="D103" s="58"/>
      <c r="E103" s="79"/>
      <c r="F103" s="79"/>
      <c r="G103" s="71"/>
      <c r="H103" s="71"/>
      <c r="I103" s="72"/>
    </row>
    <row r="104" spans="1:9" s="2" customFormat="1" x14ac:dyDescent="0.25">
      <c r="A104" s="65" t="s">
        <v>12</v>
      </c>
      <c r="B104" s="224"/>
      <c r="C104" s="224"/>
      <c r="D104" s="58"/>
      <c r="E104" s="225" t="s">
        <v>16</v>
      </c>
      <c r="F104" s="225"/>
      <c r="G104" s="224"/>
      <c r="H104" s="224"/>
      <c r="I104" s="226"/>
    </row>
    <row r="105" spans="1:9" s="2" customFormat="1" ht="3.75" customHeight="1" x14ac:dyDescent="0.25">
      <c r="A105" s="65"/>
      <c r="B105" s="71"/>
      <c r="C105" s="71"/>
      <c r="D105" s="58"/>
      <c r="E105" s="79"/>
      <c r="F105" s="79"/>
      <c r="G105" s="71"/>
      <c r="H105" s="71"/>
      <c r="I105" s="72"/>
    </row>
    <row r="106" spans="1:9" s="2" customFormat="1" x14ac:dyDescent="0.25">
      <c r="A106" s="65" t="s">
        <v>13</v>
      </c>
      <c r="B106" s="224"/>
      <c r="C106" s="224"/>
      <c r="D106" s="58"/>
      <c r="E106" s="225" t="s">
        <v>14</v>
      </c>
      <c r="F106" s="225"/>
      <c r="G106" s="224"/>
      <c r="H106" s="224"/>
      <c r="I106" s="226"/>
    </row>
    <row r="107" spans="1:9" s="2" customFormat="1" ht="3.75" customHeight="1" x14ac:dyDescent="0.25">
      <c r="A107" s="65"/>
      <c r="B107" s="71"/>
      <c r="C107" s="71"/>
      <c r="D107" s="58"/>
      <c r="E107" s="79"/>
      <c r="F107" s="79"/>
      <c r="G107" s="71"/>
      <c r="H107" s="71"/>
      <c r="I107" s="72"/>
    </row>
    <row r="108" spans="1:9" s="2" customFormat="1" x14ac:dyDescent="0.25">
      <c r="A108" s="68" t="s">
        <v>14</v>
      </c>
      <c r="B108" s="227"/>
      <c r="C108" s="227"/>
      <c r="D108" s="69"/>
      <c r="E108" s="228" t="s">
        <v>17</v>
      </c>
      <c r="F108" s="228"/>
      <c r="G108" s="229"/>
      <c r="H108" s="229"/>
      <c r="I108" s="230"/>
    </row>
    <row r="109" spans="1:9" s="2" customFormat="1" ht="15" customHeight="1" x14ac:dyDescent="0.25">
      <c r="A109" s="48"/>
      <c r="B109" s="48"/>
      <c r="C109" s="48"/>
      <c r="D109" s="48"/>
      <c r="E109" s="48"/>
      <c r="F109" s="48"/>
      <c r="G109" s="48"/>
      <c r="H109" s="48"/>
      <c r="I109" s="48"/>
    </row>
    <row r="110" spans="1:9" s="2" customFormat="1" ht="30" customHeight="1" x14ac:dyDescent="0.25">
      <c r="A110" s="214" t="s">
        <v>98</v>
      </c>
      <c r="B110" s="214"/>
      <c r="C110" s="214"/>
      <c r="D110" s="214"/>
      <c r="E110" s="214"/>
      <c r="F110" s="214"/>
      <c r="G110" s="214"/>
      <c r="H110" s="214"/>
      <c r="I110" s="214"/>
    </row>
    <row r="111" spans="1:9" s="2" customFormat="1" ht="7.5" customHeight="1" x14ac:dyDescent="0.25">
      <c r="A111" s="77" t="s">
        <v>67</v>
      </c>
      <c r="B111" s="77" t="s">
        <v>71</v>
      </c>
      <c r="C111" s="77" t="s">
        <v>74</v>
      </c>
      <c r="D111" s="77" t="s">
        <v>85</v>
      </c>
      <c r="E111" s="77" t="s">
        <v>84</v>
      </c>
      <c r="F111" s="77" t="s">
        <v>73</v>
      </c>
      <c r="G111" s="77" t="s">
        <v>101</v>
      </c>
      <c r="H111" s="77" t="s">
        <v>86</v>
      </c>
      <c r="I111" s="113"/>
    </row>
    <row r="112" spans="1:9" s="2" customFormat="1" ht="15" customHeight="1" x14ac:dyDescent="0.25">
      <c r="A112" s="231" t="s">
        <v>100</v>
      </c>
      <c r="B112" s="231"/>
      <c r="C112" s="78" t="s">
        <v>86</v>
      </c>
      <c r="D112" s="80"/>
      <c r="E112" s="232"/>
      <c r="F112" s="232"/>
      <c r="G112" s="233"/>
      <c r="H112" s="233"/>
      <c r="I112" s="233"/>
    </row>
    <row r="113" spans="1:9" s="2" customFormat="1" ht="7.5" customHeight="1" x14ac:dyDescent="0.25">
      <c r="A113" s="77" t="s">
        <v>86</v>
      </c>
      <c r="B113" s="77">
        <v>1</v>
      </c>
      <c r="C113" s="77">
        <v>2</v>
      </c>
      <c r="D113" s="77">
        <v>3</v>
      </c>
      <c r="E113" s="77">
        <v>4</v>
      </c>
      <c r="F113" s="77">
        <v>5</v>
      </c>
      <c r="G113" s="77">
        <v>6</v>
      </c>
      <c r="H113" s="77">
        <v>7</v>
      </c>
      <c r="I113" s="77">
        <v>8</v>
      </c>
    </row>
    <row r="114" spans="1:9" s="2" customFormat="1" ht="30.75" customHeight="1" x14ac:dyDescent="0.25">
      <c r="A114" s="214" t="s">
        <v>23</v>
      </c>
      <c r="B114" s="214"/>
      <c r="C114" s="214"/>
      <c r="D114" s="214"/>
      <c r="E114" s="214"/>
      <c r="F114" s="214"/>
      <c r="G114" s="214"/>
      <c r="H114" s="214"/>
      <c r="I114" s="214"/>
    </row>
    <row r="115" spans="1:9" s="2" customFormat="1" ht="15.75" thickBot="1" x14ac:dyDescent="0.3">
      <c r="A115" s="80"/>
      <c r="B115" s="80"/>
      <c r="C115" s="80"/>
      <c r="D115" s="80"/>
      <c r="E115" s="80"/>
      <c r="F115" s="80"/>
      <c r="G115" s="80"/>
      <c r="H115" s="80"/>
      <c r="I115" s="80"/>
    </row>
    <row r="116" spans="1:9" s="2" customFormat="1" ht="45" customHeight="1" thickBot="1" x14ac:dyDescent="0.3">
      <c r="A116" s="240" t="s">
        <v>105</v>
      </c>
      <c r="B116" s="222"/>
      <c r="C116" s="222"/>
      <c r="D116" s="222"/>
      <c r="E116" s="241"/>
      <c r="F116" s="218" t="str">
        <f>IF($C$112&lt;&gt;"Seleccione",IF($C$112&lt;&gt;" ",$C$7&amp;" - I"," ")," ")</f>
        <v xml:space="preserve"> </v>
      </c>
      <c r="G116" s="219"/>
      <c r="H116" s="220"/>
      <c r="I116" s="87"/>
    </row>
    <row r="117" spans="1:9" s="2" customFormat="1" ht="3.75" customHeight="1" x14ac:dyDescent="0.25">
      <c r="A117" s="84"/>
      <c r="B117" s="85"/>
      <c r="C117" s="85"/>
      <c r="D117" s="85"/>
      <c r="E117" s="85"/>
      <c r="F117" s="85"/>
      <c r="G117" s="85"/>
      <c r="H117" s="85"/>
      <c r="I117" s="86"/>
    </row>
    <row r="118" spans="1:9" s="2" customFormat="1" x14ac:dyDescent="0.25">
      <c r="A118" s="242" t="s">
        <v>128</v>
      </c>
      <c r="B118" s="243"/>
      <c r="C118" s="112" t="s">
        <v>86</v>
      </c>
      <c r="D118" s="244" t="s">
        <v>197</v>
      </c>
      <c r="E118" s="244"/>
      <c r="F118" s="238"/>
      <c r="G118" s="238"/>
      <c r="H118" s="238"/>
      <c r="I118" s="239"/>
    </row>
    <row r="119" spans="1:9" s="2" customFormat="1" ht="27.75" customHeight="1" x14ac:dyDescent="0.25">
      <c r="A119" s="234" t="s">
        <v>175</v>
      </c>
      <c r="B119" s="235"/>
      <c r="C119" s="235"/>
      <c r="D119" s="235"/>
      <c r="E119" s="235"/>
      <c r="F119" s="235"/>
      <c r="G119" s="235"/>
      <c r="H119" s="235"/>
      <c r="I119" s="236"/>
    </row>
    <row r="120" spans="1:9" s="2" customFormat="1" ht="45" customHeight="1" x14ac:dyDescent="0.25">
      <c r="A120" s="237"/>
      <c r="B120" s="238"/>
      <c r="C120" s="238"/>
      <c r="D120" s="238"/>
      <c r="E120" s="238"/>
      <c r="F120" s="238"/>
      <c r="G120" s="238"/>
      <c r="H120" s="238"/>
      <c r="I120" s="239"/>
    </row>
    <row r="121" spans="1:9" s="2" customFormat="1" x14ac:dyDescent="0.25">
      <c r="A121" s="123" t="s">
        <v>176</v>
      </c>
      <c r="B121" s="85"/>
      <c r="C121" s="85"/>
      <c r="D121" s="85"/>
      <c r="E121" s="85"/>
      <c r="F121" s="85"/>
      <c r="G121" s="85"/>
      <c r="H121" s="85"/>
      <c r="I121" s="86"/>
    </row>
    <row r="122" spans="1:9" s="2" customFormat="1" ht="30" customHeight="1" x14ac:dyDescent="0.25">
      <c r="A122" s="245"/>
      <c r="B122" s="246"/>
      <c r="C122" s="246"/>
      <c r="D122" s="246"/>
      <c r="E122" s="246"/>
      <c r="F122" s="246"/>
      <c r="G122" s="246"/>
      <c r="H122" s="246"/>
      <c r="I122" s="247"/>
    </row>
    <row r="123" spans="1:9" s="2" customFormat="1" ht="3.75" customHeight="1" thickBot="1" x14ac:dyDescent="0.3">
      <c r="A123" s="48"/>
      <c r="B123" s="48"/>
      <c r="C123" s="48"/>
      <c r="D123" s="48"/>
      <c r="E123" s="73"/>
      <c r="F123" s="48"/>
      <c r="G123" s="48"/>
      <c r="H123" s="48"/>
      <c r="I123" s="48"/>
    </row>
    <row r="124" spans="1:9" s="2" customFormat="1" ht="45" customHeight="1" thickBot="1" x14ac:dyDescent="0.3">
      <c r="A124" s="240" t="s">
        <v>106</v>
      </c>
      <c r="B124" s="222"/>
      <c r="C124" s="222"/>
      <c r="D124" s="222"/>
      <c r="E124" s="241"/>
      <c r="F124" s="218" t="str">
        <f>IF($C$112&lt;&gt;"Seleccione",IF($C$112&gt;=2,$C$7&amp;" - J"," ")," ")</f>
        <v xml:space="preserve"> </v>
      </c>
      <c r="G124" s="219"/>
      <c r="H124" s="220"/>
      <c r="I124" s="87"/>
    </row>
    <row r="125" spans="1:9" s="2" customFormat="1" ht="3.75" customHeight="1" x14ac:dyDescent="0.25">
      <c r="A125" s="84"/>
      <c r="B125" s="85"/>
      <c r="C125" s="85"/>
      <c r="D125" s="85"/>
      <c r="E125" s="85"/>
      <c r="F125" s="85"/>
      <c r="G125" s="85"/>
      <c r="H125" s="85"/>
      <c r="I125" s="86"/>
    </row>
    <row r="126" spans="1:9" s="2" customFormat="1" x14ac:dyDescent="0.25">
      <c r="A126" s="242" t="s">
        <v>128</v>
      </c>
      <c r="B126" s="243"/>
      <c r="C126" s="112" t="s">
        <v>86</v>
      </c>
      <c r="D126" s="244" t="s">
        <v>197</v>
      </c>
      <c r="E126" s="244"/>
      <c r="F126" s="238"/>
      <c r="G126" s="238"/>
      <c r="H126" s="238"/>
      <c r="I126" s="239"/>
    </row>
    <row r="127" spans="1:9" s="2" customFormat="1" ht="27.75" customHeight="1" x14ac:dyDescent="0.25">
      <c r="A127" s="234" t="s">
        <v>175</v>
      </c>
      <c r="B127" s="235"/>
      <c r="C127" s="235"/>
      <c r="D127" s="235"/>
      <c r="E127" s="235"/>
      <c r="F127" s="235"/>
      <c r="G127" s="235"/>
      <c r="H127" s="235"/>
      <c r="I127" s="236"/>
    </row>
    <row r="128" spans="1:9" s="2" customFormat="1" ht="45" customHeight="1" x14ac:dyDescent="0.25">
      <c r="A128" s="237"/>
      <c r="B128" s="238"/>
      <c r="C128" s="238"/>
      <c r="D128" s="238"/>
      <c r="E128" s="238"/>
      <c r="F128" s="238"/>
      <c r="G128" s="238"/>
      <c r="H128" s="238"/>
      <c r="I128" s="239"/>
    </row>
    <row r="129" spans="1:9" s="2" customFormat="1" x14ac:dyDescent="0.25">
      <c r="A129" s="163" t="s">
        <v>176</v>
      </c>
      <c r="B129" s="164"/>
      <c r="C129" s="164"/>
      <c r="D129" s="164"/>
      <c r="E129" s="164"/>
      <c r="F129" s="164"/>
      <c r="G129" s="164"/>
      <c r="H129" s="164"/>
      <c r="I129" s="86"/>
    </row>
    <row r="130" spans="1:9" s="2" customFormat="1" ht="30" customHeight="1" x14ac:dyDescent="0.25">
      <c r="A130" s="245"/>
      <c r="B130" s="246"/>
      <c r="C130" s="246"/>
      <c r="D130" s="246"/>
      <c r="E130" s="246"/>
      <c r="F130" s="246"/>
      <c r="G130" s="246"/>
      <c r="H130" s="246"/>
      <c r="I130" s="247"/>
    </row>
    <row r="131" spans="1:9" s="2" customFormat="1" ht="3.75" customHeight="1" thickBot="1" x14ac:dyDescent="0.3">
      <c r="A131" s="48"/>
      <c r="B131" s="48"/>
      <c r="C131" s="48"/>
      <c r="D131" s="48"/>
      <c r="E131" s="73"/>
      <c r="F131" s="48"/>
      <c r="G131" s="48"/>
      <c r="H131" s="48"/>
      <c r="I131" s="48"/>
    </row>
    <row r="132" spans="1:9" s="2" customFormat="1" ht="45" customHeight="1" thickBot="1" x14ac:dyDescent="0.3">
      <c r="A132" s="240" t="s">
        <v>107</v>
      </c>
      <c r="B132" s="222"/>
      <c r="C132" s="222"/>
      <c r="D132" s="222"/>
      <c r="E132" s="241"/>
      <c r="F132" s="218" t="str">
        <f>IF($C$112&lt;&gt;"Seleccione",IF($C$112&gt;=3,$C$7&amp;" - K"," ")," ")</f>
        <v xml:space="preserve"> </v>
      </c>
      <c r="G132" s="219"/>
      <c r="H132" s="220"/>
      <c r="I132" s="87"/>
    </row>
    <row r="133" spans="1:9" s="2" customFormat="1" ht="3.75" customHeight="1" x14ac:dyDescent="0.25">
      <c r="A133" s="84"/>
      <c r="B133" s="85"/>
      <c r="C133" s="85"/>
      <c r="D133" s="85"/>
      <c r="E133" s="85"/>
      <c r="F133" s="90"/>
      <c r="G133" s="90"/>
      <c r="H133" s="90"/>
      <c r="I133" s="86"/>
    </row>
    <row r="134" spans="1:9" s="2" customFormat="1" x14ac:dyDescent="0.25">
      <c r="A134" s="242" t="s">
        <v>128</v>
      </c>
      <c r="B134" s="243"/>
      <c r="C134" s="112" t="s">
        <v>86</v>
      </c>
      <c r="D134" s="244" t="s">
        <v>197</v>
      </c>
      <c r="E134" s="244"/>
      <c r="F134" s="238"/>
      <c r="G134" s="238"/>
      <c r="H134" s="238"/>
      <c r="I134" s="239"/>
    </row>
    <row r="135" spans="1:9" s="2" customFormat="1" ht="27.75" customHeight="1" x14ac:dyDescent="0.25">
      <c r="A135" s="234" t="s">
        <v>175</v>
      </c>
      <c r="B135" s="235"/>
      <c r="C135" s="235"/>
      <c r="D135" s="235"/>
      <c r="E135" s="235"/>
      <c r="F135" s="235"/>
      <c r="G135" s="235"/>
      <c r="H135" s="235"/>
      <c r="I135" s="236"/>
    </row>
    <row r="136" spans="1:9" s="2" customFormat="1" ht="45" customHeight="1" x14ac:dyDescent="0.25">
      <c r="A136" s="237"/>
      <c r="B136" s="238"/>
      <c r="C136" s="238"/>
      <c r="D136" s="238"/>
      <c r="E136" s="238"/>
      <c r="F136" s="238"/>
      <c r="G136" s="238"/>
      <c r="H136" s="238"/>
      <c r="I136" s="239"/>
    </row>
    <row r="137" spans="1:9" s="2" customFormat="1" x14ac:dyDescent="0.25">
      <c r="A137" s="163" t="s">
        <v>176</v>
      </c>
      <c r="B137" s="164"/>
      <c r="C137" s="164"/>
      <c r="D137" s="164"/>
      <c r="E137" s="164"/>
      <c r="F137" s="164"/>
      <c r="G137" s="164"/>
      <c r="H137" s="164"/>
      <c r="I137" s="86"/>
    </row>
    <row r="138" spans="1:9" s="2" customFormat="1" ht="30" customHeight="1" x14ac:dyDescent="0.25">
      <c r="A138" s="245"/>
      <c r="B138" s="246"/>
      <c r="C138" s="246"/>
      <c r="D138" s="246"/>
      <c r="E138" s="246"/>
      <c r="F138" s="246"/>
      <c r="G138" s="246"/>
      <c r="H138" s="246"/>
      <c r="I138" s="247"/>
    </row>
    <row r="139" spans="1:9" s="2" customFormat="1" ht="3.75" customHeight="1" thickBot="1" x14ac:dyDescent="0.3">
      <c r="A139" s="48"/>
      <c r="B139" s="48"/>
      <c r="C139" s="48"/>
      <c r="D139" s="48"/>
      <c r="E139" s="48"/>
      <c r="F139" s="48"/>
      <c r="G139" s="48"/>
      <c r="H139" s="48"/>
      <c r="I139" s="48"/>
    </row>
    <row r="140" spans="1:9" s="2" customFormat="1" ht="41.25" customHeight="1" thickBot="1" x14ac:dyDescent="0.3">
      <c r="A140" s="240" t="s">
        <v>108</v>
      </c>
      <c r="B140" s="222"/>
      <c r="C140" s="222"/>
      <c r="D140" s="222"/>
      <c r="E140" s="241"/>
      <c r="F140" s="218" t="str">
        <f>IF($C$112&lt;&gt;"Seleccione",IF($C$112&gt;=4,$C$7&amp;" - L"," ")," ")</f>
        <v xml:space="preserve"> </v>
      </c>
      <c r="G140" s="219"/>
      <c r="H140" s="220"/>
      <c r="I140" s="87"/>
    </row>
    <row r="141" spans="1:9" s="2" customFormat="1" ht="3.75" customHeight="1" x14ac:dyDescent="0.25">
      <c r="A141" s="84"/>
      <c r="B141" s="85"/>
      <c r="C141" s="85"/>
      <c r="D141" s="85"/>
      <c r="E141" s="85"/>
      <c r="F141" s="85"/>
      <c r="G141" s="85"/>
      <c r="H141" s="85"/>
      <c r="I141" s="86"/>
    </row>
    <row r="142" spans="1:9" s="2" customFormat="1" x14ac:dyDescent="0.25">
      <c r="A142" s="242" t="s">
        <v>128</v>
      </c>
      <c r="B142" s="243"/>
      <c r="C142" s="112" t="s">
        <v>86</v>
      </c>
      <c r="D142" s="244" t="s">
        <v>197</v>
      </c>
      <c r="E142" s="244"/>
      <c r="F142" s="238"/>
      <c r="G142" s="238"/>
      <c r="H142" s="238"/>
      <c r="I142" s="239"/>
    </row>
    <row r="143" spans="1:9" s="2" customFormat="1" ht="27.75" customHeight="1" x14ac:dyDescent="0.25">
      <c r="A143" s="234" t="s">
        <v>175</v>
      </c>
      <c r="B143" s="235"/>
      <c r="C143" s="235"/>
      <c r="D143" s="235"/>
      <c r="E143" s="235"/>
      <c r="F143" s="235"/>
      <c r="G143" s="235"/>
      <c r="H143" s="235"/>
      <c r="I143" s="236"/>
    </row>
    <row r="144" spans="1:9" s="2" customFormat="1" ht="45" customHeight="1" x14ac:dyDescent="0.25">
      <c r="A144" s="237"/>
      <c r="B144" s="238"/>
      <c r="C144" s="238"/>
      <c r="D144" s="238"/>
      <c r="E144" s="238"/>
      <c r="F144" s="238"/>
      <c r="G144" s="238"/>
      <c r="H144" s="238"/>
      <c r="I144" s="239"/>
    </row>
    <row r="145" spans="1:9" s="2" customFormat="1" x14ac:dyDescent="0.25">
      <c r="A145" s="163" t="s">
        <v>176</v>
      </c>
      <c r="B145" s="164"/>
      <c r="C145" s="164"/>
      <c r="D145" s="164"/>
      <c r="E145" s="164"/>
      <c r="F145" s="164"/>
      <c r="G145" s="164"/>
      <c r="H145" s="164"/>
      <c r="I145" s="86"/>
    </row>
    <row r="146" spans="1:9" s="2" customFormat="1" ht="30" customHeight="1" x14ac:dyDescent="0.25">
      <c r="A146" s="245"/>
      <c r="B146" s="246"/>
      <c r="C146" s="246"/>
      <c r="D146" s="246"/>
      <c r="E146" s="246"/>
      <c r="F146" s="246"/>
      <c r="G146" s="246"/>
      <c r="H146" s="246"/>
      <c r="I146" s="247"/>
    </row>
    <row r="147" spans="1:9" s="2" customFormat="1" ht="3.75" customHeight="1" thickBot="1" x14ac:dyDescent="0.3">
      <c r="A147" s="48"/>
      <c r="B147" s="48"/>
      <c r="C147" s="48"/>
      <c r="D147" s="48"/>
      <c r="E147" s="73"/>
      <c r="F147" s="48"/>
      <c r="G147" s="48"/>
      <c r="H147" s="48"/>
      <c r="I147" s="48"/>
    </row>
    <row r="148" spans="1:9" s="2" customFormat="1" ht="41.25" customHeight="1" thickBot="1" x14ac:dyDescent="0.3">
      <c r="A148" s="240" t="s">
        <v>109</v>
      </c>
      <c r="B148" s="222"/>
      <c r="C148" s="222"/>
      <c r="D148" s="222"/>
      <c r="E148" s="241"/>
      <c r="F148" s="218" t="str">
        <f>IF($C$112&lt;&gt;"Seleccione",IF($C$112&gt;=5,$C$7&amp;" - M"," ")," ")</f>
        <v xml:space="preserve"> </v>
      </c>
      <c r="G148" s="219"/>
      <c r="H148" s="220"/>
      <c r="I148" s="87"/>
    </row>
    <row r="149" spans="1:9" s="2" customFormat="1" ht="3.75" customHeight="1" x14ac:dyDescent="0.25">
      <c r="A149" s="84"/>
      <c r="B149" s="85"/>
      <c r="C149" s="85"/>
      <c r="D149" s="85"/>
      <c r="E149" s="85"/>
      <c r="F149" s="85"/>
      <c r="G149" s="85"/>
      <c r="H149" s="85"/>
      <c r="I149" s="86"/>
    </row>
    <row r="150" spans="1:9" s="2" customFormat="1" x14ac:dyDescent="0.25">
      <c r="A150" s="242" t="s">
        <v>128</v>
      </c>
      <c r="B150" s="243"/>
      <c r="C150" s="112" t="s">
        <v>86</v>
      </c>
      <c r="D150" s="244" t="s">
        <v>197</v>
      </c>
      <c r="E150" s="244"/>
      <c r="F150" s="238"/>
      <c r="G150" s="238"/>
      <c r="H150" s="238"/>
      <c r="I150" s="239"/>
    </row>
    <row r="151" spans="1:9" s="2" customFormat="1" ht="27.75" customHeight="1" x14ac:dyDescent="0.25">
      <c r="A151" s="234" t="s">
        <v>175</v>
      </c>
      <c r="B151" s="235"/>
      <c r="C151" s="235"/>
      <c r="D151" s="235"/>
      <c r="E151" s="235"/>
      <c r="F151" s="235"/>
      <c r="G151" s="235"/>
      <c r="H151" s="235"/>
      <c r="I151" s="236"/>
    </row>
    <row r="152" spans="1:9" s="2" customFormat="1" ht="45" customHeight="1" x14ac:dyDescent="0.25">
      <c r="A152" s="237"/>
      <c r="B152" s="238"/>
      <c r="C152" s="238"/>
      <c r="D152" s="238"/>
      <c r="E152" s="238"/>
      <c r="F152" s="238"/>
      <c r="G152" s="238"/>
      <c r="H152" s="238"/>
      <c r="I152" s="239"/>
    </row>
    <row r="153" spans="1:9" s="2" customFormat="1" x14ac:dyDescent="0.25">
      <c r="A153" s="163" t="s">
        <v>176</v>
      </c>
      <c r="B153" s="164"/>
      <c r="C153" s="164"/>
      <c r="D153" s="164"/>
      <c r="E153" s="164"/>
      <c r="F153" s="164"/>
      <c r="G153" s="164"/>
      <c r="H153" s="164"/>
      <c r="I153" s="86"/>
    </row>
    <row r="154" spans="1:9" s="2" customFormat="1" ht="30" customHeight="1" x14ac:dyDescent="0.25">
      <c r="A154" s="245"/>
      <c r="B154" s="246"/>
      <c r="C154" s="246"/>
      <c r="D154" s="246"/>
      <c r="E154" s="246"/>
      <c r="F154" s="246"/>
      <c r="G154" s="246"/>
      <c r="H154" s="246"/>
      <c r="I154" s="247"/>
    </row>
    <row r="155" spans="1:9" s="2" customFormat="1" ht="3.75" customHeight="1" thickBot="1" x14ac:dyDescent="0.3">
      <c r="A155" s="48"/>
      <c r="B155" s="48"/>
      <c r="C155" s="48"/>
      <c r="D155" s="48"/>
      <c r="E155" s="73"/>
      <c r="F155" s="48"/>
      <c r="G155" s="48"/>
      <c r="H155" s="48"/>
      <c r="I155" s="48"/>
    </row>
    <row r="156" spans="1:9" s="2" customFormat="1" ht="41.25" customHeight="1" thickBot="1" x14ac:dyDescent="0.3">
      <c r="A156" s="240" t="s">
        <v>110</v>
      </c>
      <c r="B156" s="222"/>
      <c r="C156" s="222"/>
      <c r="D156" s="222"/>
      <c r="E156" s="241"/>
      <c r="F156" s="218" t="str">
        <f>IF($C$112&lt;&gt;"Seleccione",IF($C$112&gt;=6,$C$7&amp;" - N"," ")," ")</f>
        <v xml:space="preserve"> </v>
      </c>
      <c r="G156" s="219"/>
      <c r="H156" s="220"/>
      <c r="I156" s="87"/>
    </row>
    <row r="157" spans="1:9" s="2" customFormat="1" ht="3.75" customHeight="1" x14ac:dyDescent="0.25">
      <c r="A157" s="84"/>
      <c r="B157" s="85"/>
      <c r="C157" s="85"/>
      <c r="D157" s="85"/>
      <c r="E157" s="85"/>
      <c r="F157" s="85"/>
      <c r="G157" s="85"/>
      <c r="H157" s="85"/>
      <c r="I157" s="86"/>
    </row>
    <row r="158" spans="1:9" s="2" customFormat="1" x14ac:dyDescent="0.25">
      <c r="A158" s="242" t="s">
        <v>128</v>
      </c>
      <c r="B158" s="243"/>
      <c r="C158" s="112" t="s">
        <v>86</v>
      </c>
      <c r="D158" s="244" t="s">
        <v>197</v>
      </c>
      <c r="E158" s="244"/>
      <c r="F158" s="238"/>
      <c r="G158" s="238"/>
      <c r="H158" s="238"/>
      <c r="I158" s="239"/>
    </row>
    <row r="159" spans="1:9" s="2" customFormat="1" ht="27.75" customHeight="1" x14ac:dyDescent="0.25">
      <c r="A159" s="234" t="s">
        <v>175</v>
      </c>
      <c r="B159" s="235"/>
      <c r="C159" s="235"/>
      <c r="D159" s="235"/>
      <c r="E159" s="235"/>
      <c r="F159" s="235"/>
      <c r="G159" s="235"/>
      <c r="H159" s="235"/>
      <c r="I159" s="236"/>
    </row>
    <row r="160" spans="1:9" s="2" customFormat="1" ht="45" customHeight="1" x14ac:dyDescent="0.25">
      <c r="A160" s="237"/>
      <c r="B160" s="238"/>
      <c r="C160" s="238"/>
      <c r="D160" s="238"/>
      <c r="E160" s="238"/>
      <c r="F160" s="238"/>
      <c r="G160" s="238"/>
      <c r="H160" s="238"/>
      <c r="I160" s="239"/>
    </row>
    <row r="161" spans="1:9" s="2" customFormat="1" x14ac:dyDescent="0.25">
      <c r="A161" s="163" t="s">
        <v>176</v>
      </c>
      <c r="B161" s="164"/>
      <c r="C161" s="164"/>
      <c r="D161" s="164"/>
      <c r="E161" s="164"/>
      <c r="F161" s="164"/>
      <c r="G161" s="164"/>
      <c r="H161" s="164"/>
      <c r="I161" s="86"/>
    </row>
    <row r="162" spans="1:9" s="2" customFormat="1" ht="30" customHeight="1" x14ac:dyDescent="0.25">
      <c r="A162" s="245"/>
      <c r="B162" s="246"/>
      <c r="C162" s="246"/>
      <c r="D162" s="246"/>
      <c r="E162" s="246"/>
      <c r="F162" s="246"/>
      <c r="G162" s="246"/>
      <c r="H162" s="246"/>
      <c r="I162" s="247"/>
    </row>
    <row r="163" spans="1:9" s="2" customFormat="1" ht="3.75" customHeight="1" thickBot="1" x14ac:dyDescent="0.3">
      <c r="A163" s="48"/>
      <c r="B163" s="48"/>
      <c r="C163" s="48"/>
      <c r="D163" s="48"/>
      <c r="E163" s="73"/>
      <c r="F163" s="48"/>
      <c r="G163" s="48"/>
      <c r="H163" s="48"/>
      <c r="I163" s="48"/>
    </row>
    <row r="164" spans="1:9" s="2" customFormat="1" ht="41.25" customHeight="1" thickBot="1" x14ac:dyDescent="0.3">
      <c r="A164" s="240" t="s">
        <v>111</v>
      </c>
      <c r="B164" s="222"/>
      <c r="C164" s="222"/>
      <c r="D164" s="222"/>
      <c r="E164" s="241"/>
      <c r="F164" s="218" t="str">
        <f>IF($C$112&lt;&gt;"Seleccione",IF($C$112&gt;=7,$C$7&amp;" - O"," ")," ")</f>
        <v xml:space="preserve"> </v>
      </c>
      <c r="G164" s="219"/>
      <c r="H164" s="220"/>
      <c r="I164" s="87"/>
    </row>
    <row r="165" spans="1:9" s="2" customFormat="1" ht="3.75" customHeight="1" x14ac:dyDescent="0.25">
      <c r="A165" s="84"/>
      <c r="B165" s="85"/>
      <c r="C165" s="85"/>
      <c r="D165" s="85"/>
      <c r="E165" s="85"/>
      <c r="F165" s="85"/>
      <c r="G165" s="85"/>
      <c r="H165" s="85"/>
      <c r="I165" s="86"/>
    </row>
    <row r="166" spans="1:9" s="2" customFormat="1" x14ac:dyDescent="0.25">
      <c r="A166" s="242" t="s">
        <v>128</v>
      </c>
      <c r="B166" s="243"/>
      <c r="C166" s="112" t="s">
        <v>86</v>
      </c>
      <c r="D166" s="244" t="s">
        <v>197</v>
      </c>
      <c r="E166" s="244"/>
      <c r="F166" s="238"/>
      <c r="G166" s="238"/>
      <c r="H166" s="238"/>
      <c r="I166" s="239"/>
    </row>
    <row r="167" spans="1:9" s="2" customFormat="1" ht="27.75" customHeight="1" x14ac:dyDescent="0.25">
      <c r="A167" s="234" t="s">
        <v>175</v>
      </c>
      <c r="B167" s="235"/>
      <c r="C167" s="235"/>
      <c r="D167" s="235"/>
      <c r="E167" s="235"/>
      <c r="F167" s="235"/>
      <c r="G167" s="235"/>
      <c r="H167" s="235"/>
      <c r="I167" s="236"/>
    </row>
    <row r="168" spans="1:9" s="2" customFormat="1" ht="45" customHeight="1" x14ac:dyDescent="0.25">
      <c r="A168" s="237"/>
      <c r="B168" s="238"/>
      <c r="C168" s="238"/>
      <c r="D168" s="238"/>
      <c r="E168" s="238"/>
      <c r="F168" s="238"/>
      <c r="G168" s="238"/>
      <c r="H168" s="238"/>
      <c r="I168" s="239"/>
    </row>
    <row r="169" spans="1:9" s="2" customFormat="1" x14ac:dyDescent="0.25">
      <c r="A169" s="163" t="s">
        <v>176</v>
      </c>
      <c r="B169" s="164"/>
      <c r="C169" s="164"/>
      <c r="D169" s="164"/>
      <c r="E169" s="164"/>
      <c r="F169" s="164"/>
      <c r="G169" s="164"/>
      <c r="H169" s="164"/>
      <c r="I169" s="86"/>
    </row>
    <row r="170" spans="1:9" s="2" customFormat="1" ht="30" customHeight="1" x14ac:dyDescent="0.25">
      <c r="A170" s="245"/>
      <c r="B170" s="246"/>
      <c r="C170" s="246"/>
      <c r="D170" s="246"/>
      <c r="E170" s="246"/>
      <c r="F170" s="246"/>
      <c r="G170" s="246"/>
      <c r="H170" s="246"/>
      <c r="I170" s="247"/>
    </row>
    <row r="171" spans="1:9" s="2" customFormat="1" ht="3.75" customHeight="1" thickBot="1" x14ac:dyDescent="0.3">
      <c r="A171" s="48"/>
      <c r="B171" s="48"/>
      <c r="C171" s="48"/>
      <c r="D171" s="48"/>
      <c r="E171" s="73"/>
      <c r="F171" s="48"/>
      <c r="G171" s="48"/>
      <c r="H171" s="48"/>
      <c r="I171" s="48"/>
    </row>
    <row r="172" spans="1:9" s="2" customFormat="1" ht="41.25" customHeight="1" thickBot="1" x14ac:dyDescent="0.3">
      <c r="A172" s="240" t="s">
        <v>112</v>
      </c>
      <c r="B172" s="222"/>
      <c r="C172" s="222"/>
      <c r="D172" s="222"/>
      <c r="E172" s="241"/>
      <c r="F172" s="218" t="str">
        <f>IF($C$112&lt;&gt;"Seleccione",IF($C$112&gt;=8,$C$7&amp;" - P"," ")," ")</f>
        <v xml:space="preserve"> </v>
      </c>
      <c r="G172" s="219"/>
      <c r="H172" s="220"/>
      <c r="I172" s="87"/>
    </row>
    <row r="173" spans="1:9" s="2" customFormat="1" ht="3.75" customHeight="1" x14ac:dyDescent="0.25">
      <c r="A173" s="84"/>
      <c r="B173" s="85"/>
      <c r="C173" s="85"/>
      <c r="D173" s="85"/>
      <c r="E173" s="85"/>
      <c r="F173" s="85"/>
      <c r="G173" s="85"/>
      <c r="H173" s="85"/>
      <c r="I173" s="86"/>
    </row>
    <row r="174" spans="1:9" s="2" customFormat="1" x14ac:dyDescent="0.25">
      <c r="A174" s="242" t="s">
        <v>128</v>
      </c>
      <c r="B174" s="243"/>
      <c r="C174" s="112" t="s">
        <v>86</v>
      </c>
      <c r="D174" s="244" t="s">
        <v>197</v>
      </c>
      <c r="E174" s="244"/>
      <c r="F174" s="238"/>
      <c r="G174" s="238"/>
      <c r="H174" s="238"/>
      <c r="I174" s="239"/>
    </row>
    <row r="175" spans="1:9" s="2" customFormat="1" ht="27.75" customHeight="1" x14ac:dyDescent="0.25">
      <c r="A175" s="234" t="s">
        <v>175</v>
      </c>
      <c r="B175" s="235"/>
      <c r="C175" s="235"/>
      <c r="D175" s="235"/>
      <c r="E175" s="235"/>
      <c r="F175" s="235"/>
      <c r="G175" s="235"/>
      <c r="H175" s="235"/>
      <c r="I175" s="236"/>
    </row>
    <row r="176" spans="1:9" s="2" customFormat="1" ht="45" customHeight="1" x14ac:dyDescent="0.25">
      <c r="A176" s="237"/>
      <c r="B176" s="238"/>
      <c r="C176" s="238"/>
      <c r="D176" s="238"/>
      <c r="E176" s="238"/>
      <c r="F176" s="238"/>
      <c r="G176" s="238"/>
      <c r="H176" s="238"/>
      <c r="I176" s="239"/>
    </row>
    <row r="177" spans="1:9" s="2" customFormat="1" x14ac:dyDescent="0.25">
      <c r="A177" s="163" t="s">
        <v>176</v>
      </c>
      <c r="B177" s="164"/>
      <c r="C177" s="164"/>
      <c r="D177" s="164"/>
      <c r="E177" s="164"/>
      <c r="F177" s="164"/>
      <c r="G177" s="164"/>
      <c r="H177" s="164"/>
      <c r="I177" s="86"/>
    </row>
    <row r="178" spans="1:9" s="2" customFormat="1" ht="30" customHeight="1" x14ac:dyDescent="0.25">
      <c r="A178" s="245"/>
      <c r="B178" s="246"/>
      <c r="C178" s="246"/>
      <c r="D178" s="246"/>
      <c r="E178" s="246"/>
      <c r="F178" s="246"/>
      <c r="G178" s="246"/>
      <c r="H178" s="246"/>
      <c r="I178" s="247"/>
    </row>
    <row r="179" spans="1:9" s="2" customFormat="1" ht="15" customHeight="1" x14ac:dyDescent="0.25">
      <c r="A179" s="209"/>
      <c r="B179" s="209"/>
      <c r="C179" s="209"/>
      <c r="D179" s="209"/>
      <c r="E179" s="209"/>
      <c r="F179" s="209"/>
      <c r="G179" s="209"/>
      <c r="H179" s="209"/>
      <c r="I179" s="209"/>
    </row>
    <row r="180" spans="1:9" s="2" customFormat="1" ht="15" customHeight="1" x14ac:dyDescent="0.25">
      <c r="A180" s="209" t="s">
        <v>24</v>
      </c>
      <c r="B180" s="209"/>
      <c r="C180" s="209"/>
      <c r="D180" s="209"/>
      <c r="E180" s="209"/>
      <c r="F180" s="209"/>
      <c r="G180" s="209"/>
      <c r="H180" s="209"/>
      <c r="I180" s="209"/>
    </row>
    <row r="181" spans="1:9" s="2" customFormat="1" ht="15" customHeight="1" x14ac:dyDescent="0.25">
      <c r="A181" s="48"/>
      <c r="B181" s="48"/>
      <c r="C181" s="48"/>
      <c r="D181" s="48"/>
      <c r="E181" s="48"/>
      <c r="F181" s="48"/>
      <c r="G181" s="48"/>
      <c r="H181" s="48"/>
      <c r="I181" s="48"/>
    </row>
    <row r="182" spans="1:9" s="2" customFormat="1" ht="30" customHeight="1" x14ac:dyDescent="0.25">
      <c r="A182" s="248" t="s">
        <v>26</v>
      </c>
      <c r="B182" s="248"/>
      <c r="C182" s="248"/>
      <c r="D182" s="248"/>
      <c r="E182" s="248"/>
      <c r="F182" s="248"/>
      <c r="G182" s="248"/>
      <c r="H182" s="248"/>
      <c r="I182" s="248"/>
    </row>
    <row r="183" spans="1:9" s="2" customFormat="1" ht="3.75" customHeight="1" x14ac:dyDescent="0.25">
      <c r="A183" s="83"/>
      <c r="B183" s="83"/>
      <c r="C183" s="83"/>
      <c r="D183" s="83"/>
      <c r="E183" s="83"/>
      <c r="F183" s="83"/>
      <c r="G183" s="83"/>
      <c r="H183" s="83"/>
      <c r="I183" s="83"/>
    </row>
    <row r="184" spans="1:9" s="2" customFormat="1" ht="15" customHeight="1" x14ac:dyDescent="0.25">
      <c r="A184" s="272" t="s">
        <v>25</v>
      </c>
      <c r="B184" s="272"/>
      <c r="C184" s="173">
        <f>+'F-TNU-TN-004 COTIZACIÓN'!K25</f>
        <v>0</v>
      </c>
      <c r="D184" s="74"/>
      <c r="E184" s="74"/>
      <c r="F184" s="74"/>
      <c r="G184" s="74"/>
      <c r="H184" s="74"/>
      <c r="I184" s="74"/>
    </row>
    <row r="185" spans="1:9" s="2" customFormat="1" ht="7.5" customHeight="1" x14ac:dyDescent="0.25">
      <c r="A185" s="83"/>
      <c r="B185" s="83"/>
      <c r="C185" s="75"/>
      <c r="D185" s="74"/>
      <c r="E185" s="74"/>
      <c r="F185" s="74"/>
      <c r="G185" s="74"/>
      <c r="H185" s="74"/>
      <c r="I185" s="74"/>
    </row>
    <row r="186" spans="1:9" s="2" customFormat="1" x14ac:dyDescent="0.25">
      <c r="A186" s="210" t="s">
        <v>27</v>
      </c>
      <c r="B186" s="210"/>
      <c r="C186" s="117"/>
      <c r="D186" s="48"/>
      <c r="E186" s="48"/>
      <c r="F186" s="48"/>
      <c r="G186" s="48"/>
      <c r="H186" s="48"/>
      <c r="I186" s="48"/>
    </row>
    <row r="187" spans="1:9" s="2" customFormat="1" ht="3.75" customHeight="1" x14ac:dyDescent="0.25">
      <c r="A187" s="82"/>
      <c r="B187" s="82"/>
      <c r="C187" s="51"/>
      <c r="D187" s="48"/>
      <c r="E187" s="48"/>
      <c r="F187" s="48"/>
      <c r="G187" s="48"/>
      <c r="H187" s="48"/>
      <c r="I187" s="48"/>
    </row>
    <row r="188" spans="1:9" s="2" customFormat="1" x14ac:dyDescent="0.25">
      <c r="A188" s="210" t="s">
        <v>28</v>
      </c>
      <c r="B188" s="210"/>
      <c r="C188" s="117"/>
      <c r="D188" s="48"/>
      <c r="E188" s="48"/>
      <c r="F188" s="48"/>
      <c r="G188" s="48"/>
      <c r="H188" s="48"/>
      <c r="I188" s="48"/>
    </row>
    <row r="189" spans="1:9" s="2" customFormat="1" ht="3.75" customHeight="1" x14ac:dyDescent="0.25">
      <c r="A189" s="82"/>
      <c r="B189" s="82"/>
      <c r="C189" s="51"/>
      <c r="D189" s="48"/>
      <c r="E189" s="48"/>
      <c r="F189" s="48"/>
      <c r="G189" s="48"/>
      <c r="H189" s="48"/>
      <c r="I189" s="48"/>
    </row>
    <row r="190" spans="1:9" s="2" customFormat="1" x14ac:dyDescent="0.25">
      <c r="A190" s="210" t="s">
        <v>95</v>
      </c>
      <c r="B190" s="210"/>
      <c r="C190" s="179"/>
      <c r="D190" s="48"/>
      <c r="E190" s="48"/>
      <c r="F190" s="48"/>
      <c r="G190" s="48"/>
      <c r="H190" s="48"/>
      <c r="I190" s="48"/>
    </row>
    <row r="191" spans="1:9" s="2" customFormat="1" x14ac:dyDescent="0.25">
      <c r="A191" s="48"/>
      <c r="B191" s="48"/>
      <c r="C191" s="48"/>
      <c r="D191" s="48"/>
      <c r="E191" s="48"/>
      <c r="F191" s="48"/>
      <c r="G191" s="48"/>
      <c r="H191" s="48"/>
      <c r="I191" s="48"/>
    </row>
    <row r="192" spans="1:9" s="2" customFormat="1" ht="22.5" customHeight="1" x14ac:dyDescent="0.25">
      <c r="A192" s="262" t="s">
        <v>123</v>
      </c>
      <c r="B192" s="263"/>
      <c r="C192" s="263"/>
      <c r="D192" s="264" t="str">
        <f>IF(SUM(C26,G112)&lt;6,"8 DÍAS HÁBILES",IF(SUM(C26,G112)&lt;11,"10 DÍAS HÁBILES",IF(SUM(C26,G112)&lt;16,"15 DÍAS HÁBILES","20 DÍAS HÁBILES")))</f>
        <v>8 DÍAS HÁBILES</v>
      </c>
      <c r="E192" s="264"/>
      <c r="F192" s="264"/>
      <c r="G192" s="264"/>
      <c r="H192" s="264"/>
      <c r="I192" s="265"/>
    </row>
    <row r="193" spans="1:9" s="2" customFormat="1" ht="15" customHeight="1" x14ac:dyDescent="0.25">
      <c r="A193" s="80"/>
      <c r="B193" s="80"/>
      <c r="C193" s="80"/>
      <c r="D193" s="80"/>
      <c r="E193" s="80"/>
      <c r="F193" s="80"/>
      <c r="G193" s="80"/>
      <c r="H193" s="80"/>
      <c r="I193" s="80"/>
    </row>
    <row r="194" spans="1:9" s="2" customFormat="1" ht="45" customHeight="1" x14ac:dyDescent="0.25">
      <c r="A194" s="231" t="s">
        <v>117</v>
      </c>
      <c r="B194" s="231"/>
      <c r="C194" s="231"/>
      <c r="D194" s="231"/>
      <c r="E194" s="231"/>
      <c r="F194" s="231"/>
      <c r="G194" s="231"/>
      <c r="H194" s="231"/>
      <c r="I194" s="231"/>
    </row>
    <row r="195" spans="1:9" s="2" customFormat="1" ht="3.75" customHeight="1" x14ac:dyDescent="0.25">
      <c r="A195" s="81"/>
      <c r="B195" s="81"/>
      <c r="C195" s="81"/>
      <c r="D195" s="81"/>
      <c r="E195" s="81"/>
      <c r="F195" s="81"/>
      <c r="G195" s="81"/>
      <c r="H195" s="81"/>
      <c r="I195" s="81"/>
    </row>
    <row r="196" spans="1:9" s="2" customFormat="1" ht="15" customHeight="1" x14ac:dyDescent="0.25">
      <c r="A196" s="93" t="s">
        <v>114</v>
      </c>
      <c r="B196" s="116"/>
      <c r="C196" s="80"/>
      <c r="D196" s="266" t="s">
        <v>116</v>
      </c>
      <c r="E196" s="267"/>
      <c r="F196" s="267"/>
      <c r="G196" s="267"/>
      <c r="H196" s="267"/>
      <c r="I196" s="268"/>
    </row>
    <row r="197" spans="1:9" s="2" customFormat="1" ht="3.75" customHeight="1" x14ac:dyDescent="0.25">
      <c r="A197" s="92"/>
      <c r="B197" s="80"/>
      <c r="C197" s="80"/>
      <c r="D197" s="234"/>
      <c r="E197" s="235"/>
      <c r="F197" s="235"/>
      <c r="G197" s="235"/>
      <c r="H197" s="235"/>
      <c r="I197" s="236"/>
    </row>
    <row r="198" spans="1:9" s="2" customFormat="1" ht="15" customHeight="1" x14ac:dyDescent="0.25">
      <c r="A198" s="93" t="s">
        <v>115</v>
      </c>
      <c r="B198" s="116"/>
      <c r="C198" s="80"/>
      <c r="D198" s="234"/>
      <c r="E198" s="235"/>
      <c r="F198" s="235"/>
      <c r="G198" s="235"/>
      <c r="H198" s="235"/>
      <c r="I198" s="236"/>
    </row>
    <row r="199" spans="1:9" s="2" customFormat="1" ht="15" customHeight="1" x14ac:dyDescent="0.25">
      <c r="A199" s="80"/>
      <c r="B199" s="80"/>
      <c r="C199" s="80"/>
      <c r="D199" s="269"/>
      <c r="E199" s="270"/>
      <c r="F199" s="270"/>
      <c r="G199" s="270"/>
      <c r="H199" s="270"/>
      <c r="I199" s="271"/>
    </row>
    <row r="200" spans="1:9" s="2" customFormat="1" ht="15" customHeight="1" x14ac:dyDescent="0.25">
      <c r="A200" s="172"/>
      <c r="B200" s="172"/>
      <c r="C200" s="172"/>
      <c r="D200" s="172"/>
      <c r="E200" s="172"/>
      <c r="F200" s="172"/>
      <c r="G200" s="172"/>
      <c r="H200" s="172"/>
      <c r="I200" s="172"/>
    </row>
    <row r="201" spans="1:9" s="2" customFormat="1" ht="36.75" customHeight="1" x14ac:dyDescent="0.25">
      <c r="A201" s="253" t="s">
        <v>189</v>
      </c>
      <c r="B201" s="254"/>
      <c r="C201" s="254"/>
      <c r="D201" s="254"/>
      <c r="E201" s="254"/>
      <c r="F201" s="254"/>
      <c r="G201" s="254"/>
      <c r="H201" s="254"/>
      <c r="I201" s="261"/>
    </row>
    <row r="202" spans="1:9" s="2" customFormat="1" ht="15" customHeight="1" x14ac:dyDescent="0.25">
      <c r="A202" s="80"/>
      <c r="B202" s="80"/>
      <c r="C202" s="80"/>
      <c r="D202" s="80"/>
      <c r="E202" s="80"/>
      <c r="F202" s="80"/>
      <c r="G202" s="80"/>
      <c r="H202" s="80"/>
      <c r="I202" s="80"/>
    </row>
    <row r="203" spans="1:9" s="2" customFormat="1" ht="30" customHeight="1" x14ac:dyDescent="0.25">
      <c r="A203" s="248" t="s">
        <v>113</v>
      </c>
      <c r="B203" s="248"/>
      <c r="C203" s="248"/>
      <c r="D203" s="248"/>
      <c r="E203" s="248"/>
      <c r="F203" s="248"/>
      <c r="G203" s="248"/>
      <c r="H203" s="248"/>
      <c r="I203" s="248"/>
    </row>
    <row r="204" spans="1:9" s="2" customFormat="1" ht="15" customHeight="1" x14ac:dyDescent="0.25">
      <c r="A204" s="91"/>
      <c r="B204" s="91"/>
      <c r="C204" s="91"/>
      <c r="D204" s="91"/>
      <c r="E204" s="91"/>
      <c r="F204" s="91"/>
      <c r="G204" s="91"/>
      <c r="H204" s="91"/>
      <c r="I204" s="91"/>
    </row>
    <row r="205" spans="1:9" s="2" customFormat="1" x14ac:dyDescent="0.25">
      <c r="A205" s="48" t="s">
        <v>11</v>
      </c>
      <c r="B205" s="249"/>
      <c r="C205" s="249"/>
      <c r="D205" s="249"/>
      <c r="E205" s="249"/>
      <c r="F205" s="48" t="s">
        <v>29</v>
      </c>
      <c r="G205" s="249"/>
      <c r="H205" s="249"/>
      <c r="I205" s="249"/>
    </row>
    <row r="206" spans="1:9" s="2" customFormat="1" x14ac:dyDescent="0.25">
      <c r="A206" s="48"/>
      <c r="B206" s="48"/>
      <c r="C206" s="48"/>
      <c r="D206" s="48"/>
      <c r="E206" s="48"/>
      <c r="F206" s="48"/>
      <c r="G206" s="48"/>
      <c r="H206" s="48"/>
      <c r="I206" s="48"/>
    </row>
    <row r="207" spans="1:9" s="2" customFormat="1" ht="15" customHeight="1" x14ac:dyDescent="0.25">
      <c r="A207" s="209" t="s">
        <v>121</v>
      </c>
      <c r="B207" s="209"/>
      <c r="C207" s="209"/>
      <c r="D207" s="209"/>
      <c r="E207" s="209"/>
      <c r="F207" s="209"/>
      <c r="G207" s="209"/>
      <c r="H207" s="209"/>
      <c r="I207" s="209"/>
    </row>
    <row r="208" spans="1:9" s="2" customFormat="1" ht="3.75" customHeight="1" x14ac:dyDescent="0.25">
      <c r="A208" s="48"/>
      <c r="B208" s="48"/>
      <c r="C208" s="48"/>
      <c r="D208" s="48"/>
      <c r="E208" s="48"/>
      <c r="F208" s="48"/>
      <c r="G208" s="48"/>
      <c r="H208" s="48"/>
      <c r="I208" s="48"/>
    </row>
    <row r="209" spans="1:9" s="2" customFormat="1" ht="35.25" customHeight="1" x14ac:dyDescent="0.25">
      <c r="A209" s="250" t="s">
        <v>120</v>
      </c>
      <c r="B209" s="251"/>
      <c r="C209" s="251"/>
      <c r="D209" s="251"/>
      <c r="E209" s="251"/>
      <c r="F209" s="251"/>
      <c r="G209" s="251"/>
      <c r="H209" s="251"/>
      <c r="I209" s="252"/>
    </row>
    <row r="210" spans="1:9" s="2" customFormat="1" ht="3.75" customHeight="1" x14ac:dyDescent="0.25">
      <c r="A210" s="48"/>
      <c r="B210" s="48"/>
      <c r="C210" s="48"/>
      <c r="D210" s="48"/>
      <c r="E210" s="48"/>
      <c r="F210" s="48"/>
      <c r="G210" s="48"/>
      <c r="H210" s="48"/>
      <c r="I210" s="48"/>
    </row>
    <row r="211" spans="1:9" s="2" customFormat="1" ht="30" customHeight="1" x14ac:dyDescent="0.25">
      <c r="A211" s="253" t="s">
        <v>217</v>
      </c>
      <c r="B211" s="254"/>
      <c r="C211" s="255" t="s">
        <v>218</v>
      </c>
      <c r="D211" s="256"/>
      <c r="E211" s="256"/>
      <c r="F211" s="256"/>
      <c r="G211" s="256"/>
      <c r="H211" s="256"/>
      <c r="I211" s="257"/>
    </row>
    <row r="212" spans="1:9" s="2" customFormat="1" ht="15" customHeight="1" x14ac:dyDescent="0.25">
      <c r="A212" s="48"/>
      <c r="B212" s="48"/>
      <c r="C212" s="48"/>
      <c r="D212" s="48"/>
      <c r="E212" s="48"/>
      <c r="F212" s="48"/>
      <c r="G212" s="48"/>
      <c r="H212" s="48"/>
      <c r="I212" s="48"/>
    </row>
    <row r="213" spans="1:9" s="2" customFormat="1" x14ac:dyDescent="0.25">
      <c r="A213" s="210" t="s">
        <v>118</v>
      </c>
      <c r="B213" s="210"/>
      <c r="C213" s="94"/>
      <c r="D213" s="259" t="s">
        <v>119</v>
      </c>
      <c r="E213" s="259"/>
      <c r="F213" s="260"/>
      <c r="G213" s="260"/>
      <c r="H213" s="260"/>
      <c r="I213" s="260"/>
    </row>
    <row r="214" spans="1:9" s="1" customFormat="1" ht="3.75" customHeight="1" x14ac:dyDescent="0.25">
      <c r="A214" s="49"/>
      <c r="B214" s="49"/>
      <c r="C214" s="50"/>
      <c r="D214" s="95"/>
      <c r="E214" s="96"/>
      <c r="F214" s="51"/>
      <c r="G214" s="51"/>
      <c r="H214" s="51"/>
      <c r="I214" s="51"/>
    </row>
    <row r="215" spans="1:9" s="2" customFormat="1" x14ac:dyDescent="0.25">
      <c r="A215" s="258" t="s">
        <v>122</v>
      </c>
      <c r="B215" s="258"/>
      <c r="C215" s="94"/>
      <c r="D215" s="259"/>
      <c r="E215" s="259"/>
      <c r="F215" s="213"/>
      <c r="G215" s="213"/>
      <c r="H215" s="213"/>
      <c r="I215" s="213"/>
    </row>
    <row r="216" spans="1:9" s="1" customFormat="1" ht="3.75" customHeight="1" x14ac:dyDescent="0.25">
      <c r="A216" s="49"/>
      <c r="B216" s="49"/>
      <c r="C216" s="50"/>
      <c r="D216" s="50"/>
      <c r="E216" s="51"/>
      <c r="F216" s="51"/>
      <c r="G216" s="51"/>
      <c r="H216" s="51"/>
      <c r="I216" s="51"/>
    </row>
    <row r="217" spans="1:9" s="2" customFormat="1" x14ac:dyDescent="0.25">
      <c r="A217" s="258"/>
      <c r="B217" s="258"/>
      <c r="C217" s="94"/>
      <c r="D217" s="94"/>
      <c r="E217" s="48"/>
      <c r="F217" s="97"/>
      <c r="G217" s="97"/>
      <c r="H217" s="97"/>
      <c r="I217" s="97"/>
    </row>
  </sheetData>
  <sheetProtection algorithmName="SHA-512" hashValue="TPRvQmSsPPwF74QJZjl1JEILUh8YawnVDkKv16jzWH+mTcqzI4zy0TMDBFGSPCZieBJCmoRw4sOuPI/i9q0NfA==" saltValue="O2L/YW/7IYXCMGKD9xOaIA==" spinCount="100000" sheet="1" objects="1" scenarios="1" formatCells="0" formatColumns="0" formatRows="0" sort="0" autoFilter="0" pivotTables="0"/>
  <protectedRanges>
    <protectedRange sqref="C26 C186 C188 C190 B196 B198 B205 G205 C213 F213 C215" name="Rango4"/>
    <protectedRange sqref="C112 C118 F118 A120 A122 C126 F126 C134 F134 C142 F142 C150 F150 C158 F158 C166 F166 C174 F174 A128 A130 A136 A138 A144 A146 A152 A154 A160 A162 A168 A170 A176 A178" name="Rango3"/>
    <protectedRange sqref="B62 G62 B64 G64 B66 G66 B68 G68 B72 G72 B74 G74 B76 G76 B78 G78 B82 G82 B84 G84 B86 G86 B88 G88 B92 G92 B94 G94 B96 G96 B98 G98 B102 G102 B104 G104 B106 G106 B108 G108" name="Rango2"/>
    <protectedRange sqref="C11 C13 F13 I13 C15 F15 C17 F17 C19 H19 C26 B32 G32 B34 G34 B36 G36 B38 G38 B42 G42 B44 G44 B46 G46 B48 G48 B52 G52 B54 G54 B56 G56 B58 G58 H7" name="Rango1"/>
    <protectedRange sqref="C7 A209" name="Rango5"/>
  </protectedRanges>
  <dataConsolidate/>
  <mergeCells count="242">
    <mergeCell ref="A201:I201"/>
    <mergeCell ref="A134:B134"/>
    <mergeCell ref="D134:E134"/>
    <mergeCell ref="F134:I134"/>
    <mergeCell ref="A130:I130"/>
    <mergeCell ref="A132:E132"/>
    <mergeCell ref="F132:H132"/>
    <mergeCell ref="A188:B188"/>
    <mergeCell ref="A190:B190"/>
    <mergeCell ref="A192:C192"/>
    <mergeCell ref="D192:I192"/>
    <mergeCell ref="A194:I194"/>
    <mergeCell ref="D196:I199"/>
    <mergeCell ref="A178:I178"/>
    <mergeCell ref="A179:I179"/>
    <mergeCell ref="A180:I180"/>
    <mergeCell ref="A182:I182"/>
    <mergeCell ref="A184:B184"/>
    <mergeCell ref="A186:B186"/>
    <mergeCell ref="A168:I168"/>
    <mergeCell ref="A166:B166"/>
    <mergeCell ref="D166:E166"/>
    <mergeCell ref="F166:I166"/>
    <mergeCell ref="A170:I170"/>
    <mergeCell ref="A203:I203"/>
    <mergeCell ref="B205:E205"/>
    <mergeCell ref="G205:I205"/>
    <mergeCell ref="A207:I207"/>
    <mergeCell ref="A209:I209"/>
    <mergeCell ref="A211:B211"/>
    <mergeCell ref="C211:I211"/>
    <mergeCell ref="A217:B217"/>
    <mergeCell ref="A213:B213"/>
    <mergeCell ref="D213:E213"/>
    <mergeCell ref="F213:I213"/>
    <mergeCell ref="A215:B215"/>
    <mergeCell ref="D215:E215"/>
    <mergeCell ref="F215:I215"/>
    <mergeCell ref="A172:E172"/>
    <mergeCell ref="F172:H172"/>
    <mergeCell ref="A175:I175"/>
    <mergeCell ref="A176:I176"/>
    <mergeCell ref="A174:B174"/>
    <mergeCell ref="D174:E174"/>
    <mergeCell ref="F174:I174"/>
    <mergeCell ref="A159:I159"/>
    <mergeCell ref="A160:I160"/>
    <mergeCell ref="A158:B158"/>
    <mergeCell ref="D158:E158"/>
    <mergeCell ref="F158:I158"/>
    <mergeCell ref="A162:I162"/>
    <mergeCell ref="A164:E164"/>
    <mergeCell ref="F164:H164"/>
    <mergeCell ref="A167:I167"/>
    <mergeCell ref="A148:E148"/>
    <mergeCell ref="F148:H148"/>
    <mergeCell ref="A151:I151"/>
    <mergeCell ref="A152:I152"/>
    <mergeCell ref="A150:B150"/>
    <mergeCell ref="D150:E150"/>
    <mergeCell ref="F150:I150"/>
    <mergeCell ref="A154:I154"/>
    <mergeCell ref="A156:E156"/>
    <mergeCell ref="F156:H156"/>
    <mergeCell ref="A138:I138"/>
    <mergeCell ref="A140:E140"/>
    <mergeCell ref="F140:H140"/>
    <mergeCell ref="A143:I143"/>
    <mergeCell ref="A144:I144"/>
    <mergeCell ref="A142:B142"/>
    <mergeCell ref="D142:E142"/>
    <mergeCell ref="F142:I142"/>
    <mergeCell ref="A146:I146"/>
    <mergeCell ref="A120:I120"/>
    <mergeCell ref="A116:E116"/>
    <mergeCell ref="F116:H116"/>
    <mergeCell ref="A118:B118"/>
    <mergeCell ref="D118:E118"/>
    <mergeCell ref="F118:I118"/>
    <mergeCell ref="A135:I135"/>
    <mergeCell ref="A136:I136"/>
    <mergeCell ref="A122:I122"/>
    <mergeCell ref="A124:E124"/>
    <mergeCell ref="F124:H124"/>
    <mergeCell ref="A127:I127"/>
    <mergeCell ref="A128:I128"/>
    <mergeCell ref="A126:B126"/>
    <mergeCell ref="D126:E126"/>
    <mergeCell ref="F126:I126"/>
    <mergeCell ref="B108:C108"/>
    <mergeCell ref="E108:F108"/>
    <mergeCell ref="G108:I108"/>
    <mergeCell ref="A110:I110"/>
    <mergeCell ref="A112:B112"/>
    <mergeCell ref="E112:F112"/>
    <mergeCell ref="G112:I112"/>
    <mergeCell ref="A114:I114"/>
    <mergeCell ref="A119:I119"/>
    <mergeCell ref="B102:C102"/>
    <mergeCell ref="E102:F102"/>
    <mergeCell ref="G102:I102"/>
    <mergeCell ref="B104:C104"/>
    <mergeCell ref="E104:F104"/>
    <mergeCell ref="G104:I104"/>
    <mergeCell ref="B106:C106"/>
    <mergeCell ref="E106:F106"/>
    <mergeCell ref="G106:I106"/>
    <mergeCell ref="B96:C96"/>
    <mergeCell ref="E96:F96"/>
    <mergeCell ref="G96:I96"/>
    <mergeCell ref="B98:C98"/>
    <mergeCell ref="E98:F98"/>
    <mergeCell ref="G98:I98"/>
    <mergeCell ref="A100:C100"/>
    <mergeCell ref="D100:F100"/>
    <mergeCell ref="G100:I100"/>
    <mergeCell ref="A90:C90"/>
    <mergeCell ref="D90:F90"/>
    <mergeCell ref="G90:I90"/>
    <mergeCell ref="B92:C92"/>
    <mergeCell ref="E92:F92"/>
    <mergeCell ref="G92:I92"/>
    <mergeCell ref="B94:C94"/>
    <mergeCell ref="E94:F94"/>
    <mergeCell ref="G94:I94"/>
    <mergeCell ref="B84:C84"/>
    <mergeCell ref="E84:F84"/>
    <mergeCell ref="G84:I84"/>
    <mergeCell ref="B86:C86"/>
    <mergeCell ref="E86:F86"/>
    <mergeCell ref="G86:I86"/>
    <mergeCell ref="B88:C88"/>
    <mergeCell ref="E88:F88"/>
    <mergeCell ref="G88:I88"/>
    <mergeCell ref="B78:C78"/>
    <mergeCell ref="E78:F78"/>
    <mergeCell ref="G78:I78"/>
    <mergeCell ref="A80:C80"/>
    <mergeCell ref="D80:F80"/>
    <mergeCell ref="G80:I80"/>
    <mergeCell ref="B82:C82"/>
    <mergeCell ref="E82:F82"/>
    <mergeCell ref="G82:I82"/>
    <mergeCell ref="B72:C72"/>
    <mergeCell ref="E72:F72"/>
    <mergeCell ref="G72:I72"/>
    <mergeCell ref="B74:C74"/>
    <mergeCell ref="E74:F74"/>
    <mergeCell ref="G74:I74"/>
    <mergeCell ref="B76:C76"/>
    <mergeCell ref="E76:F76"/>
    <mergeCell ref="G76:I76"/>
    <mergeCell ref="B66:C66"/>
    <mergeCell ref="E66:F66"/>
    <mergeCell ref="G66:I66"/>
    <mergeCell ref="B68:C68"/>
    <mergeCell ref="E68:F68"/>
    <mergeCell ref="G68:I68"/>
    <mergeCell ref="A70:C70"/>
    <mergeCell ref="D70:F70"/>
    <mergeCell ref="G70:I70"/>
    <mergeCell ref="A60:C60"/>
    <mergeCell ref="D60:F60"/>
    <mergeCell ref="G60:I60"/>
    <mergeCell ref="B62:C62"/>
    <mergeCell ref="E62:F62"/>
    <mergeCell ref="G62:I62"/>
    <mergeCell ref="B64:C64"/>
    <mergeCell ref="E64:F64"/>
    <mergeCell ref="G64:I64"/>
    <mergeCell ref="B54:C54"/>
    <mergeCell ref="E54:F54"/>
    <mergeCell ref="G54:I54"/>
    <mergeCell ref="B56:C56"/>
    <mergeCell ref="E56:F56"/>
    <mergeCell ref="G56:I56"/>
    <mergeCell ref="B58:C58"/>
    <mergeCell ref="E58:F58"/>
    <mergeCell ref="G58:I58"/>
    <mergeCell ref="B48:C48"/>
    <mergeCell ref="E48:F48"/>
    <mergeCell ref="G48:I48"/>
    <mergeCell ref="A50:C50"/>
    <mergeCell ref="D50:F50"/>
    <mergeCell ref="G50:I50"/>
    <mergeCell ref="B52:C52"/>
    <mergeCell ref="E52:F52"/>
    <mergeCell ref="G52:I52"/>
    <mergeCell ref="B42:C42"/>
    <mergeCell ref="E42:F42"/>
    <mergeCell ref="G42:I42"/>
    <mergeCell ref="B44:C44"/>
    <mergeCell ref="E44:F44"/>
    <mergeCell ref="G44:I44"/>
    <mergeCell ref="B46:C46"/>
    <mergeCell ref="E46:F46"/>
    <mergeCell ref="G46:I46"/>
    <mergeCell ref="B36:C36"/>
    <mergeCell ref="E36:F36"/>
    <mergeCell ref="G36:I36"/>
    <mergeCell ref="B38:C38"/>
    <mergeCell ref="E38:F38"/>
    <mergeCell ref="G38:I38"/>
    <mergeCell ref="A40:C40"/>
    <mergeCell ref="D40:F40"/>
    <mergeCell ref="G40:I40"/>
    <mergeCell ref="A30:C30"/>
    <mergeCell ref="D30:F30"/>
    <mergeCell ref="G30:I30"/>
    <mergeCell ref="B32:C32"/>
    <mergeCell ref="E32:F32"/>
    <mergeCell ref="G32:I32"/>
    <mergeCell ref="B34:C34"/>
    <mergeCell ref="E34:F34"/>
    <mergeCell ref="G34:I34"/>
    <mergeCell ref="A17:B17"/>
    <mergeCell ref="C17:D17"/>
    <mergeCell ref="F17:I17"/>
    <mergeCell ref="A19:B19"/>
    <mergeCell ref="H19:I19"/>
    <mergeCell ref="C19:F19"/>
    <mergeCell ref="A22:I22"/>
    <mergeCell ref="A24:I24"/>
    <mergeCell ref="A28:I28"/>
    <mergeCell ref="A9:I9"/>
    <mergeCell ref="A11:B11"/>
    <mergeCell ref="C11:I11"/>
    <mergeCell ref="A13:B13"/>
    <mergeCell ref="C13:D13"/>
    <mergeCell ref="F13:G13"/>
    <mergeCell ref="A15:B15"/>
    <mergeCell ref="C15:D15"/>
    <mergeCell ref="F15:I15"/>
    <mergeCell ref="A1:B3"/>
    <mergeCell ref="C1:F3"/>
    <mergeCell ref="G1:I1"/>
    <mergeCell ref="G2:I2"/>
    <mergeCell ref="G3:I3"/>
    <mergeCell ref="A5:I5"/>
    <mergeCell ref="A7:B7"/>
    <mergeCell ref="E7:G7"/>
    <mergeCell ref="H7:I7"/>
  </mergeCells>
  <dataValidations count="3">
    <dataValidation type="list" allowBlank="1" showInputMessage="1" showErrorMessage="1" sqref="C174 C166 C158 C150 C142 C126 C134 C118">
      <formula1>$A$111:$H$111</formula1>
    </dataValidation>
    <dataValidation type="list" allowBlank="1" showInputMessage="1" showErrorMessage="1" sqref="C112">
      <formula1>$A$113:$I$113</formula1>
    </dataValidation>
    <dataValidation type="list" allowBlank="1" showInputMessage="1" showErrorMessage="1" sqref="C26">
      <formula1>$A$27:$I$27</formula1>
    </dataValidation>
  </dataValidations>
  <pageMargins left="0.59055118110236227" right="0.39370078740157483" top="0.39370078740157483" bottom="0.39370078740157483" header="0.31496062992125984" footer="0.31496062992125984"/>
  <pageSetup paperSize="9" fitToWidth="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P85"/>
  <sheetViews>
    <sheetView showGridLines="0" tabSelected="1" view="pageBreakPreview" zoomScaleNormal="100" zoomScaleSheetLayoutView="100" zoomScalePageLayoutView="55" workbookViewId="0">
      <selection activeCell="F2" sqref="F2:I3"/>
    </sheetView>
  </sheetViews>
  <sheetFormatPr baseColWidth="10" defaultColWidth="11.625" defaultRowHeight="15" x14ac:dyDescent="0.25"/>
  <cols>
    <col min="1" max="2" width="8.75" style="3" customWidth="1"/>
    <col min="3" max="3" width="4.75" style="3" customWidth="1"/>
    <col min="4" max="4" width="11.25" style="3" customWidth="1"/>
    <col min="5" max="6" width="11.375" style="3" customWidth="1"/>
    <col min="7" max="7" width="34.25" style="3" customWidth="1"/>
    <col min="8" max="8" width="15.875" style="3" customWidth="1"/>
    <col min="9" max="9" width="17.25" style="3" customWidth="1"/>
    <col min="10" max="10" width="17.875" style="3" customWidth="1"/>
    <col min="11" max="11" width="23.75" style="3" customWidth="1"/>
    <col min="12" max="16384" width="11.625" style="3"/>
  </cols>
  <sheetData>
    <row r="1" spans="1:12" ht="22.5" customHeight="1" x14ac:dyDescent="0.25">
      <c r="A1" s="305"/>
      <c r="B1" s="305"/>
      <c r="C1" s="305"/>
      <c r="D1" s="305"/>
      <c r="E1" s="305"/>
      <c r="F1" s="306" t="s">
        <v>31</v>
      </c>
      <c r="G1" s="306"/>
      <c r="H1" s="306"/>
      <c r="I1" s="306"/>
      <c r="J1" s="304" t="s">
        <v>32</v>
      </c>
      <c r="K1" s="304"/>
    </row>
    <row r="2" spans="1:12" ht="22.5" customHeight="1" x14ac:dyDescent="0.25">
      <c r="A2" s="305"/>
      <c r="B2" s="305"/>
      <c r="C2" s="305"/>
      <c r="D2" s="305"/>
      <c r="E2" s="305"/>
      <c r="F2" s="304" t="s">
        <v>33</v>
      </c>
      <c r="G2" s="304"/>
      <c r="H2" s="304"/>
      <c r="I2" s="304"/>
      <c r="J2" s="304" t="s">
        <v>34</v>
      </c>
      <c r="K2" s="304"/>
    </row>
    <row r="3" spans="1:12" ht="22.5" customHeight="1" x14ac:dyDescent="0.25">
      <c r="A3" s="305"/>
      <c r="B3" s="305"/>
      <c r="C3" s="305"/>
      <c r="D3" s="305"/>
      <c r="E3" s="305"/>
      <c r="F3" s="304"/>
      <c r="G3" s="304"/>
      <c r="H3" s="304"/>
      <c r="I3" s="304"/>
      <c r="J3" s="304" t="s">
        <v>35</v>
      </c>
      <c r="K3" s="304"/>
    </row>
    <row r="4" spans="1:12" ht="18.75" customHeight="1" x14ac:dyDescent="0.25">
      <c r="A4" s="4"/>
      <c r="B4" s="4"/>
      <c r="C4" s="4"/>
      <c r="D4" s="4"/>
      <c r="E4" s="5"/>
      <c r="F4" s="5"/>
      <c r="G4" s="5"/>
      <c r="H4" s="5"/>
      <c r="I4" s="6"/>
      <c r="J4" s="6"/>
      <c r="K4" s="6"/>
    </row>
    <row r="5" spans="1:12" ht="40.9" customHeight="1" x14ac:dyDescent="0.25">
      <c r="A5" s="7"/>
      <c r="B5" s="8"/>
      <c r="C5" s="8"/>
      <c r="D5" s="8"/>
      <c r="E5" s="8"/>
      <c r="F5" s="8"/>
      <c r="G5" s="8"/>
      <c r="H5" s="9" t="s">
        <v>36</v>
      </c>
      <c r="I5" s="31" t="s">
        <v>81</v>
      </c>
      <c r="J5" s="9" t="s">
        <v>37</v>
      </c>
      <c r="K5" s="32">
        <f ca="1">IF(TODAY()&lt;44100,TODAY(),43100)</f>
        <v>43501</v>
      </c>
    </row>
    <row r="6" spans="1:12" ht="21" customHeight="1" x14ac:dyDescent="0.25">
      <c r="A6" s="7"/>
      <c r="B6" s="10"/>
      <c r="C6" s="10"/>
      <c r="D6" s="10"/>
      <c r="E6" s="10"/>
      <c r="F6" s="10"/>
      <c r="G6" s="10"/>
      <c r="H6" s="10"/>
      <c r="I6" s="11"/>
      <c r="K6" s="11"/>
    </row>
    <row r="7" spans="1:12" ht="30" customHeight="1" x14ac:dyDescent="0.25">
      <c r="A7" s="307" t="s">
        <v>38</v>
      </c>
      <c r="B7" s="308"/>
      <c r="C7" s="308"/>
      <c r="D7" s="308"/>
      <c r="E7" s="308"/>
      <c r="F7" s="308"/>
      <c r="G7" s="308"/>
      <c r="H7" s="308"/>
      <c r="I7" s="308"/>
      <c r="J7" s="308"/>
      <c r="K7" s="309"/>
    </row>
    <row r="8" spans="1:12" ht="28.15" customHeight="1" x14ac:dyDescent="0.25">
      <c r="A8" s="296" t="s">
        <v>39</v>
      </c>
      <c r="B8" s="296"/>
      <c r="C8" s="296"/>
      <c r="D8" s="296"/>
      <c r="E8" s="297">
        <f>'F-TNU-RA-014 SOLICITUD'!C11</f>
        <v>0</v>
      </c>
      <c r="F8" s="297"/>
      <c r="G8" s="297"/>
      <c r="H8" s="297"/>
      <c r="I8" s="297"/>
      <c r="J8" s="297"/>
      <c r="K8" s="297"/>
    </row>
    <row r="9" spans="1:12" ht="28.15" customHeight="1" x14ac:dyDescent="0.25">
      <c r="A9" s="296" t="s">
        <v>40</v>
      </c>
      <c r="B9" s="296"/>
      <c r="C9" s="296"/>
      <c r="D9" s="296"/>
      <c r="E9" s="297">
        <f>+'F-TNU-RA-014 SOLICITUD'!F15</f>
        <v>0</v>
      </c>
      <c r="F9" s="297"/>
      <c r="G9" s="297"/>
      <c r="H9" s="297"/>
      <c r="I9" s="297"/>
      <c r="J9" s="297"/>
      <c r="K9" s="297"/>
    </row>
    <row r="10" spans="1:12" ht="28.15" customHeight="1" x14ac:dyDescent="0.25">
      <c r="A10" s="296" t="s">
        <v>41</v>
      </c>
      <c r="B10" s="296"/>
      <c r="C10" s="296"/>
      <c r="D10" s="296"/>
      <c r="E10" s="297">
        <f>+'F-TNU-RA-014 SOLICITUD'!C13</f>
        <v>0</v>
      </c>
      <c r="F10" s="297"/>
      <c r="G10" s="297"/>
      <c r="H10" s="297"/>
      <c r="I10" s="297"/>
      <c r="J10" s="297"/>
      <c r="K10" s="297"/>
    </row>
    <row r="11" spans="1:12" ht="28.15" customHeight="1" x14ac:dyDescent="0.25">
      <c r="A11" s="296" t="s">
        <v>42</v>
      </c>
      <c r="B11" s="296"/>
      <c r="C11" s="296"/>
      <c r="D11" s="296"/>
      <c r="E11" s="297">
        <f>+'F-TNU-RA-014 SOLICITUD'!C15</f>
        <v>0</v>
      </c>
      <c r="F11" s="297"/>
      <c r="G11" s="297"/>
      <c r="H11" s="297"/>
      <c r="I11" s="297"/>
      <c r="J11" s="297"/>
      <c r="K11" s="297"/>
    </row>
    <row r="12" spans="1:12" ht="28.15" customHeight="1" x14ac:dyDescent="0.25">
      <c r="A12" s="296" t="s">
        <v>43</v>
      </c>
      <c r="B12" s="296"/>
      <c r="C12" s="296"/>
      <c r="D12" s="296"/>
      <c r="E12" s="297">
        <f>+'F-TNU-RA-014 SOLICITUD'!C19</f>
        <v>0</v>
      </c>
      <c r="F12" s="297"/>
      <c r="G12" s="297"/>
      <c r="H12" s="297"/>
      <c r="I12" s="297"/>
      <c r="J12" s="297"/>
      <c r="K12" s="297"/>
    </row>
    <row r="13" spans="1:12" ht="28.15" customHeight="1" x14ac:dyDescent="0.25">
      <c r="A13" s="296" t="s">
        <v>44</v>
      </c>
      <c r="B13" s="296"/>
      <c r="C13" s="296"/>
      <c r="D13" s="296"/>
      <c r="E13" s="297">
        <f>+'F-TNU-RA-014 SOLICITUD'!B205</f>
        <v>0</v>
      </c>
      <c r="F13" s="297"/>
      <c r="G13" s="297"/>
      <c r="H13" s="297"/>
      <c r="I13" s="297"/>
      <c r="J13" s="297"/>
      <c r="K13" s="297"/>
    </row>
    <row r="14" spans="1:12" ht="30" customHeight="1" x14ac:dyDescent="0.25">
      <c r="A14" s="301" t="s">
        <v>45</v>
      </c>
      <c r="B14" s="302"/>
      <c r="C14" s="302"/>
      <c r="D14" s="302"/>
      <c r="E14" s="302"/>
      <c r="F14" s="302"/>
      <c r="G14" s="302"/>
      <c r="H14" s="302"/>
      <c r="I14" s="302"/>
      <c r="J14" s="302"/>
      <c r="K14" s="303"/>
    </row>
    <row r="15" spans="1:12" ht="28.15" customHeight="1" x14ac:dyDescent="0.25">
      <c r="A15" s="298" t="s">
        <v>46</v>
      </c>
      <c r="B15" s="298"/>
      <c r="C15" s="298"/>
      <c r="D15" s="298"/>
      <c r="E15" s="148" t="s">
        <v>86</v>
      </c>
      <c r="F15" s="146"/>
      <c r="G15" s="146"/>
      <c r="H15" s="146"/>
      <c r="I15" s="146"/>
      <c r="J15" s="146"/>
      <c r="K15" s="147"/>
    </row>
    <row r="16" spans="1:12" ht="37.5" customHeight="1" x14ac:dyDescent="0.25">
      <c r="A16" s="298" t="s">
        <v>47</v>
      </c>
      <c r="B16" s="298"/>
      <c r="C16" s="298"/>
      <c r="D16" s="298"/>
      <c r="E16" s="299" t="s">
        <v>80</v>
      </c>
      <c r="F16" s="300"/>
      <c r="G16" s="300"/>
      <c r="H16" s="300"/>
      <c r="I16" s="300"/>
      <c r="J16" s="300"/>
      <c r="K16" s="300"/>
      <c r="L16" s="20"/>
    </row>
    <row r="17" spans="1:16" ht="37.5" customHeight="1" x14ac:dyDescent="0.25">
      <c r="A17" s="298" t="s">
        <v>48</v>
      </c>
      <c r="B17" s="298"/>
      <c r="C17" s="298"/>
      <c r="D17" s="298"/>
      <c r="E17" s="313" t="s">
        <v>76</v>
      </c>
      <c r="F17" s="313"/>
      <c r="G17" s="313"/>
      <c r="H17" s="313"/>
      <c r="I17" s="313"/>
      <c r="J17" s="313"/>
      <c r="K17" s="313"/>
      <c r="L17" s="28"/>
      <c r="O17" s="20"/>
      <c r="P17" s="20"/>
    </row>
    <row r="18" spans="1:16" ht="20.100000000000001" customHeight="1" x14ac:dyDescent="0.25">
      <c r="A18" s="12"/>
      <c r="B18" s="12"/>
      <c r="C18" s="12"/>
      <c r="D18" s="12"/>
      <c r="E18" s="13"/>
      <c r="F18" s="13"/>
      <c r="G18" s="13"/>
      <c r="H18" s="13"/>
      <c r="I18" s="13"/>
      <c r="J18" s="13"/>
      <c r="K18" s="13"/>
      <c r="L18" s="20"/>
      <c r="O18" s="20"/>
      <c r="P18" s="20"/>
    </row>
    <row r="19" spans="1:16" s="14" customFormat="1" ht="30" customHeight="1" x14ac:dyDescent="0.25">
      <c r="A19" s="301" t="s">
        <v>49</v>
      </c>
      <c r="B19" s="302"/>
      <c r="C19" s="302"/>
      <c r="D19" s="302"/>
      <c r="E19" s="302"/>
      <c r="F19" s="302"/>
      <c r="G19" s="302"/>
      <c r="H19" s="302"/>
      <c r="I19" s="302"/>
      <c r="J19" s="302"/>
      <c r="K19" s="303"/>
      <c r="O19" s="99"/>
      <c r="P19" s="99"/>
    </row>
    <row r="20" spans="1:16" ht="37.5" customHeight="1" x14ac:dyDescent="0.25">
      <c r="A20" s="310" t="s">
        <v>50</v>
      </c>
      <c r="B20" s="310"/>
      <c r="C20" s="310"/>
      <c r="D20" s="310"/>
      <c r="E20" s="311" t="s">
        <v>51</v>
      </c>
      <c r="F20" s="312"/>
      <c r="G20" s="15" t="s">
        <v>52</v>
      </c>
      <c r="H20" s="34" t="s">
        <v>82</v>
      </c>
      <c r="I20" s="9" t="s">
        <v>54</v>
      </c>
      <c r="J20" s="16" t="s">
        <v>90</v>
      </c>
      <c r="K20" s="9" t="s">
        <v>55</v>
      </c>
      <c r="L20" s="17"/>
      <c r="O20" s="17"/>
      <c r="P20" s="17"/>
    </row>
    <row r="21" spans="1:16" ht="90" customHeight="1" x14ac:dyDescent="0.25">
      <c r="A21" s="291" t="s">
        <v>68</v>
      </c>
      <c r="B21" s="291"/>
      <c r="C21" s="291"/>
      <c r="D21" s="291"/>
      <c r="E21" s="292" t="s">
        <v>69</v>
      </c>
      <c r="F21" s="293"/>
      <c r="G21" s="30" t="s">
        <v>66</v>
      </c>
      <c r="H21" s="44" t="s">
        <v>83</v>
      </c>
      <c r="I21" s="33">
        <v>191015</v>
      </c>
      <c r="J21" s="88" t="str">
        <f>'F-TNU-RA-014 SOLICITUD'!C26</f>
        <v>Seleccione</v>
      </c>
      <c r="K21" s="33">
        <f>IF(J21="Seleccione",0,J21*I21)</f>
        <v>0</v>
      </c>
    </row>
    <row r="22" spans="1:16" ht="90" customHeight="1" x14ac:dyDescent="0.25">
      <c r="A22" s="291" t="s">
        <v>65</v>
      </c>
      <c r="B22" s="291"/>
      <c r="C22" s="291"/>
      <c r="D22" s="291"/>
      <c r="E22" s="292" t="s">
        <v>75</v>
      </c>
      <c r="F22" s="293"/>
      <c r="G22" s="30" t="s">
        <v>66</v>
      </c>
      <c r="H22" s="44" t="s">
        <v>163</v>
      </c>
      <c r="I22" s="89">
        <v>573320</v>
      </c>
      <c r="J22" s="88" t="str">
        <f>'F-TNU-RA-014 SOLICITUD'!C112</f>
        <v>Seleccione</v>
      </c>
      <c r="K22" s="33">
        <f>IF(J22="Seleccione",0,J22*I22)</f>
        <v>0</v>
      </c>
    </row>
    <row r="23" spans="1:16" ht="28.15" customHeight="1" x14ac:dyDescent="0.25">
      <c r="B23" s="18"/>
      <c r="C23" s="18"/>
      <c r="D23" s="18"/>
      <c r="E23" s="18"/>
      <c r="F23" s="18"/>
      <c r="G23" s="18"/>
      <c r="H23" s="18"/>
      <c r="I23" s="18"/>
      <c r="J23" s="42" t="s">
        <v>56</v>
      </c>
      <c r="K23" s="43">
        <f>SUM(K21:K22)</f>
        <v>0</v>
      </c>
    </row>
    <row r="24" spans="1:16" ht="28.15" customHeight="1" x14ac:dyDescent="0.25">
      <c r="B24" s="19"/>
      <c r="C24" s="19"/>
      <c r="D24" s="19"/>
      <c r="E24" s="19"/>
      <c r="F24" s="19"/>
      <c r="G24" s="19"/>
      <c r="H24" s="19"/>
      <c r="I24" s="19"/>
      <c r="J24" s="42" t="s">
        <v>57</v>
      </c>
      <c r="K24" s="43">
        <f>K23*0.19</f>
        <v>0</v>
      </c>
    </row>
    <row r="25" spans="1:16" ht="28.15" customHeight="1" x14ac:dyDescent="0.25">
      <c r="B25" s="19"/>
      <c r="C25" s="19"/>
      <c r="D25" s="19"/>
      <c r="E25" s="19"/>
      <c r="F25" s="19"/>
      <c r="G25" s="19"/>
      <c r="H25" s="19"/>
      <c r="I25" s="19"/>
      <c r="J25" s="42" t="s">
        <v>58</v>
      </c>
      <c r="K25" s="43">
        <f>K23+K24</f>
        <v>0</v>
      </c>
    </row>
    <row r="26" spans="1:16" ht="17.45" customHeight="1" x14ac:dyDescent="0.25"/>
    <row r="27" spans="1:16" ht="30" customHeight="1" x14ac:dyDescent="0.25">
      <c r="A27" s="295" t="s">
        <v>77</v>
      </c>
      <c r="B27" s="295"/>
      <c r="C27" s="295"/>
      <c r="D27" s="295"/>
      <c r="E27" s="294" t="s">
        <v>214</v>
      </c>
      <c r="F27" s="294"/>
      <c r="G27" s="294"/>
      <c r="H27" s="294"/>
      <c r="I27" s="294"/>
      <c r="J27" s="294"/>
      <c r="K27" s="294"/>
      <c r="L27" s="29"/>
    </row>
    <row r="28" spans="1:16" ht="15.75" customHeight="1" x14ac:dyDescent="0.25">
      <c r="A28" s="274"/>
      <c r="B28" s="274"/>
      <c r="C28" s="274"/>
      <c r="D28" s="274"/>
      <c r="E28" s="274"/>
      <c r="F28" s="274"/>
      <c r="G28" s="274"/>
      <c r="H28" s="274"/>
      <c r="I28" s="274"/>
      <c r="J28" s="274"/>
      <c r="K28" s="274"/>
    </row>
    <row r="29" spans="1:16" ht="28.5" customHeight="1" x14ac:dyDescent="0.25">
      <c r="A29" s="275" t="s">
        <v>87</v>
      </c>
      <c r="B29" s="276"/>
      <c r="C29" s="276"/>
      <c r="D29" s="277"/>
      <c r="E29" s="284" t="s">
        <v>88</v>
      </c>
      <c r="F29" s="285"/>
      <c r="G29" s="285"/>
      <c r="H29" s="285"/>
      <c r="I29" s="285"/>
      <c r="J29" s="35"/>
      <c r="K29" s="36"/>
    </row>
    <row r="30" spans="1:16" ht="28.5" customHeight="1" x14ac:dyDescent="0.25">
      <c r="A30" s="278"/>
      <c r="B30" s="279"/>
      <c r="C30" s="279"/>
      <c r="D30" s="280"/>
      <c r="E30" s="286" t="s">
        <v>219</v>
      </c>
      <c r="F30" s="287"/>
      <c r="G30" s="287"/>
      <c r="H30" s="287"/>
      <c r="I30" s="287"/>
      <c r="J30" s="287"/>
      <c r="K30" s="37"/>
    </row>
    <row r="31" spans="1:16" s="22" customFormat="1" ht="28.5" customHeight="1" x14ac:dyDescent="0.2">
      <c r="A31" s="278"/>
      <c r="B31" s="279"/>
      <c r="C31" s="279"/>
      <c r="D31" s="280"/>
      <c r="E31" s="287" t="s">
        <v>216</v>
      </c>
      <c r="F31" s="287"/>
      <c r="G31" s="287"/>
      <c r="H31" s="287"/>
      <c r="I31" s="287"/>
      <c r="J31" s="21"/>
      <c r="K31" s="37"/>
    </row>
    <row r="32" spans="1:16" s="22" customFormat="1" ht="28.5" customHeight="1" x14ac:dyDescent="0.2">
      <c r="A32" s="278"/>
      <c r="B32" s="279"/>
      <c r="C32" s="279"/>
      <c r="D32" s="280"/>
      <c r="E32" s="287" t="s">
        <v>89</v>
      </c>
      <c r="F32" s="287"/>
      <c r="G32" s="287"/>
      <c r="H32" s="287"/>
      <c r="I32" s="287"/>
      <c r="J32" s="21"/>
      <c r="K32" s="37"/>
    </row>
    <row r="33" spans="1:11" s="22" customFormat="1" ht="28.5" customHeight="1" x14ac:dyDescent="0.2">
      <c r="A33" s="281"/>
      <c r="B33" s="282"/>
      <c r="C33" s="282"/>
      <c r="D33" s="283"/>
      <c r="E33" s="38" t="s">
        <v>59</v>
      </c>
      <c r="F33" s="289" t="s">
        <v>78</v>
      </c>
      <c r="G33" s="282"/>
      <c r="H33" s="282"/>
      <c r="I33" s="282"/>
      <c r="J33" s="39"/>
      <c r="K33" s="40"/>
    </row>
    <row r="34" spans="1:11" ht="9.75" customHeight="1" x14ac:dyDescent="0.25">
      <c r="A34" s="290"/>
      <c r="B34" s="290"/>
      <c r="C34" s="290"/>
      <c r="D34" s="290"/>
      <c r="E34" s="290"/>
      <c r="F34" s="290"/>
      <c r="G34" s="290"/>
      <c r="H34" s="290"/>
      <c r="I34" s="290"/>
      <c r="J34" s="290"/>
      <c r="K34" s="290"/>
    </row>
    <row r="35" spans="1:11" ht="52.5" customHeight="1" x14ac:dyDescent="0.25">
      <c r="A35" s="288" t="s">
        <v>215</v>
      </c>
      <c r="B35" s="288"/>
      <c r="C35" s="288"/>
      <c r="D35" s="288"/>
      <c r="E35" s="288"/>
      <c r="F35" s="288"/>
      <c r="G35" s="288"/>
      <c r="H35" s="288"/>
      <c r="I35" s="288"/>
      <c r="J35" s="288"/>
      <c r="K35" s="288"/>
    </row>
    <row r="36" spans="1:11" ht="15" customHeight="1" x14ac:dyDescent="0.25">
      <c r="A36" s="23"/>
      <c r="B36" s="23"/>
      <c r="C36" s="23"/>
      <c r="D36" s="23"/>
      <c r="E36" s="23"/>
      <c r="F36" s="23"/>
      <c r="G36" s="23"/>
      <c r="H36" s="23"/>
      <c r="I36" s="23"/>
      <c r="J36" s="23"/>
      <c r="K36" s="23"/>
    </row>
    <row r="37" spans="1:11" ht="26.45" customHeight="1" x14ac:dyDescent="0.25">
      <c r="A37" s="273" t="s">
        <v>60</v>
      </c>
      <c r="B37" s="273"/>
      <c r="C37" s="273"/>
      <c r="D37" s="273"/>
      <c r="E37" s="273"/>
      <c r="F37" s="273"/>
      <c r="G37" s="273"/>
      <c r="H37" s="273"/>
      <c r="I37" s="273"/>
      <c r="J37" s="273"/>
      <c r="K37" s="273"/>
    </row>
    <row r="38" spans="1:11" x14ac:dyDescent="0.25">
      <c r="A38" s="24"/>
      <c r="B38" s="24"/>
      <c r="C38" s="24"/>
      <c r="D38" s="24"/>
      <c r="E38" s="24"/>
      <c r="F38" s="24"/>
      <c r="G38" s="25"/>
      <c r="H38" s="24"/>
      <c r="I38" s="24"/>
      <c r="J38" s="24"/>
      <c r="K38" s="24"/>
    </row>
    <row r="39" spans="1:11" x14ac:dyDescent="0.25">
      <c r="A39" s="24"/>
      <c r="B39" s="24"/>
      <c r="C39" s="24"/>
      <c r="D39" s="24"/>
      <c r="E39" s="24"/>
      <c r="F39" s="24"/>
      <c r="G39" s="26"/>
    </row>
    <row r="40" spans="1:11" x14ac:dyDescent="0.25">
      <c r="A40" s="24"/>
      <c r="B40" s="24"/>
      <c r="C40" s="24"/>
      <c r="D40" s="24"/>
      <c r="E40" s="24"/>
      <c r="F40" s="24"/>
      <c r="G40" s="24"/>
      <c r="H40" s="392"/>
      <c r="I40" s="393"/>
      <c r="J40" s="393"/>
      <c r="K40" s="393"/>
    </row>
    <row r="41" spans="1:11" x14ac:dyDescent="0.25">
      <c r="A41" s="24"/>
      <c r="B41" s="24"/>
      <c r="C41" s="24"/>
      <c r="D41" s="24"/>
      <c r="E41" s="24"/>
      <c r="F41" s="24"/>
      <c r="G41" s="24"/>
      <c r="H41" s="390"/>
      <c r="I41" s="391"/>
      <c r="J41" s="391"/>
      <c r="K41" s="391"/>
    </row>
    <row r="42" spans="1:11" x14ac:dyDescent="0.25">
      <c r="A42" s="24"/>
      <c r="B42" s="24"/>
      <c r="C42" s="24"/>
      <c r="D42" s="24"/>
      <c r="E42" s="24"/>
      <c r="F42" s="24"/>
      <c r="G42" s="24"/>
      <c r="H42" s="24"/>
      <c r="I42" s="24"/>
      <c r="J42" s="24"/>
      <c r="K42" s="24"/>
    </row>
    <row r="43" spans="1:11" x14ac:dyDescent="0.25">
      <c r="A43" s="24"/>
      <c r="B43" s="24"/>
      <c r="C43" s="24"/>
      <c r="D43" s="24"/>
      <c r="E43" s="24"/>
      <c r="F43" s="24"/>
      <c r="G43" s="24"/>
      <c r="H43" s="24"/>
      <c r="I43" s="24"/>
      <c r="J43" s="24"/>
      <c r="K43" s="24"/>
    </row>
    <row r="44" spans="1:11" x14ac:dyDescent="0.25">
      <c r="A44" s="24"/>
      <c r="B44" s="24"/>
      <c r="C44" s="24"/>
      <c r="D44" s="24"/>
      <c r="E44" s="24"/>
      <c r="F44" s="24"/>
      <c r="G44" s="24"/>
      <c r="H44" s="24"/>
      <c r="I44" s="24"/>
      <c r="J44" s="24"/>
      <c r="K44" s="24"/>
    </row>
    <row r="45" spans="1:11" x14ac:dyDescent="0.25">
      <c r="A45" s="24"/>
      <c r="B45" s="24"/>
      <c r="C45" s="24"/>
      <c r="D45" s="24"/>
      <c r="E45" s="24"/>
      <c r="F45" s="24"/>
      <c r="G45" s="24"/>
      <c r="H45" s="24"/>
      <c r="I45" s="24"/>
      <c r="J45" s="24"/>
      <c r="K45" s="24"/>
    </row>
    <row r="55" spans="5:11" x14ac:dyDescent="0.25">
      <c r="H55" s="3">
        <v>100</v>
      </c>
    </row>
    <row r="60" spans="5:11" x14ac:dyDescent="0.25">
      <c r="E60" s="100"/>
      <c r="F60" s="100"/>
      <c r="G60" s="100"/>
      <c r="H60" s="100"/>
      <c r="I60" s="100"/>
      <c r="J60" s="100"/>
      <c r="K60" s="100"/>
    </row>
    <row r="61" spans="5:11" x14ac:dyDescent="0.25">
      <c r="E61" s="100"/>
      <c r="F61" s="100"/>
      <c r="G61" s="100"/>
      <c r="H61" s="100"/>
      <c r="I61" s="100"/>
      <c r="J61" s="100"/>
      <c r="K61" s="100"/>
    </row>
    <row r="62" spans="5:11" x14ac:dyDescent="0.25">
      <c r="E62" s="100"/>
      <c r="F62" s="100"/>
      <c r="G62" s="100"/>
      <c r="H62" s="100"/>
      <c r="I62" s="100"/>
      <c r="J62" s="100"/>
      <c r="K62" s="100"/>
    </row>
    <row r="63" spans="5:11" x14ac:dyDescent="0.25">
      <c r="E63" s="100"/>
      <c r="F63" s="100"/>
      <c r="G63" s="100"/>
      <c r="H63" s="100"/>
      <c r="I63" s="100"/>
      <c r="J63" s="100"/>
      <c r="K63" s="100"/>
    </row>
    <row r="64" spans="5:11" x14ac:dyDescent="0.25">
      <c r="E64" s="100"/>
      <c r="F64" s="100"/>
      <c r="G64" s="100"/>
      <c r="H64" s="100"/>
      <c r="I64" s="100"/>
      <c r="J64" s="100"/>
      <c r="K64" s="100"/>
    </row>
    <row r="65" spans="5:11" x14ac:dyDescent="0.25">
      <c r="E65" s="100"/>
      <c r="F65" s="100"/>
      <c r="G65" s="100"/>
      <c r="H65" s="100"/>
      <c r="I65" s="100"/>
      <c r="J65" s="100"/>
      <c r="K65" s="100"/>
    </row>
    <row r="66" spans="5:11" x14ac:dyDescent="0.25">
      <c r="E66" s="100"/>
      <c r="F66" s="100"/>
      <c r="G66" s="100"/>
      <c r="H66" s="100"/>
      <c r="I66" s="100"/>
      <c r="J66" s="100"/>
      <c r="K66" s="100"/>
    </row>
    <row r="67" spans="5:11" ht="30" x14ac:dyDescent="0.25">
      <c r="E67" s="100"/>
      <c r="F67" s="101" t="s">
        <v>62</v>
      </c>
      <c r="G67" s="102" t="s">
        <v>51</v>
      </c>
      <c r="H67" s="102" t="s">
        <v>52</v>
      </c>
      <c r="I67" s="102" t="s">
        <v>53</v>
      </c>
      <c r="J67" s="102" t="s">
        <v>63</v>
      </c>
      <c r="K67" s="102" t="s">
        <v>64</v>
      </c>
    </row>
    <row r="68" spans="5:11" x14ac:dyDescent="0.25">
      <c r="E68" s="100"/>
      <c r="F68" s="103" t="s">
        <v>65</v>
      </c>
      <c r="G68" s="104" t="s">
        <v>75</v>
      </c>
      <c r="H68" s="104" t="s">
        <v>66</v>
      </c>
      <c r="I68" s="104" t="s">
        <v>67</v>
      </c>
      <c r="J68" s="105">
        <v>170163</v>
      </c>
      <c r="K68" s="104" t="s">
        <v>125</v>
      </c>
    </row>
    <row r="69" spans="5:11" x14ac:dyDescent="0.25">
      <c r="E69" s="100"/>
      <c r="F69" s="103" t="s">
        <v>68</v>
      </c>
      <c r="G69" s="100"/>
      <c r="H69" s="104" t="s">
        <v>70</v>
      </c>
      <c r="I69" s="100" t="s">
        <v>71</v>
      </c>
      <c r="J69" s="105">
        <v>510735</v>
      </c>
      <c r="K69" s="100" t="s">
        <v>126</v>
      </c>
    </row>
    <row r="70" spans="5:11" x14ac:dyDescent="0.25">
      <c r="E70" s="100"/>
      <c r="F70" s="106"/>
      <c r="G70" s="104" t="s">
        <v>69</v>
      </c>
      <c r="H70" s="104" t="s">
        <v>72</v>
      </c>
      <c r="I70" s="104" t="s">
        <v>74</v>
      </c>
      <c r="J70" s="100"/>
      <c r="K70" s="100" t="s">
        <v>127</v>
      </c>
    </row>
    <row r="71" spans="5:11" x14ac:dyDescent="0.25">
      <c r="E71" s="100"/>
      <c r="F71" s="106"/>
      <c r="G71" s="107"/>
      <c r="H71" s="104"/>
      <c r="I71" s="100" t="s">
        <v>85</v>
      </c>
      <c r="J71" s="100"/>
      <c r="K71" s="104" t="s">
        <v>86</v>
      </c>
    </row>
    <row r="72" spans="5:11" x14ac:dyDescent="0.25">
      <c r="E72" s="100"/>
      <c r="F72" s="100"/>
      <c r="G72" s="100"/>
      <c r="H72" s="100"/>
      <c r="I72" s="104" t="s">
        <v>84</v>
      </c>
      <c r="J72" s="100"/>
      <c r="K72" s="104"/>
    </row>
    <row r="73" spans="5:11" x14ac:dyDescent="0.25">
      <c r="E73" s="100"/>
      <c r="F73" s="100"/>
      <c r="G73" s="100"/>
      <c r="H73" s="100"/>
      <c r="I73" s="104" t="s">
        <v>73</v>
      </c>
      <c r="J73" s="100"/>
      <c r="K73" s="100"/>
    </row>
    <row r="74" spans="5:11" x14ac:dyDescent="0.25">
      <c r="E74" s="100"/>
      <c r="F74" s="100"/>
      <c r="G74" s="100"/>
      <c r="H74" s="100"/>
      <c r="I74" s="104" t="s">
        <v>70</v>
      </c>
      <c r="J74" s="100"/>
      <c r="K74" s="100"/>
    </row>
    <row r="75" spans="5:11" x14ac:dyDescent="0.25">
      <c r="E75" s="100"/>
      <c r="F75" s="100"/>
      <c r="G75" s="100"/>
      <c r="H75" s="100"/>
      <c r="I75" s="104" t="s">
        <v>86</v>
      </c>
      <c r="J75" s="100"/>
      <c r="K75" s="100"/>
    </row>
    <row r="76" spans="5:11" x14ac:dyDescent="0.25">
      <c r="I76" s="27"/>
    </row>
    <row r="77" spans="5:11" x14ac:dyDescent="0.25">
      <c r="I77" s="27"/>
    </row>
    <row r="78" spans="5:11" x14ac:dyDescent="0.25">
      <c r="I78" s="27"/>
    </row>
    <row r="79" spans="5:11" x14ac:dyDescent="0.25">
      <c r="I79" s="27"/>
    </row>
    <row r="81" spans="9:9" x14ac:dyDescent="0.25">
      <c r="I81" s="27"/>
    </row>
    <row r="85" spans="9:9" x14ac:dyDescent="0.25">
      <c r="I85" s="41"/>
    </row>
  </sheetData>
  <sheetProtection algorithmName="SHA-512" hashValue="ZIw2/t5gpVychxPr6jf1tl9tGA7QGBhwrfHnDt25+Nk18yp1hjrPsomg/cT73B8OeCkUW42PuQJzhZZXAwqLAQ==" saltValue="bBmPS5mx1QvLavKHFgFEzg==" spinCount="100000" sheet="1" formatCells="0" formatColumns="0"/>
  <protectedRanges>
    <protectedRange sqref="E15" name="Rango1"/>
  </protectedRanges>
  <mergeCells count="44">
    <mergeCell ref="A20:D20"/>
    <mergeCell ref="E20:F20"/>
    <mergeCell ref="E12:K12"/>
    <mergeCell ref="A13:D13"/>
    <mergeCell ref="A19:K19"/>
    <mergeCell ref="A17:D17"/>
    <mergeCell ref="E17:K17"/>
    <mergeCell ref="A8:D8"/>
    <mergeCell ref="E8:K8"/>
    <mergeCell ref="J2:K2"/>
    <mergeCell ref="F2:I3"/>
    <mergeCell ref="A10:D10"/>
    <mergeCell ref="E10:K10"/>
    <mergeCell ref="A1:E3"/>
    <mergeCell ref="F1:I1"/>
    <mergeCell ref="J1:K1"/>
    <mergeCell ref="J3:K3"/>
    <mergeCell ref="A7:K7"/>
    <mergeCell ref="A9:D9"/>
    <mergeCell ref="E9:K9"/>
    <mergeCell ref="A11:D11"/>
    <mergeCell ref="E11:K11"/>
    <mergeCell ref="A12:D12"/>
    <mergeCell ref="A16:D16"/>
    <mergeCell ref="E16:K16"/>
    <mergeCell ref="E13:K13"/>
    <mergeCell ref="A14:K14"/>
    <mergeCell ref="A15:D15"/>
    <mergeCell ref="A22:D22"/>
    <mergeCell ref="E22:F22"/>
    <mergeCell ref="E27:K27"/>
    <mergeCell ref="A27:D27"/>
    <mergeCell ref="A21:D21"/>
    <mergeCell ref="E21:F21"/>
    <mergeCell ref="A37:K37"/>
    <mergeCell ref="A28:K28"/>
    <mergeCell ref="A29:D33"/>
    <mergeCell ref="E29:I29"/>
    <mergeCell ref="E30:J30"/>
    <mergeCell ref="E31:I31"/>
    <mergeCell ref="A35:K35"/>
    <mergeCell ref="E32:I32"/>
    <mergeCell ref="F33:I33"/>
    <mergeCell ref="A34:K34"/>
  </mergeCells>
  <dataValidations count="1">
    <dataValidation type="list" allowBlank="1" showInputMessage="1" showErrorMessage="1" sqref="E15">
      <formula1>$K$68:$K$71</formula1>
    </dataValidation>
  </dataValidations>
  <hyperlinks>
    <hyperlink ref="F33" r:id="rId1"/>
  </hyperlinks>
  <printOptions horizontalCentered="1"/>
  <pageMargins left="0.39370078740157483" right="0.39370078740157483" top="0.39370078740157483" bottom="0.39370078740157483" header="0.31496062992125984" footer="0.31496062992125984"/>
  <pageSetup scale="57" orientation="portrait" r:id="rId2"/>
  <headerFooter>
    <oddFooter>&amp;C&amp;"Arial,Normal"&amp;8SERVICIO GEOLOGICO COLOMBIANO - Diagonal 53 No 34 - 53, Bogotá D.C., Colombia, Pbx: (571) - 2200000, 2200100, 2200200, Fax: 2220797
www.sgc.gov.co</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
  <sheetViews>
    <sheetView showGridLines="0" view="pageBreakPreview" topLeftCell="A91" zoomScale="120" zoomScaleNormal="120" zoomScaleSheetLayoutView="120" workbookViewId="0">
      <selection activeCell="A109" sqref="A109:I109"/>
    </sheetView>
  </sheetViews>
  <sheetFormatPr baseColWidth="10" defaultColWidth="11.375" defaultRowHeight="15" x14ac:dyDescent="0.25"/>
  <cols>
    <col min="1" max="1" width="11.375" style="2"/>
    <col min="2" max="2" width="6.875" style="2" customWidth="1"/>
    <col min="3" max="3" width="25.125" style="2" customWidth="1"/>
    <col min="4" max="4" width="5.125" style="2" customWidth="1"/>
    <col min="5" max="5" width="8.75" style="2" customWidth="1"/>
    <col min="6" max="6" width="5.625" style="2" customWidth="1"/>
    <col min="7" max="7" width="7.875" style="2" customWidth="1"/>
    <col min="8" max="8" width="5.75" style="2" customWidth="1"/>
    <col min="9" max="9" width="14" style="2" customWidth="1"/>
    <col min="10" max="16384" width="11.375" style="2"/>
  </cols>
  <sheetData>
    <row r="1" spans="1:9" ht="24" customHeight="1" x14ac:dyDescent="0.25">
      <c r="A1" s="193"/>
      <c r="B1" s="193"/>
      <c r="C1" s="318" t="s">
        <v>179</v>
      </c>
      <c r="D1" s="318"/>
      <c r="E1" s="318"/>
      <c r="F1" s="318"/>
      <c r="G1" s="193" t="s">
        <v>92</v>
      </c>
      <c r="H1" s="193"/>
      <c r="I1" s="193"/>
    </row>
    <row r="2" spans="1:9" ht="24" customHeight="1" x14ac:dyDescent="0.25">
      <c r="A2" s="193"/>
      <c r="B2" s="193"/>
      <c r="C2" s="318"/>
      <c r="D2" s="318"/>
      <c r="E2" s="318"/>
      <c r="F2" s="318"/>
      <c r="G2" s="193" t="s">
        <v>212</v>
      </c>
      <c r="H2" s="193"/>
      <c r="I2" s="193"/>
    </row>
    <row r="3" spans="1:9" ht="24" customHeight="1" x14ac:dyDescent="0.25">
      <c r="A3" s="193"/>
      <c r="B3" s="193"/>
      <c r="C3" s="318"/>
      <c r="D3" s="318"/>
      <c r="E3" s="318"/>
      <c r="F3" s="318"/>
      <c r="G3" s="193" t="s">
        <v>145</v>
      </c>
      <c r="H3" s="193"/>
      <c r="I3" s="193"/>
    </row>
    <row r="4" spans="1:9" x14ac:dyDescent="0.25">
      <c r="A4" s="45"/>
      <c r="B4" s="45"/>
      <c r="C4" s="45"/>
      <c r="D4" s="45"/>
      <c r="E4" s="45"/>
      <c r="F4" s="45"/>
      <c r="G4" s="45"/>
      <c r="H4" s="45"/>
      <c r="I4" s="45"/>
    </row>
    <row r="5" spans="1:9" ht="22.5" customHeight="1" x14ac:dyDescent="0.25">
      <c r="A5" s="206" t="s">
        <v>96</v>
      </c>
      <c r="B5" s="206"/>
      <c r="C5" s="76">
        <f>'F-TNU-RA-014 SOLICITUD'!C7</f>
        <v>0</v>
      </c>
      <c r="D5" s="47"/>
      <c r="E5" s="206" t="s">
        <v>196</v>
      </c>
      <c r="F5" s="206"/>
      <c r="G5" s="206"/>
      <c r="H5" s="319"/>
      <c r="I5" s="320"/>
    </row>
    <row r="6" spans="1:9" x14ac:dyDescent="0.25">
      <c r="A6" s="47"/>
      <c r="B6" s="47"/>
      <c r="C6" s="47"/>
      <c r="D6" s="47"/>
      <c r="E6" s="47"/>
      <c r="F6" s="47"/>
      <c r="G6" s="47"/>
      <c r="H6" s="47"/>
      <c r="I6" s="47"/>
    </row>
    <row r="7" spans="1:9" x14ac:dyDescent="0.25">
      <c r="A7" s="209" t="s">
        <v>9</v>
      </c>
      <c r="B7" s="209"/>
      <c r="C7" s="209"/>
      <c r="D7" s="209"/>
      <c r="E7" s="209"/>
      <c r="F7" s="209"/>
      <c r="G7" s="209"/>
      <c r="H7" s="209"/>
      <c r="I7" s="209"/>
    </row>
    <row r="8" spans="1:9" ht="3.75" customHeight="1" x14ac:dyDescent="0.25">
      <c r="A8" s="48"/>
      <c r="B8" s="48"/>
      <c r="C8" s="48"/>
      <c r="D8" s="48"/>
      <c r="E8" s="48"/>
      <c r="F8" s="48"/>
      <c r="G8" s="48"/>
      <c r="H8" s="48"/>
      <c r="I8" s="48"/>
    </row>
    <row r="9" spans="1:9" x14ac:dyDescent="0.25">
      <c r="A9" s="210" t="s">
        <v>0</v>
      </c>
      <c r="B9" s="210"/>
      <c r="C9" s="316">
        <f>'F-TNU-RA-014 SOLICITUD'!C11</f>
        <v>0</v>
      </c>
      <c r="D9" s="316"/>
      <c r="E9" s="316"/>
      <c r="F9" s="316"/>
      <c r="G9" s="316"/>
      <c r="H9" s="316"/>
      <c r="I9" s="316"/>
    </row>
    <row r="10" spans="1:9" s="1" customFormat="1" ht="3.75" customHeight="1" x14ac:dyDescent="0.25">
      <c r="A10" s="49"/>
      <c r="B10" s="49"/>
      <c r="C10" s="50"/>
      <c r="D10" s="50"/>
      <c r="E10" s="51"/>
      <c r="F10" s="51"/>
      <c r="G10" s="51"/>
      <c r="H10" s="51"/>
      <c r="I10" s="51"/>
    </row>
    <row r="11" spans="1:9" x14ac:dyDescent="0.25">
      <c r="A11" s="210" t="s">
        <v>1</v>
      </c>
      <c r="B11" s="210"/>
      <c r="C11" s="316">
        <f>'F-TNU-RA-014 SOLICITUD'!C13</f>
        <v>0</v>
      </c>
      <c r="D11" s="316"/>
      <c r="E11" s="48" t="s">
        <v>3</v>
      </c>
      <c r="F11" s="317">
        <f>'F-TNU-RA-014 SOLICITUD'!F13</f>
        <v>0</v>
      </c>
      <c r="G11" s="317"/>
      <c r="H11" s="48" t="s">
        <v>4</v>
      </c>
      <c r="I11" s="118">
        <f>'F-TNU-RA-014 SOLICITUD'!I13</f>
        <v>0</v>
      </c>
    </row>
    <row r="12" spans="1:9" s="1" customFormat="1" ht="3.75" customHeight="1" x14ac:dyDescent="0.25">
      <c r="A12" s="49"/>
      <c r="B12" s="49"/>
      <c r="C12" s="50"/>
      <c r="D12" s="50"/>
      <c r="E12" s="51"/>
      <c r="F12" s="51"/>
      <c r="G12" s="51"/>
      <c r="H12" s="51"/>
      <c r="I12" s="51"/>
    </row>
    <row r="13" spans="1:9" x14ac:dyDescent="0.25">
      <c r="A13" s="210" t="s">
        <v>2</v>
      </c>
      <c r="B13" s="210"/>
      <c r="C13" s="316">
        <f>'F-TNU-RA-014 SOLICITUD'!C15</f>
        <v>0</v>
      </c>
      <c r="D13" s="316"/>
      <c r="E13" s="48" t="s">
        <v>5</v>
      </c>
      <c r="F13" s="317">
        <f>'F-TNU-RA-014 SOLICITUD'!F15</f>
        <v>0</v>
      </c>
      <c r="G13" s="317"/>
      <c r="H13" s="317"/>
      <c r="I13" s="317"/>
    </row>
    <row r="14" spans="1:9" s="1" customFormat="1" ht="3.75" customHeight="1" x14ac:dyDescent="0.25">
      <c r="A14" s="49"/>
      <c r="B14" s="49"/>
      <c r="C14" s="50"/>
      <c r="D14" s="50"/>
      <c r="E14" s="51"/>
      <c r="F14" s="53"/>
      <c r="G14" s="53"/>
      <c r="H14" s="53"/>
      <c r="I14" s="53"/>
    </row>
    <row r="15" spans="1:9" x14ac:dyDescent="0.25">
      <c r="A15" s="210" t="s">
        <v>6</v>
      </c>
      <c r="B15" s="210"/>
      <c r="C15" s="316">
        <f>'F-TNU-RA-014 SOLICITUD'!C17</f>
        <v>0</v>
      </c>
      <c r="D15" s="316"/>
      <c r="E15" s="48" t="s">
        <v>7</v>
      </c>
      <c r="F15" s="317">
        <f>'F-TNU-RA-014 SOLICITUD'!F17</f>
        <v>0</v>
      </c>
      <c r="G15" s="317"/>
      <c r="H15" s="317"/>
      <c r="I15" s="317"/>
    </row>
    <row r="16" spans="1:9" s="1" customFormat="1" ht="3.75" customHeight="1" x14ac:dyDescent="0.25">
      <c r="A16" s="49"/>
      <c r="B16" s="49"/>
      <c r="C16" s="50"/>
      <c r="D16" s="50"/>
      <c r="E16" s="51"/>
      <c r="F16" s="53"/>
      <c r="G16" s="53"/>
      <c r="H16" s="53"/>
      <c r="I16" s="53"/>
    </row>
    <row r="17" spans="1:9" x14ac:dyDescent="0.25">
      <c r="A17" s="210" t="s">
        <v>8</v>
      </c>
      <c r="B17" s="210"/>
      <c r="C17" s="316">
        <f>'F-TNU-RA-014 SOLICITUD'!C19</f>
        <v>0</v>
      </c>
      <c r="D17" s="316"/>
      <c r="E17" s="316"/>
      <c r="F17" s="316"/>
      <c r="G17" s="108"/>
      <c r="H17" s="213"/>
      <c r="I17" s="213"/>
    </row>
    <row r="18" spans="1:9" ht="3.75" customHeight="1" x14ac:dyDescent="0.25">
      <c r="A18" s="48"/>
      <c r="B18" s="48"/>
      <c r="C18" s="48"/>
      <c r="D18" s="48"/>
      <c r="E18" s="48"/>
      <c r="F18" s="48"/>
      <c r="G18" s="48"/>
      <c r="H18" s="48"/>
      <c r="I18" s="48"/>
    </row>
    <row r="19" spans="1:9" x14ac:dyDescent="0.25">
      <c r="A19" s="48"/>
      <c r="B19" s="48"/>
      <c r="C19" s="48"/>
      <c r="D19" s="48"/>
      <c r="E19" s="48"/>
      <c r="F19" s="48"/>
      <c r="G19" s="48"/>
      <c r="H19" s="48"/>
      <c r="I19" s="48"/>
    </row>
    <row r="20" spans="1:9" x14ac:dyDescent="0.25">
      <c r="A20" s="209" t="s">
        <v>10</v>
      </c>
      <c r="B20" s="209"/>
      <c r="C20" s="209"/>
      <c r="D20" s="209"/>
      <c r="E20" s="209"/>
      <c r="F20" s="209"/>
      <c r="G20" s="209"/>
      <c r="H20" s="209"/>
      <c r="I20" s="209"/>
    </row>
    <row r="21" spans="1:9" ht="7.5" customHeight="1" x14ac:dyDescent="0.25">
      <c r="A21" s="48"/>
      <c r="B21" s="48"/>
      <c r="C21" s="48"/>
      <c r="D21" s="48"/>
      <c r="E21" s="48"/>
      <c r="F21" s="48"/>
      <c r="G21" s="48"/>
      <c r="H21" s="48"/>
      <c r="I21" s="48"/>
    </row>
    <row r="22" spans="1:9" ht="30" customHeight="1" x14ac:dyDescent="0.25">
      <c r="A22" s="214" t="s">
        <v>182</v>
      </c>
      <c r="B22" s="214"/>
      <c r="C22" s="214"/>
      <c r="D22" s="214"/>
      <c r="E22" s="214"/>
      <c r="F22" s="214"/>
      <c r="G22" s="214"/>
      <c r="H22" s="214"/>
      <c r="I22" s="214"/>
    </row>
    <row r="23" spans="1:9" ht="7.5" customHeight="1" x14ac:dyDescent="0.25">
      <c r="A23" s="48"/>
      <c r="B23" s="48"/>
      <c r="C23" s="48"/>
      <c r="D23" s="48"/>
      <c r="E23" s="48"/>
      <c r="F23" s="48"/>
      <c r="G23" s="48"/>
      <c r="H23" s="48"/>
      <c r="I23" s="48"/>
    </row>
    <row r="24" spans="1:9" ht="15" customHeight="1" x14ac:dyDescent="0.25">
      <c r="A24" s="48" t="s">
        <v>100</v>
      </c>
      <c r="B24" s="48"/>
      <c r="C24" s="119" t="str">
        <f>'F-TNU-RA-014 SOLICITUD'!C26</f>
        <v>Seleccione</v>
      </c>
      <c r="D24" s="55"/>
      <c r="E24" s="56"/>
      <c r="F24" s="56"/>
      <c r="G24" s="56"/>
      <c r="H24" s="56"/>
      <c r="I24" s="56"/>
    </row>
    <row r="25" spans="1:9" ht="7.5" customHeight="1" x14ac:dyDescent="0.25">
      <c r="A25" s="48"/>
      <c r="B25" s="48"/>
      <c r="C25" s="48"/>
      <c r="D25" s="48"/>
      <c r="E25" s="48"/>
      <c r="F25" s="48"/>
      <c r="G25" s="48"/>
      <c r="H25" s="48"/>
      <c r="I25" s="48"/>
    </row>
    <row r="26" spans="1:9" ht="15" customHeight="1" x14ac:dyDescent="0.25">
      <c r="A26" s="321" t="s">
        <v>129</v>
      </c>
      <c r="B26" s="321"/>
      <c r="C26" s="321"/>
      <c r="D26" s="314" t="str">
        <f>IF('F-TNU-RA-014 SOLICITUD'!D30&lt;&gt;" ",'F-TNU-RA-014 SOLICITUD'!D30,"-")</f>
        <v>-</v>
      </c>
      <c r="E26" s="315"/>
      <c r="F26" s="168"/>
      <c r="G26" s="167" t="s">
        <v>177</v>
      </c>
      <c r="H26" s="314">
        <f>IF('F-TNU-RA-014 SOLICITUD'!G32&lt;&gt;" ",'F-TNU-RA-014 SOLICITUD'!G32,"-")</f>
        <v>0</v>
      </c>
      <c r="I26" s="315"/>
    </row>
    <row r="27" spans="1:9" ht="3.75" customHeight="1" x14ac:dyDescent="0.25">
      <c r="A27" s="48"/>
      <c r="B27" s="48"/>
      <c r="C27" s="48"/>
      <c r="D27" s="115"/>
      <c r="E27" s="115"/>
      <c r="F27" s="166"/>
      <c r="G27" s="166"/>
      <c r="H27" s="48"/>
    </row>
    <row r="28" spans="1:9" ht="15" customHeight="1" x14ac:dyDescent="0.25">
      <c r="A28" s="321" t="s">
        <v>130</v>
      </c>
      <c r="B28" s="321"/>
      <c r="C28" s="321"/>
      <c r="D28" s="314" t="str">
        <f>IF('F-TNU-RA-014 SOLICITUD'!D40&lt;&gt;" ",'F-TNU-RA-014 SOLICITUD'!D40,"-")</f>
        <v>-</v>
      </c>
      <c r="E28" s="315"/>
      <c r="F28" s="165"/>
      <c r="G28" s="167" t="s">
        <v>177</v>
      </c>
      <c r="H28" s="314">
        <f>IF('F-TNU-RA-014 SOLICITUD'!G42&lt;&gt;" ",'F-TNU-RA-014 SOLICITUD'!G42,"-")</f>
        <v>0</v>
      </c>
      <c r="I28" s="315"/>
    </row>
    <row r="29" spans="1:9" ht="3.75" customHeight="1" x14ac:dyDescent="0.25">
      <c r="A29" s="48"/>
      <c r="B29" s="48"/>
      <c r="C29" s="48"/>
      <c r="D29" s="115"/>
      <c r="E29" s="115"/>
      <c r="F29" s="166"/>
      <c r="G29" s="166"/>
      <c r="H29" s="48"/>
    </row>
    <row r="30" spans="1:9" ht="15" customHeight="1" x14ac:dyDescent="0.25">
      <c r="A30" s="321" t="s">
        <v>132</v>
      </c>
      <c r="B30" s="321"/>
      <c r="C30" s="321"/>
      <c r="D30" s="314" t="str">
        <f>IF('F-TNU-RA-014 SOLICITUD'!D50&lt;&gt;" ",'F-TNU-RA-014 SOLICITUD'!D50,"-")</f>
        <v>-</v>
      </c>
      <c r="E30" s="315"/>
      <c r="F30" s="165"/>
      <c r="G30" s="167" t="s">
        <v>177</v>
      </c>
      <c r="H30" s="314">
        <f>IF('F-TNU-RA-014 SOLICITUD'!G52&lt;&gt;" ",'F-TNU-RA-014 SOLICITUD'!G52,"-")</f>
        <v>0</v>
      </c>
      <c r="I30" s="315"/>
    </row>
    <row r="31" spans="1:9" ht="3.75" customHeight="1" x14ac:dyDescent="0.25">
      <c r="A31" s="48"/>
      <c r="B31" s="48"/>
      <c r="C31" s="48"/>
      <c r="D31" s="115"/>
      <c r="E31" s="115"/>
      <c r="F31" s="166"/>
      <c r="G31" s="166"/>
      <c r="H31" s="48"/>
    </row>
    <row r="32" spans="1:9" ht="15" customHeight="1" x14ac:dyDescent="0.25">
      <c r="A32" s="321" t="s">
        <v>131</v>
      </c>
      <c r="B32" s="321"/>
      <c r="C32" s="321"/>
      <c r="D32" s="314" t="str">
        <f>IF('F-TNU-RA-014 SOLICITUD'!D60&lt;&gt;" ",'F-TNU-RA-014 SOLICITUD'!D60,"-")</f>
        <v>-</v>
      </c>
      <c r="E32" s="315"/>
      <c r="F32" s="165"/>
      <c r="G32" s="167" t="s">
        <v>177</v>
      </c>
      <c r="H32" s="314">
        <f>IF('F-TNU-RA-014 SOLICITUD'!G62&lt;&gt;" ",'F-TNU-RA-014 SOLICITUD'!G62,"-")</f>
        <v>0</v>
      </c>
      <c r="I32" s="315"/>
    </row>
    <row r="33" spans="1:9" ht="3.75" customHeight="1" x14ac:dyDescent="0.25">
      <c r="A33" s="48"/>
      <c r="B33" s="48"/>
      <c r="C33" s="48"/>
      <c r="D33" s="115"/>
      <c r="E33" s="115"/>
      <c r="F33" s="166"/>
      <c r="G33" s="166"/>
      <c r="H33" s="48"/>
    </row>
    <row r="34" spans="1:9" ht="15" customHeight="1" x14ac:dyDescent="0.25">
      <c r="A34" s="321" t="s">
        <v>133</v>
      </c>
      <c r="B34" s="321"/>
      <c r="C34" s="321"/>
      <c r="D34" s="314" t="str">
        <f>IF('F-TNU-RA-014 SOLICITUD'!D70&lt;&gt;" ",'F-TNU-RA-014 SOLICITUD'!D70,"-")</f>
        <v>-</v>
      </c>
      <c r="E34" s="315"/>
      <c r="F34" s="165"/>
      <c r="G34" s="167" t="s">
        <v>177</v>
      </c>
      <c r="H34" s="314">
        <f>IF('F-TNU-RA-014 SOLICITUD'!G72&lt;&gt;" ",'F-TNU-RA-014 SOLICITUD'!G72,"-")</f>
        <v>0</v>
      </c>
      <c r="I34" s="315"/>
    </row>
    <row r="35" spans="1:9" ht="3.75" customHeight="1" x14ac:dyDescent="0.25">
      <c r="A35" s="48"/>
      <c r="B35" s="48"/>
      <c r="C35" s="48"/>
      <c r="D35" s="115"/>
      <c r="E35" s="115"/>
      <c r="F35" s="166"/>
      <c r="G35" s="166"/>
      <c r="H35" s="48"/>
    </row>
    <row r="36" spans="1:9" ht="15" customHeight="1" x14ac:dyDescent="0.25">
      <c r="A36" s="321" t="s">
        <v>134</v>
      </c>
      <c r="B36" s="321"/>
      <c r="C36" s="321"/>
      <c r="D36" s="314" t="str">
        <f>IF('F-TNU-RA-014 SOLICITUD'!D80&lt;&gt;" ",'F-TNU-RA-014 SOLICITUD'!D80,"-")</f>
        <v>-</v>
      </c>
      <c r="E36" s="315"/>
      <c r="F36" s="165"/>
      <c r="G36" s="167" t="s">
        <v>177</v>
      </c>
      <c r="H36" s="314">
        <f>IF('F-TNU-RA-014 SOLICITUD'!G82&lt;&gt;" ",'F-TNU-RA-014 SOLICITUD'!G82,"-")</f>
        <v>0</v>
      </c>
      <c r="I36" s="315"/>
    </row>
    <row r="37" spans="1:9" ht="3.75" customHeight="1" x14ac:dyDescent="0.25">
      <c r="A37" s="48"/>
      <c r="B37" s="48"/>
      <c r="C37" s="48"/>
      <c r="D37" s="115"/>
      <c r="E37" s="115"/>
      <c r="F37" s="166"/>
      <c r="G37" s="166"/>
      <c r="H37" s="48"/>
    </row>
    <row r="38" spans="1:9" ht="15" customHeight="1" x14ac:dyDescent="0.25">
      <c r="A38" s="321" t="s">
        <v>135</v>
      </c>
      <c r="B38" s="321"/>
      <c r="C38" s="321"/>
      <c r="D38" s="314" t="str">
        <f>IF('F-TNU-RA-014 SOLICITUD'!D90&lt;&gt;" ",'F-TNU-RA-014 SOLICITUD'!D90,"-")</f>
        <v>-</v>
      </c>
      <c r="E38" s="315"/>
      <c r="F38" s="165"/>
      <c r="G38" s="167" t="s">
        <v>177</v>
      </c>
      <c r="H38" s="314">
        <f>IF('F-TNU-RA-014 SOLICITUD'!G92&lt;&gt;" ",'F-TNU-RA-014 SOLICITUD'!G92,"-")</f>
        <v>0</v>
      </c>
      <c r="I38" s="315"/>
    </row>
    <row r="39" spans="1:9" ht="3.75" customHeight="1" x14ac:dyDescent="0.25">
      <c r="A39" s="48"/>
      <c r="B39" s="48"/>
      <c r="C39" s="48"/>
      <c r="D39" s="115"/>
      <c r="E39" s="115"/>
      <c r="F39" s="166"/>
      <c r="G39" s="166"/>
      <c r="H39" s="48"/>
    </row>
    <row r="40" spans="1:9" ht="15" customHeight="1" x14ac:dyDescent="0.25">
      <c r="A40" s="321" t="s">
        <v>136</v>
      </c>
      <c r="B40" s="321"/>
      <c r="C40" s="321"/>
      <c r="D40" s="314" t="str">
        <f>IF('F-TNU-RA-014 SOLICITUD'!D100&lt;&gt;" ",'F-TNU-RA-014 SOLICITUD'!D100,"-")</f>
        <v>-</v>
      </c>
      <c r="E40" s="315"/>
      <c r="F40" s="165"/>
      <c r="G40" s="167" t="s">
        <v>177</v>
      </c>
      <c r="H40" s="314">
        <f>IF('F-TNU-RA-014 SOLICITUD'!G102&lt;&gt;" ",'F-TNU-RA-014 SOLICITUD'!G102,"-")</f>
        <v>0</v>
      </c>
      <c r="I40" s="315"/>
    </row>
    <row r="41" spans="1:9" ht="7.5" customHeight="1" x14ac:dyDescent="0.25">
      <c r="A41" s="56" t="s">
        <v>86</v>
      </c>
      <c r="B41" s="56">
        <v>1</v>
      </c>
      <c r="C41" s="56">
        <v>2</v>
      </c>
      <c r="D41" s="56">
        <v>3</v>
      </c>
      <c r="E41" s="56">
        <v>4</v>
      </c>
      <c r="F41" s="56">
        <v>5</v>
      </c>
      <c r="G41" s="56">
        <v>6</v>
      </c>
      <c r="H41" s="56">
        <v>7</v>
      </c>
      <c r="I41" s="56">
        <v>8</v>
      </c>
    </row>
    <row r="42" spans="1:9" ht="45" customHeight="1" x14ac:dyDescent="0.25">
      <c r="A42" s="214" t="s">
        <v>183</v>
      </c>
      <c r="B42" s="214"/>
      <c r="C42" s="214"/>
      <c r="D42" s="214"/>
      <c r="E42" s="214"/>
      <c r="F42" s="214"/>
      <c r="G42" s="214"/>
      <c r="H42" s="214"/>
      <c r="I42" s="214"/>
    </row>
    <row r="43" spans="1:9" ht="7.5" customHeight="1" x14ac:dyDescent="0.25">
      <c r="A43" s="77"/>
      <c r="B43" s="77"/>
      <c r="C43" s="77"/>
      <c r="D43" s="77"/>
      <c r="E43" s="77"/>
      <c r="F43" s="77"/>
      <c r="G43" s="77"/>
      <c r="H43" s="77"/>
      <c r="I43" s="113"/>
    </row>
    <row r="44" spans="1:9" ht="15" customHeight="1" x14ac:dyDescent="0.25">
      <c r="A44" s="231" t="s">
        <v>100</v>
      </c>
      <c r="B44" s="231"/>
      <c r="C44" s="120" t="str">
        <f>'F-TNU-RA-014 SOLICITUD'!C112</f>
        <v>Seleccione</v>
      </c>
      <c r="D44" s="113"/>
      <c r="E44" s="232"/>
      <c r="F44" s="232"/>
      <c r="G44" s="233"/>
      <c r="H44" s="233"/>
      <c r="I44" s="233"/>
    </row>
    <row r="45" spans="1:9" ht="7.5" customHeight="1" x14ac:dyDescent="0.25">
      <c r="A45" s="48"/>
      <c r="B45" s="48"/>
      <c r="C45" s="48"/>
      <c r="D45" s="48"/>
      <c r="E45" s="48"/>
      <c r="F45" s="48"/>
      <c r="G45" s="48"/>
      <c r="H45" s="48"/>
      <c r="I45" s="48"/>
    </row>
    <row r="46" spans="1:9" ht="15" customHeight="1" x14ac:dyDescent="0.25">
      <c r="A46" s="321" t="s">
        <v>137</v>
      </c>
      <c r="B46" s="321"/>
      <c r="C46" s="114" t="str">
        <f>'F-TNU-RA-014 SOLICITUD'!C118</f>
        <v>Seleccione</v>
      </c>
      <c r="D46" s="314" t="str">
        <f>IF('F-TNU-RA-014 SOLICITUD'!F116&lt;&gt;" ",'F-TNU-RA-014 SOLICITUD'!F116,"-")</f>
        <v>-</v>
      </c>
      <c r="E46" s="315"/>
      <c r="F46" s="168"/>
      <c r="G46" s="167" t="s">
        <v>178</v>
      </c>
      <c r="H46" s="314">
        <f>IF('F-TNU-RA-014 SOLICITUD'!F118&lt;&gt;" ",'F-TNU-RA-014 SOLICITUD'!F118,"-")</f>
        <v>0</v>
      </c>
      <c r="I46" s="315"/>
    </row>
    <row r="47" spans="1:9" ht="3.75" customHeight="1" x14ac:dyDescent="0.25">
      <c r="A47" s="48"/>
      <c r="B47" s="48"/>
      <c r="C47" s="48"/>
      <c r="D47" s="176"/>
      <c r="E47" s="176"/>
      <c r="F47" s="166"/>
      <c r="G47" s="166"/>
      <c r="H47" s="177"/>
      <c r="I47" s="178"/>
    </row>
    <row r="48" spans="1:9" ht="15" customHeight="1" x14ac:dyDescent="0.25">
      <c r="A48" s="321" t="s">
        <v>138</v>
      </c>
      <c r="B48" s="321"/>
      <c r="C48" s="114" t="str">
        <f>'F-TNU-RA-014 SOLICITUD'!C126</f>
        <v>Seleccione</v>
      </c>
      <c r="D48" s="314" t="str">
        <f>IF('F-TNU-RA-014 SOLICITUD'!F124&lt;&gt;" ",'F-TNU-RA-014 SOLICITUD'!F124,"-")</f>
        <v>-</v>
      </c>
      <c r="E48" s="315"/>
      <c r="F48" s="165"/>
      <c r="G48" s="167" t="s">
        <v>178</v>
      </c>
      <c r="H48" s="314">
        <f>IF('F-TNU-RA-014 SOLICITUD'!F126&lt;&gt;" ",'F-TNU-RA-014 SOLICITUD'!F126,"-")</f>
        <v>0</v>
      </c>
      <c r="I48" s="315"/>
    </row>
    <row r="49" spans="1:9" ht="3.75" customHeight="1" x14ac:dyDescent="0.25">
      <c r="A49" s="48"/>
      <c r="B49" s="48"/>
      <c r="C49" s="48"/>
      <c r="D49" s="176"/>
      <c r="E49" s="176"/>
      <c r="F49" s="166"/>
      <c r="G49" s="166"/>
      <c r="H49" s="177"/>
      <c r="I49" s="178"/>
    </row>
    <row r="50" spans="1:9" ht="15" customHeight="1" x14ac:dyDescent="0.25">
      <c r="A50" s="321" t="s">
        <v>139</v>
      </c>
      <c r="B50" s="321"/>
      <c r="C50" s="114" t="str">
        <f>'F-TNU-RA-014 SOLICITUD'!C134</f>
        <v>Seleccione</v>
      </c>
      <c r="D50" s="314" t="str">
        <f>IF('F-TNU-RA-014 SOLICITUD'!F132&lt;&gt;" ",'F-TNU-RA-014 SOLICITUD'!F132,"-")</f>
        <v>-</v>
      </c>
      <c r="E50" s="315"/>
      <c r="F50" s="165"/>
      <c r="G50" s="167" t="s">
        <v>178</v>
      </c>
      <c r="H50" s="314">
        <f>IF('F-TNU-RA-014 SOLICITUD'!F134&lt;&gt;" ",'F-TNU-RA-014 SOLICITUD'!F134,"-")</f>
        <v>0</v>
      </c>
      <c r="I50" s="315"/>
    </row>
    <row r="51" spans="1:9" ht="3.75" customHeight="1" x14ac:dyDescent="0.25">
      <c r="A51" s="48"/>
      <c r="B51" s="48"/>
      <c r="C51" s="48"/>
      <c r="D51" s="176"/>
      <c r="E51" s="176"/>
      <c r="F51" s="166"/>
      <c r="G51" s="166"/>
      <c r="H51" s="177"/>
      <c r="I51" s="178"/>
    </row>
    <row r="52" spans="1:9" ht="15" customHeight="1" x14ac:dyDescent="0.25">
      <c r="A52" s="321" t="s">
        <v>140</v>
      </c>
      <c r="B52" s="321"/>
      <c r="C52" s="114" t="str">
        <f>'F-TNU-RA-014 SOLICITUD'!C142</f>
        <v>Seleccione</v>
      </c>
      <c r="D52" s="314" t="str">
        <f>IF('F-TNU-RA-014 SOLICITUD'!F140&lt;&gt;" ",'F-TNU-RA-014 SOLICITUD'!F140,"-")</f>
        <v>-</v>
      </c>
      <c r="E52" s="315"/>
      <c r="F52" s="165"/>
      <c r="G52" s="167" t="s">
        <v>178</v>
      </c>
      <c r="H52" s="314">
        <f>IF('F-TNU-RA-014 SOLICITUD'!F142&lt;&gt;" ",'F-TNU-RA-014 SOLICITUD'!F142,"-")</f>
        <v>0</v>
      </c>
      <c r="I52" s="315"/>
    </row>
    <row r="53" spans="1:9" ht="3.75" customHeight="1" x14ac:dyDescent="0.25">
      <c r="A53" s="48"/>
      <c r="B53" s="48"/>
      <c r="C53" s="48"/>
      <c r="D53" s="176"/>
      <c r="E53" s="176"/>
      <c r="F53" s="166"/>
      <c r="G53" s="166"/>
      <c r="H53" s="177"/>
      <c r="I53" s="178"/>
    </row>
    <row r="54" spans="1:9" ht="15" customHeight="1" x14ac:dyDescent="0.25">
      <c r="A54" s="321" t="s">
        <v>141</v>
      </c>
      <c r="B54" s="321"/>
      <c r="C54" s="114" t="str">
        <f>'F-TNU-RA-014 SOLICITUD'!C150</f>
        <v>Seleccione</v>
      </c>
      <c r="D54" s="314" t="str">
        <f>IF('F-TNU-RA-014 SOLICITUD'!F148&lt;&gt;" ",'F-TNU-RA-014 SOLICITUD'!F148,"-")</f>
        <v>-</v>
      </c>
      <c r="E54" s="315"/>
      <c r="F54" s="165"/>
      <c r="G54" s="167" t="s">
        <v>178</v>
      </c>
      <c r="H54" s="314">
        <f>IF('F-TNU-RA-014 SOLICITUD'!F150&lt;&gt;" ",'F-TNU-RA-014 SOLICITUD'!F150,"-")</f>
        <v>0</v>
      </c>
      <c r="I54" s="315"/>
    </row>
    <row r="55" spans="1:9" ht="3.75" customHeight="1" x14ac:dyDescent="0.25">
      <c r="A55" s="48"/>
      <c r="B55" s="48"/>
      <c r="C55" s="48"/>
      <c r="D55" s="176"/>
      <c r="E55" s="176"/>
      <c r="F55" s="166"/>
      <c r="G55" s="166"/>
      <c r="H55" s="177"/>
      <c r="I55" s="178"/>
    </row>
    <row r="56" spans="1:9" ht="15" customHeight="1" x14ac:dyDescent="0.25">
      <c r="A56" s="321" t="s">
        <v>142</v>
      </c>
      <c r="B56" s="321"/>
      <c r="C56" s="114" t="str">
        <f>'F-TNU-RA-014 SOLICITUD'!C158</f>
        <v>Seleccione</v>
      </c>
      <c r="D56" s="314" t="str">
        <f>IF('F-TNU-RA-014 SOLICITUD'!F156&lt;&gt;" ",'F-TNU-RA-014 SOLICITUD'!F156,"-")</f>
        <v>-</v>
      </c>
      <c r="E56" s="315"/>
      <c r="F56" s="165"/>
      <c r="G56" s="167" t="s">
        <v>178</v>
      </c>
      <c r="H56" s="314">
        <f>IF('F-TNU-RA-014 SOLICITUD'!F158&lt;&gt;" ",'F-TNU-RA-014 SOLICITUD'!F158,"-")</f>
        <v>0</v>
      </c>
      <c r="I56" s="315"/>
    </row>
    <row r="57" spans="1:9" ht="3.75" customHeight="1" x14ac:dyDescent="0.25">
      <c r="A57" s="48"/>
      <c r="B57" s="48"/>
      <c r="C57" s="48"/>
      <c r="D57" s="176"/>
      <c r="E57" s="176"/>
      <c r="F57" s="166"/>
      <c r="G57" s="166"/>
      <c r="H57" s="177"/>
      <c r="I57" s="178"/>
    </row>
    <row r="58" spans="1:9" ht="15" customHeight="1" x14ac:dyDescent="0.25">
      <c r="A58" s="321" t="s">
        <v>143</v>
      </c>
      <c r="B58" s="321"/>
      <c r="C58" s="114" t="str">
        <f>'F-TNU-RA-014 SOLICITUD'!C166</f>
        <v>Seleccione</v>
      </c>
      <c r="D58" s="314" t="str">
        <f>IF('F-TNU-RA-014 SOLICITUD'!F164&lt;&gt;" ",'F-TNU-RA-014 SOLICITUD'!F164,"-")</f>
        <v>-</v>
      </c>
      <c r="E58" s="315"/>
      <c r="F58" s="165"/>
      <c r="G58" s="167" t="s">
        <v>178</v>
      </c>
      <c r="H58" s="314">
        <f>IF('F-TNU-RA-014 SOLICITUD'!F166&lt;&gt;" ",'F-TNU-RA-014 SOLICITUD'!F166,"-")</f>
        <v>0</v>
      </c>
      <c r="I58" s="315"/>
    </row>
    <row r="59" spans="1:9" ht="3.75" customHeight="1" x14ac:dyDescent="0.25">
      <c r="A59" s="48"/>
      <c r="B59" s="48"/>
      <c r="C59" s="48"/>
      <c r="D59" s="176"/>
      <c r="E59" s="176"/>
      <c r="F59" s="166"/>
      <c r="G59" s="166"/>
      <c r="H59" s="177"/>
      <c r="I59" s="178"/>
    </row>
    <row r="60" spans="1:9" ht="15" customHeight="1" x14ac:dyDescent="0.25">
      <c r="A60" s="321" t="s">
        <v>144</v>
      </c>
      <c r="B60" s="321"/>
      <c r="C60" s="114" t="str">
        <f>'F-TNU-RA-014 SOLICITUD'!C174</f>
        <v>Seleccione</v>
      </c>
      <c r="D60" s="314" t="str">
        <f>IF('F-TNU-RA-014 SOLICITUD'!F172&lt;&gt;" ",'F-TNU-RA-014 SOLICITUD'!F172,"-")</f>
        <v>-</v>
      </c>
      <c r="E60" s="315"/>
      <c r="F60" s="165"/>
      <c r="G60" s="167" t="s">
        <v>178</v>
      </c>
      <c r="H60" s="314">
        <f>IF('F-TNU-RA-014 SOLICITUD'!F174&lt;&gt;" ",'F-TNU-RA-014 SOLICITUD'!F174,"-")</f>
        <v>0</v>
      </c>
      <c r="I60" s="315"/>
    </row>
    <row r="61" spans="1:9" ht="7.5" customHeight="1" x14ac:dyDescent="0.25">
      <c r="A61" s="56" t="s">
        <v>86</v>
      </c>
      <c r="B61" s="56">
        <v>1</v>
      </c>
      <c r="C61" s="56">
        <v>2</v>
      </c>
      <c r="D61" s="56">
        <v>3</v>
      </c>
      <c r="E61" s="56">
        <v>4</v>
      </c>
      <c r="F61" s="56">
        <v>5</v>
      </c>
      <c r="G61" s="56">
        <v>6</v>
      </c>
      <c r="H61" s="56">
        <v>7</v>
      </c>
      <c r="I61" s="56">
        <v>8</v>
      </c>
    </row>
    <row r="62" spans="1:9" ht="37.5" customHeight="1" x14ac:dyDescent="0.25">
      <c r="A62" s="328" t="s">
        <v>188</v>
      </c>
      <c r="B62" s="328"/>
      <c r="C62" s="328"/>
      <c r="D62" s="328"/>
      <c r="E62" s="328"/>
      <c r="F62" s="328"/>
      <c r="G62" s="328"/>
      <c r="H62" s="328"/>
      <c r="I62" s="328"/>
    </row>
    <row r="63" spans="1:9" ht="3.75" customHeight="1" x14ac:dyDescent="0.25">
      <c r="B63" s="169"/>
      <c r="C63" s="169"/>
      <c r="D63" s="169"/>
      <c r="E63" s="169"/>
      <c r="F63" s="169"/>
      <c r="G63" s="169"/>
      <c r="H63" s="169"/>
      <c r="I63" s="169"/>
    </row>
    <row r="64" spans="1:9" ht="15" customHeight="1" x14ac:dyDescent="0.25">
      <c r="A64" s="181" t="s">
        <v>184</v>
      </c>
      <c r="B64" s="180"/>
      <c r="C64" s="180"/>
      <c r="D64" s="180"/>
      <c r="E64" s="180"/>
      <c r="F64" s="169"/>
      <c r="G64" s="323" t="s">
        <v>185</v>
      </c>
      <c r="H64" s="324"/>
      <c r="I64" s="325"/>
    </row>
    <row r="65" spans="1:9" ht="3.75" customHeight="1" x14ac:dyDescent="0.25">
      <c r="A65" s="182"/>
      <c r="B65" s="115"/>
      <c r="C65" s="115"/>
      <c r="D65" s="115"/>
      <c r="E65" s="115"/>
      <c r="F65" s="115"/>
      <c r="G65" s="115"/>
      <c r="H65" s="115"/>
      <c r="I65" s="115"/>
    </row>
    <row r="66" spans="1:9" ht="15" customHeight="1" x14ac:dyDescent="0.25">
      <c r="A66" s="186" t="s">
        <v>186</v>
      </c>
      <c r="B66" s="187"/>
      <c r="C66" s="187"/>
      <c r="D66" s="187"/>
      <c r="E66" s="187"/>
      <c r="F66" s="115"/>
      <c r="G66" s="322" t="s">
        <v>185</v>
      </c>
      <c r="H66" s="322"/>
      <c r="I66" s="322"/>
    </row>
    <row r="67" spans="1:9" s="191" customFormat="1" ht="6" customHeight="1" x14ac:dyDescent="0.25">
      <c r="A67" s="188"/>
      <c r="B67" s="189"/>
      <c r="C67" s="189"/>
      <c r="D67" s="189"/>
      <c r="E67" s="189"/>
      <c r="F67" s="166"/>
      <c r="G67" s="190"/>
      <c r="H67" s="190"/>
      <c r="I67" s="190"/>
    </row>
    <row r="68" spans="1:9" ht="24" customHeight="1" x14ac:dyDescent="0.25">
      <c r="A68" s="193"/>
      <c r="B68" s="193"/>
      <c r="C68" s="318" t="s">
        <v>179</v>
      </c>
      <c r="D68" s="318"/>
      <c r="E68" s="318"/>
      <c r="F68" s="318"/>
      <c r="G68" s="193" t="s">
        <v>92</v>
      </c>
      <c r="H68" s="193"/>
      <c r="I68" s="193"/>
    </row>
    <row r="69" spans="1:9" ht="24" customHeight="1" x14ac:dyDescent="0.25">
      <c r="A69" s="193"/>
      <c r="B69" s="193"/>
      <c r="C69" s="318"/>
      <c r="D69" s="318"/>
      <c r="E69" s="318"/>
      <c r="F69" s="318"/>
      <c r="G69" s="193" t="s">
        <v>212</v>
      </c>
      <c r="H69" s="193"/>
      <c r="I69" s="193"/>
    </row>
    <row r="70" spans="1:9" ht="24" customHeight="1" x14ac:dyDescent="0.25">
      <c r="A70" s="193"/>
      <c r="B70" s="193"/>
      <c r="C70" s="318"/>
      <c r="D70" s="318"/>
      <c r="E70" s="318"/>
      <c r="F70" s="318"/>
      <c r="G70" s="193" t="s">
        <v>181</v>
      </c>
      <c r="H70" s="193"/>
      <c r="I70" s="193"/>
    </row>
    <row r="71" spans="1:9" ht="15" customHeight="1" x14ac:dyDescent="0.25">
      <c r="A71" s="170"/>
      <c r="B71" s="170"/>
      <c r="C71" s="171"/>
      <c r="D71" s="171"/>
      <c r="E71" s="171"/>
      <c r="F71" s="171"/>
      <c r="G71" s="170"/>
      <c r="H71" s="170"/>
      <c r="I71" s="170"/>
    </row>
    <row r="72" spans="1:9" ht="15" customHeight="1" x14ac:dyDescent="0.25">
      <c r="A72" s="209" t="s">
        <v>24</v>
      </c>
      <c r="B72" s="209"/>
      <c r="C72" s="209"/>
      <c r="D72" s="209"/>
      <c r="E72" s="209"/>
      <c r="F72" s="209"/>
      <c r="G72" s="209"/>
      <c r="H72" s="209"/>
      <c r="I72" s="209"/>
    </row>
    <row r="73" spans="1:9" ht="15" customHeight="1" x14ac:dyDescent="0.25">
      <c r="A73" s="48"/>
      <c r="B73" s="48"/>
      <c r="C73" s="48"/>
      <c r="D73" s="48"/>
      <c r="E73" s="48"/>
      <c r="F73" s="48"/>
      <c r="G73" s="48"/>
      <c r="H73" s="48"/>
      <c r="I73" s="48"/>
    </row>
    <row r="74" spans="1:9" ht="30" customHeight="1" x14ac:dyDescent="0.25">
      <c r="A74" s="248" t="s">
        <v>180</v>
      </c>
      <c r="B74" s="248"/>
      <c r="C74" s="248"/>
      <c r="D74" s="248"/>
      <c r="E74" s="248"/>
      <c r="F74" s="248"/>
      <c r="G74" s="248"/>
      <c r="H74" s="248"/>
      <c r="I74" s="248"/>
    </row>
    <row r="75" spans="1:9" ht="3.75" customHeight="1" x14ac:dyDescent="0.25">
      <c r="A75" s="111"/>
      <c r="B75" s="111"/>
      <c r="C75" s="111"/>
      <c r="D75" s="111"/>
      <c r="E75" s="111"/>
      <c r="F75" s="111"/>
      <c r="G75" s="111"/>
      <c r="H75" s="111"/>
      <c r="I75" s="111"/>
    </row>
    <row r="76" spans="1:9" ht="15" customHeight="1" x14ac:dyDescent="0.25">
      <c r="A76" s="272" t="s">
        <v>25</v>
      </c>
      <c r="B76" s="272"/>
      <c r="C76" s="174">
        <f>'F-TNU-RA-014 SOLICITUD'!C184</f>
        <v>0</v>
      </c>
      <c r="D76" s="74"/>
      <c r="E76" s="74"/>
      <c r="F76" s="74"/>
      <c r="G76" s="74"/>
      <c r="H76" s="74"/>
      <c r="I76" s="74"/>
    </row>
    <row r="77" spans="1:9" ht="7.5" customHeight="1" x14ac:dyDescent="0.25">
      <c r="A77" s="111"/>
      <c r="B77" s="111"/>
      <c r="C77" s="75"/>
      <c r="D77" s="74"/>
      <c r="E77" s="74"/>
      <c r="F77" s="74"/>
      <c r="G77" s="74"/>
      <c r="H77" s="74"/>
      <c r="I77" s="74"/>
    </row>
    <row r="78" spans="1:9" x14ac:dyDescent="0.25">
      <c r="A78" s="210" t="s">
        <v>27</v>
      </c>
      <c r="B78" s="210"/>
      <c r="C78" s="118">
        <f>'F-TNU-RA-014 SOLICITUD'!C186</f>
        <v>0</v>
      </c>
      <c r="D78" s="48"/>
      <c r="E78" s="48"/>
      <c r="F78" s="48"/>
      <c r="G78" s="48"/>
      <c r="H78" s="48"/>
      <c r="I78" s="48"/>
    </row>
    <row r="79" spans="1:9" ht="3.75" customHeight="1" x14ac:dyDescent="0.25">
      <c r="A79" s="108"/>
      <c r="B79" s="108"/>
      <c r="C79" s="51"/>
      <c r="D79" s="48"/>
      <c r="E79" s="48"/>
      <c r="F79" s="48"/>
      <c r="G79" s="48"/>
      <c r="H79" s="48"/>
      <c r="I79" s="48"/>
    </row>
    <row r="80" spans="1:9" x14ac:dyDescent="0.25">
      <c r="A80" s="210" t="s">
        <v>28</v>
      </c>
      <c r="B80" s="210"/>
      <c r="C80" s="118">
        <f>'F-TNU-RA-014 SOLICITUD'!C188</f>
        <v>0</v>
      </c>
      <c r="D80" s="48"/>
      <c r="E80" s="48"/>
      <c r="F80" s="48"/>
      <c r="G80" s="48"/>
      <c r="H80" s="48"/>
      <c r="I80" s="48"/>
    </row>
    <row r="81" spans="1:9" ht="3.75" customHeight="1" x14ac:dyDescent="0.25">
      <c r="A81" s="108"/>
      <c r="B81" s="108"/>
      <c r="C81" s="51"/>
      <c r="D81" s="48"/>
      <c r="E81" s="48"/>
      <c r="F81" s="48"/>
      <c r="G81" s="48"/>
      <c r="H81" s="48"/>
      <c r="I81" s="48"/>
    </row>
    <row r="82" spans="1:9" x14ac:dyDescent="0.25">
      <c r="A82" s="210" t="s">
        <v>95</v>
      </c>
      <c r="B82" s="210"/>
      <c r="C82" s="118">
        <f>'F-TNU-RA-014 SOLICITUD'!C190</f>
        <v>0</v>
      </c>
      <c r="D82" s="48"/>
      <c r="E82" s="48"/>
      <c r="F82" s="48"/>
      <c r="G82" s="48"/>
      <c r="H82" s="48"/>
      <c r="I82" s="48"/>
    </row>
    <row r="83" spans="1:9" x14ac:dyDescent="0.25">
      <c r="A83" s="48"/>
      <c r="B83" s="48"/>
      <c r="C83" s="48"/>
      <c r="D83" s="48"/>
      <c r="E83" s="48"/>
      <c r="F83" s="48"/>
      <c r="G83" s="48"/>
      <c r="H83" s="48"/>
      <c r="I83" s="48"/>
    </row>
    <row r="84" spans="1:9" ht="22.5" customHeight="1" x14ac:dyDescent="0.25">
      <c r="A84" s="326" t="s">
        <v>123</v>
      </c>
      <c r="B84" s="327"/>
      <c r="C84" s="327"/>
      <c r="D84" s="264" t="str">
        <f>'F-TNU-RA-014 SOLICITUD'!D192</f>
        <v>8 DÍAS HÁBILES</v>
      </c>
      <c r="E84" s="264"/>
      <c r="F84" s="264"/>
      <c r="G84" s="264"/>
      <c r="H84" s="264"/>
      <c r="I84" s="265"/>
    </row>
    <row r="85" spans="1:9" ht="15" customHeight="1" x14ac:dyDescent="0.25">
      <c r="A85" s="113"/>
      <c r="B85" s="113"/>
      <c r="C85" s="113"/>
      <c r="D85" s="113"/>
      <c r="E85" s="113"/>
      <c r="F85" s="113"/>
      <c r="G85" s="113"/>
      <c r="H85" s="113"/>
      <c r="I85" s="113"/>
    </row>
    <row r="86" spans="1:9" ht="45" customHeight="1" x14ac:dyDescent="0.25">
      <c r="A86" s="231" t="s">
        <v>191</v>
      </c>
      <c r="B86" s="231"/>
      <c r="C86" s="231"/>
      <c r="D86" s="231"/>
      <c r="E86" s="231"/>
      <c r="F86" s="231"/>
      <c r="G86" s="231"/>
      <c r="H86" s="231"/>
      <c r="I86" s="231"/>
    </row>
    <row r="87" spans="1:9" ht="3.75" customHeight="1" x14ac:dyDescent="0.25">
      <c r="A87" s="110"/>
      <c r="B87" s="110"/>
      <c r="C87" s="110"/>
      <c r="D87" s="110"/>
      <c r="E87" s="110"/>
      <c r="F87" s="110"/>
      <c r="G87" s="110"/>
      <c r="H87" s="110"/>
      <c r="I87" s="110"/>
    </row>
    <row r="88" spans="1:9" ht="15" customHeight="1" x14ac:dyDescent="0.25">
      <c r="A88" s="93" t="s">
        <v>114</v>
      </c>
      <c r="B88" s="121">
        <f>'F-TNU-RA-014 SOLICITUD'!B196</f>
        <v>0</v>
      </c>
      <c r="C88" s="113"/>
      <c r="D88" s="330" t="s">
        <v>187</v>
      </c>
      <c r="E88" s="267"/>
      <c r="F88" s="267"/>
      <c r="G88" s="267"/>
      <c r="H88" s="267"/>
      <c r="I88" s="268"/>
    </row>
    <row r="89" spans="1:9" ht="3.75" customHeight="1" x14ac:dyDescent="0.25">
      <c r="A89" s="92"/>
      <c r="B89" s="113"/>
      <c r="C89" s="113"/>
      <c r="D89" s="234"/>
      <c r="E89" s="235"/>
      <c r="F89" s="235"/>
      <c r="G89" s="235"/>
      <c r="H89" s="235"/>
      <c r="I89" s="236"/>
    </row>
    <row r="90" spans="1:9" ht="15" customHeight="1" x14ac:dyDescent="0.25">
      <c r="A90" s="93" t="s">
        <v>115</v>
      </c>
      <c r="B90" s="121">
        <f>'F-TNU-RA-014 SOLICITUD'!B198</f>
        <v>0</v>
      </c>
      <c r="C90" s="113"/>
      <c r="D90" s="234"/>
      <c r="E90" s="235"/>
      <c r="F90" s="235"/>
      <c r="G90" s="235"/>
      <c r="H90" s="235"/>
      <c r="I90" s="236"/>
    </row>
    <row r="91" spans="1:9" ht="15" customHeight="1" x14ac:dyDescent="0.25">
      <c r="A91" s="113"/>
      <c r="B91" s="113"/>
      <c r="C91" s="113"/>
      <c r="D91" s="269"/>
      <c r="E91" s="270"/>
      <c r="F91" s="270"/>
      <c r="G91" s="270"/>
      <c r="H91" s="270"/>
      <c r="I91" s="271"/>
    </row>
    <row r="92" spans="1:9" ht="9" customHeight="1" x14ac:dyDescent="0.25">
      <c r="A92" s="172"/>
      <c r="B92" s="172"/>
      <c r="C92" s="172"/>
      <c r="D92" s="172"/>
      <c r="E92" s="172"/>
      <c r="F92" s="172"/>
      <c r="G92" s="172"/>
      <c r="H92" s="172"/>
      <c r="I92" s="172"/>
    </row>
    <row r="93" spans="1:9" ht="36.75" customHeight="1" x14ac:dyDescent="0.25">
      <c r="A93" s="332" t="s">
        <v>190</v>
      </c>
      <c r="B93" s="332"/>
      <c r="C93" s="332"/>
      <c r="D93" s="332"/>
      <c r="E93" s="332"/>
      <c r="F93" s="332"/>
      <c r="G93" s="332"/>
      <c r="H93" s="332"/>
      <c r="I93" s="332"/>
    </row>
    <row r="94" spans="1:9" ht="3.75" customHeight="1" x14ac:dyDescent="0.25">
      <c r="A94" s="113"/>
      <c r="B94" s="113"/>
      <c r="C94" s="113"/>
      <c r="D94" s="113"/>
      <c r="E94" s="113"/>
      <c r="F94" s="113"/>
      <c r="G94" s="113"/>
      <c r="H94" s="113"/>
      <c r="I94" s="113"/>
    </row>
    <row r="95" spans="1:9" ht="56.25" customHeight="1" x14ac:dyDescent="0.25">
      <c r="A95" s="332" t="s">
        <v>192</v>
      </c>
      <c r="B95" s="332"/>
      <c r="C95" s="332"/>
      <c r="D95" s="332"/>
      <c r="E95" s="332"/>
      <c r="F95" s="332"/>
      <c r="G95" s="332"/>
      <c r="H95" s="332"/>
      <c r="I95" s="332"/>
    </row>
    <row r="96" spans="1:9" ht="3.75" customHeight="1" x14ac:dyDescent="0.25">
      <c r="A96" s="175"/>
      <c r="B96" s="175"/>
      <c r="C96" s="175"/>
      <c r="D96" s="175"/>
      <c r="E96" s="175"/>
      <c r="F96" s="175"/>
      <c r="G96" s="175"/>
      <c r="H96" s="175"/>
      <c r="I96" s="175"/>
    </row>
    <row r="97" spans="1:9" ht="28.5" customHeight="1" x14ac:dyDescent="0.25">
      <c r="A97" s="332" t="s">
        <v>193</v>
      </c>
      <c r="B97" s="332"/>
      <c r="C97" s="332"/>
      <c r="D97" s="332"/>
      <c r="E97" s="332"/>
      <c r="F97" s="332"/>
      <c r="G97" s="332"/>
      <c r="H97" s="332"/>
      <c r="I97" s="332"/>
    </row>
    <row r="98" spans="1:9" ht="3.75" customHeight="1" x14ac:dyDescent="0.25">
      <c r="A98" s="175"/>
      <c r="B98" s="175"/>
      <c r="C98" s="175"/>
      <c r="D98" s="175"/>
      <c r="E98" s="175"/>
      <c r="F98" s="175"/>
      <c r="G98" s="175"/>
      <c r="H98" s="175"/>
      <c r="I98" s="175"/>
    </row>
    <row r="99" spans="1:9" ht="35.25" customHeight="1" x14ac:dyDescent="0.25">
      <c r="A99" s="332" t="s">
        <v>194</v>
      </c>
      <c r="B99" s="332"/>
      <c r="C99" s="332"/>
      <c r="D99" s="332"/>
      <c r="E99" s="332"/>
      <c r="F99" s="332"/>
      <c r="G99" s="332"/>
      <c r="H99" s="332"/>
      <c r="I99" s="332"/>
    </row>
    <row r="100" spans="1:9" ht="3.75" customHeight="1" x14ac:dyDescent="0.25">
      <c r="A100" s="175"/>
      <c r="B100" s="175"/>
      <c r="C100" s="175"/>
      <c r="D100" s="175"/>
      <c r="E100" s="175"/>
      <c r="F100" s="175"/>
      <c r="G100" s="175"/>
      <c r="H100" s="175"/>
      <c r="I100" s="175"/>
    </row>
    <row r="101" spans="1:9" ht="37.5" customHeight="1" x14ac:dyDescent="0.25">
      <c r="A101" s="248" t="s">
        <v>195</v>
      </c>
      <c r="B101" s="248"/>
      <c r="C101" s="248"/>
      <c r="D101" s="248"/>
      <c r="E101" s="248"/>
      <c r="F101" s="248"/>
      <c r="G101" s="248"/>
      <c r="H101" s="248"/>
      <c r="I101" s="248"/>
    </row>
    <row r="102" spans="1:9" ht="15" customHeight="1" x14ac:dyDescent="0.25">
      <c r="A102" s="109"/>
      <c r="B102" s="109"/>
      <c r="C102" s="109"/>
      <c r="D102" s="109"/>
      <c r="E102" s="109"/>
      <c r="F102" s="109"/>
      <c r="G102" s="109"/>
      <c r="H102" s="109"/>
      <c r="I102" s="109"/>
    </row>
    <row r="103" spans="1:9" x14ac:dyDescent="0.25">
      <c r="A103" s="48" t="s">
        <v>11</v>
      </c>
      <c r="B103" s="331">
        <f>'F-TNU-RA-014 SOLICITUD'!B205</f>
        <v>0</v>
      </c>
      <c r="C103" s="331"/>
      <c r="D103" s="331"/>
      <c r="E103" s="331"/>
      <c r="F103" s="48" t="s">
        <v>29</v>
      </c>
      <c r="G103" s="331">
        <f>'F-TNU-RA-014 SOLICITUD'!G205</f>
        <v>0</v>
      </c>
      <c r="H103" s="331"/>
      <c r="I103" s="331"/>
    </row>
    <row r="104" spans="1:9" ht="6.75" customHeight="1" x14ac:dyDescent="0.25">
      <c r="A104" s="48"/>
      <c r="B104" s="48"/>
      <c r="C104" s="48"/>
      <c r="D104" s="48"/>
      <c r="E104" s="48"/>
      <c r="F104" s="48"/>
      <c r="G104" s="48"/>
      <c r="H104" s="48"/>
      <c r="I104" s="48"/>
    </row>
    <row r="105" spans="1:9" ht="15" customHeight="1" x14ac:dyDescent="0.25">
      <c r="A105" s="209" t="s">
        <v>121</v>
      </c>
      <c r="B105" s="209"/>
      <c r="C105" s="209"/>
      <c r="D105" s="209"/>
      <c r="E105" s="209"/>
      <c r="F105" s="209"/>
      <c r="G105" s="209"/>
      <c r="H105" s="209"/>
      <c r="I105" s="209"/>
    </row>
    <row r="106" spans="1:9" ht="3.75" customHeight="1" x14ac:dyDescent="0.25">
      <c r="A106" s="48"/>
      <c r="B106" s="48"/>
      <c r="C106" s="48"/>
      <c r="D106" s="48"/>
      <c r="E106" s="48"/>
      <c r="F106" s="48"/>
      <c r="G106" s="48"/>
      <c r="H106" s="48"/>
      <c r="I106" s="48"/>
    </row>
    <row r="107" spans="1:9" ht="60" customHeight="1" x14ac:dyDescent="0.25">
      <c r="A107" s="250" t="s">
        <v>120</v>
      </c>
      <c r="B107" s="251"/>
      <c r="C107" s="251"/>
      <c r="D107" s="251"/>
      <c r="E107" s="251"/>
      <c r="F107" s="251"/>
      <c r="G107" s="251"/>
      <c r="H107" s="251"/>
      <c r="I107" s="252"/>
    </row>
    <row r="108" spans="1:9" ht="3.75" customHeight="1" x14ac:dyDescent="0.25">
      <c r="A108" s="48"/>
      <c r="B108" s="48"/>
      <c r="C108" s="48"/>
      <c r="D108" s="48"/>
      <c r="E108" s="48"/>
      <c r="F108" s="48"/>
      <c r="G108" s="48"/>
      <c r="H108" s="48"/>
      <c r="I108" s="48"/>
    </row>
    <row r="109" spans="1:9" ht="24.75" customHeight="1" x14ac:dyDescent="0.25">
      <c r="A109" s="253" t="s">
        <v>217</v>
      </c>
      <c r="B109" s="254"/>
      <c r="C109" s="255" t="s">
        <v>218</v>
      </c>
      <c r="D109" s="256"/>
      <c r="E109" s="256"/>
      <c r="F109" s="256"/>
      <c r="G109" s="256"/>
      <c r="H109" s="256"/>
      <c r="I109" s="257"/>
    </row>
    <row r="110" spans="1:9" ht="5.25" customHeight="1" x14ac:dyDescent="0.25">
      <c r="A110" s="48"/>
      <c r="B110" s="48"/>
      <c r="C110" s="48"/>
      <c r="D110" s="48"/>
      <c r="E110" s="48"/>
      <c r="F110" s="48"/>
      <c r="G110" s="48"/>
      <c r="H110" s="48"/>
      <c r="I110" s="48"/>
    </row>
    <row r="111" spans="1:9" x14ac:dyDescent="0.25">
      <c r="A111" s="210" t="s">
        <v>118</v>
      </c>
      <c r="B111" s="210"/>
      <c r="C111" s="122">
        <f>'F-TNU-RA-014 SOLICITUD'!C213</f>
        <v>0</v>
      </c>
      <c r="D111" s="329" t="s">
        <v>119</v>
      </c>
      <c r="E111" s="329"/>
      <c r="F111" s="316">
        <f>'F-TNU-RA-014 SOLICITUD'!F213</f>
        <v>0</v>
      </c>
      <c r="G111" s="316"/>
      <c r="H111" s="316"/>
      <c r="I111" s="316"/>
    </row>
    <row r="112" spans="1:9" s="1" customFormat="1" ht="3.75" customHeight="1" x14ac:dyDescent="0.25">
      <c r="A112" s="49"/>
      <c r="B112" s="49"/>
      <c r="C112" s="50"/>
      <c r="D112" s="95"/>
      <c r="E112" s="96"/>
      <c r="F112" s="51"/>
      <c r="G112" s="51"/>
      <c r="H112" s="51"/>
      <c r="I112" s="51"/>
    </row>
    <row r="113" spans="1:9" x14ac:dyDescent="0.25">
      <c r="A113" s="210" t="s">
        <v>122</v>
      </c>
      <c r="B113" s="210"/>
      <c r="C113" s="122">
        <f>'F-TNU-RA-014 SOLICITUD'!C215</f>
        <v>0</v>
      </c>
      <c r="D113" s="329" t="s">
        <v>30</v>
      </c>
      <c r="E113" s="329"/>
      <c r="F113" s="213"/>
      <c r="G113" s="213"/>
      <c r="H113" s="213"/>
      <c r="I113" s="213"/>
    </row>
    <row r="114" spans="1:9" s="1" customFormat="1" ht="3.75" customHeight="1" x14ac:dyDescent="0.25">
      <c r="A114" s="49"/>
      <c r="B114" s="49"/>
      <c r="C114" s="50"/>
      <c r="D114" s="50"/>
      <c r="E114" s="51"/>
      <c r="F114" s="51"/>
      <c r="G114" s="51"/>
      <c r="H114" s="51"/>
      <c r="I114" s="51"/>
    </row>
    <row r="115" spans="1:9" x14ac:dyDescent="0.25">
      <c r="A115" s="210" t="s">
        <v>61</v>
      </c>
      <c r="B115" s="210"/>
      <c r="C115" s="94"/>
      <c r="D115" s="94"/>
      <c r="E115" s="48"/>
      <c r="F115" s="97"/>
      <c r="G115" s="97"/>
      <c r="H115" s="97"/>
      <c r="I115" s="97"/>
    </row>
  </sheetData>
  <sheetProtection algorithmName="SHA-512" hashValue="DnMAglsCBhf5nSiN9JN2GzVRq5+IxEycw15gql9HRA5b97Y9uG2T9dk+C7Rt5bdp8Ed+JhSMeN2/i0OBHOngjw==" saltValue="LWdvd1wGMEVUplxwXc/jeg==" spinCount="100000" sheet="1" objects="1" scenarios="1" formatCells="0" formatColumns="0"/>
  <protectedRanges>
    <protectedRange sqref="H5 A107" name="Rango1"/>
  </protectedRanges>
  <dataConsolidate/>
  <mergeCells count="113">
    <mergeCell ref="D113:E113"/>
    <mergeCell ref="F113:I113"/>
    <mergeCell ref="A115:B115"/>
    <mergeCell ref="A26:C26"/>
    <mergeCell ref="A28:C28"/>
    <mergeCell ref="A30:C30"/>
    <mergeCell ref="A36:C36"/>
    <mergeCell ref="A107:I107"/>
    <mergeCell ref="A109:B109"/>
    <mergeCell ref="C109:I109"/>
    <mergeCell ref="A54:B54"/>
    <mergeCell ref="A56:B56"/>
    <mergeCell ref="A58:B58"/>
    <mergeCell ref="A60:B60"/>
    <mergeCell ref="A113:B113"/>
    <mergeCell ref="A111:B111"/>
    <mergeCell ref="A76:B76"/>
    <mergeCell ref="A78:B78"/>
    <mergeCell ref="A80:B80"/>
    <mergeCell ref="A68:B70"/>
    <mergeCell ref="D26:E26"/>
    <mergeCell ref="D28:E28"/>
    <mergeCell ref="D30:E30"/>
    <mergeCell ref="D32:E32"/>
    <mergeCell ref="D111:E111"/>
    <mergeCell ref="F111:I111"/>
    <mergeCell ref="A86:I86"/>
    <mergeCell ref="D88:I91"/>
    <mergeCell ref="A101:I101"/>
    <mergeCell ref="B103:E103"/>
    <mergeCell ref="G103:I103"/>
    <mergeCell ref="A105:I105"/>
    <mergeCell ref="A93:I93"/>
    <mergeCell ref="A95:I95"/>
    <mergeCell ref="A97:I97"/>
    <mergeCell ref="A99:I99"/>
    <mergeCell ref="H26:I26"/>
    <mergeCell ref="A82:B82"/>
    <mergeCell ref="A84:C84"/>
    <mergeCell ref="D84:I84"/>
    <mergeCell ref="A74:I74"/>
    <mergeCell ref="A42:I42"/>
    <mergeCell ref="A44:B44"/>
    <mergeCell ref="E44:F44"/>
    <mergeCell ref="G44:I44"/>
    <mergeCell ref="A46:B46"/>
    <mergeCell ref="A62:I62"/>
    <mergeCell ref="D58:E58"/>
    <mergeCell ref="H58:I58"/>
    <mergeCell ref="D60:E60"/>
    <mergeCell ref="H60:I60"/>
    <mergeCell ref="D52:E52"/>
    <mergeCell ref="H52:I52"/>
    <mergeCell ref="D54:E54"/>
    <mergeCell ref="H54:I54"/>
    <mergeCell ref="D56:E56"/>
    <mergeCell ref="H56:I56"/>
    <mergeCell ref="D46:E46"/>
    <mergeCell ref="H46:I46"/>
    <mergeCell ref="D48:E48"/>
    <mergeCell ref="A72:I72"/>
    <mergeCell ref="A38:C38"/>
    <mergeCell ref="A40:C40"/>
    <mergeCell ref="A48:B48"/>
    <mergeCell ref="A50:B50"/>
    <mergeCell ref="A52:B52"/>
    <mergeCell ref="D34:E34"/>
    <mergeCell ref="D36:E36"/>
    <mergeCell ref="D38:E38"/>
    <mergeCell ref="D40:E40"/>
    <mergeCell ref="D50:E50"/>
    <mergeCell ref="H50:I50"/>
    <mergeCell ref="C68:F70"/>
    <mergeCell ref="G68:I68"/>
    <mergeCell ref="G69:I69"/>
    <mergeCell ref="G70:I70"/>
    <mergeCell ref="G66:I66"/>
    <mergeCell ref="G64:I64"/>
    <mergeCell ref="H48:I48"/>
    <mergeCell ref="A1:B3"/>
    <mergeCell ref="C1:F3"/>
    <mergeCell ref="G1:I1"/>
    <mergeCell ref="G2:I2"/>
    <mergeCell ref="G3:I3"/>
    <mergeCell ref="A5:B5"/>
    <mergeCell ref="E5:G5"/>
    <mergeCell ref="H5:I5"/>
    <mergeCell ref="C9:I9"/>
    <mergeCell ref="A7:I7"/>
    <mergeCell ref="H40:I40"/>
    <mergeCell ref="H38:I38"/>
    <mergeCell ref="H36:I36"/>
    <mergeCell ref="H34:I34"/>
    <mergeCell ref="H32:I32"/>
    <mergeCell ref="H30:I30"/>
    <mergeCell ref="A9:B9"/>
    <mergeCell ref="A11:B11"/>
    <mergeCell ref="C11:D11"/>
    <mergeCell ref="F11:G11"/>
    <mergeCell ref="A13:B13"/>
    <mergeCell ref="C13:D13"/>
    <mergeCell ref="F13:I13"/>
    <mergeCell ref="A15:B15"/>
    <mergeCell ref="C15:D15"/>
    <mergeCell ref="F15:I15"/>
    <mergeCell ref="A17:B17"/>
    <mergeCell ref="H17:I17"/>
    <mergeCell ref="C17:F17"/>
    <mergeCell ref="A20:I20"/>
    <mergeCell ref="A22:I22"/>
    <mergeCell ref="A32:C32"/>
    <mergeCell ref="A34:C34"/>
    <mergeCell ref="H28:I28"/>
  </mergeCells>
  <pageMargins left="0.59055118110236227" right="0.39370078740157483" top="0.39370078740157483" bottom="0.39370078740157483" header="0.31496062992125984" footer="0.31496062992125984"/>
  <pageSetup scale="95" fitToWidth="2" orientation="portrait" r:id="rId1"/>
  <rowBreaks count="1" manualBreakCount="1">
    <brk id="67"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0"/>
  <sheetViews>
    <sheetView showGridLines="0" zoomScaleNormal="100" zoomScaleSheetLayoutView="120" workbookViewId="0">
      <selection activeCell="C1" sqref="C1:F3"/>
    </sheetView>
  </sheetViews>
  <sheetFormatPr baseColWidth="10" defaultColWidth="11.375" defaultRowHeight="15" x14ac:dyDescent="0.25"/>
  <cols>
    <col min="1" max="1" width="11.375" style="2"/>
    <col min="2" max="2" width="6.875" style="2" customWidth="1"/>
    <col min="3" max="3" width="22.125" style="2" customWidth="1"/>
    <col min="4" max="4" width="8.625" style="2" customWidth="1"/>
    <col min="5" max="5" width="8.75" style="2" customWidth="1"/>
    <col min="6" max="6" width="9.875" style="2" customWidth="1"/>
    <col min="7" max="7" width="7.875" style="2" customWidth="1"/>
    <col min="8" max="8" width="9.625" style="2" customWidth="1"/>
    <col min="9" max="9" width="10.75" style="2" customWidth="1"/>
    <col min="10" max="10" width="12" style="2" bestFit="1" customWidth="1"/>
    <col min="11" max="16384" width="11.375" style="2"/>
  </cols>
  <sheetData>
    <row r="1" spans="1:10" ht="18.75" customHeight="1" x14ac:dyDescent="0.25">
      <c r="A1" s="193"/>
      <c r="B1" s="193"/>
      <c r="C1" s="333" t="s">
        <v>159</v>
      </c>
      <c r="D1" s="334"/>
      <c r="E1" s="334"/>
      <c r="F1" s="334"/>
      <c r="G1" s="193" t="s">
        <v>92</v>
      </c>
      <c r="H1" s="193"/>
      <c r="I1" s="193"/>
    </row>
    <row r="2" spans="1:10" ht="18.75" customHeight="1" x14ac:dyDescent="0.25">
      <c r="A2" s="193"/>
      <c r="B2" s="193"/>
      <c r="C2" s="334"/>
      <c r="D2" s="334"/>
      <c r="E2" s="334"/>
      <c r="F2" s="334"/>
      <c r="G2" s="193" t="s">
        <v>210</v>
      </c>
      <c r="H2" s="193"/>
      <c r="I2" s="193"/>
    </row>
    <row r="3" spans="1:10" ht="18.75" customHeight="1" x14ac:dyDescent="0.25">
      <c r="A3" s="193"/>
      <c r="B3" s="193"/>
      <c r="C3" s="334"/>
      <c r="D3" s="334"/>
      <c r="E3" s="334"/>
      <c r="F3" s="334"/>
      <c r="G3" s="193" t="s">
        <v>35</v>
      </c>
      <c r="H3" s="193"/>
      <c r="I3" s="193"/>
    </row>
    <row r="4" spans="1:10" x14ac:dyDescent="0.25">
      <c r="A4" s="45"/>
      <c r="B4" s="45"/>
      <c r="C4" s="45"/>
      <c r="D4" s="45"/>
      <c r="E4" s="45"/>
      <c r="F4" s="45"/>
      <c r="G4" s="45"/>
      <c r="H4" s="45"/>
      <c r="I4" s="45"/>
    </row>
    <row r="5" spans="1:10" x14ac:dyDescent="0.25">
      <c r="A5" s="335" t="s">
        <v>146</v>
      </c>
      <c r="B5" s="335"/>
      <c r="C5" s="335"/>
      <c r="D5" s="335"/>
      <c r="E5" s="335"/>
      <c r="F5" s="335"/>
      <c r="G5" s="335"/>
      <c r="H5" s="335"/>
      <c r="I5" s="335"/>
    </row>
    <row r="6" spans="1:10" ht="37.5" customHeight="1" x14ac:dyDescent="0.25">
      <c r="A6" s="336" t="s">
        <v>199</v>
      </c>
      <c r="B6" s="336"/>
      <c r="C6" s="336"/>
      <c r="D6" s="336"/>
      <c r="E6" s="336"/>
      <c r="F6" s="336"/>
      <c r="G6" s="336"/>
      <c r="H6" s="336"/>
      <c r="I6" s="336"/>
    </row>
    <row r="7" spans="1:10" ht="7.5" customHeight="1" x14ac:dyDescent="0.25">
      <c r="A7" s="130"/>
      <c r="B7" s="130"/>
      <c r="C7" s="130"/>
      <c r="D7" s="130"/>
      <c r="E7" s="130"/>
      <c r="F7" s="130"/>
      <c r="G7" s="130"/>
      <c r="H7" s="130"/>
      <c r="I7" s="130"/>
    </row>
    <row r="8" spans="1:10" ht="22.5" customHeight="1" x14ac:dyDescent="0.25">
      <c r="A8" s="130"/>
      <c r="B8" s="130"/>
      <c r="C8" s="131" t="s">
        <v>147</v>
      </c>
      <c r="D8" s="130"/>
      <c r="E8" s="337" t="str">
        <f>IF(C27&lt;&gt;"",C27&amp;" /"," ")</f>
        <v xml:space="preserve">  /</v>
      </c>
      <c r="F8" s="338"/>
      <c r="G8" s="145">
        <v>2018</v>
      </c>
      <c r="H8" s="132"/>
      <c r="I8" s="130"/>
      <c r="J8" s="144"/>
    </row>
    <row r="9" spans="1:10" ht="7.5" customHeight="1" x14ac:dyDescent="0.25">
      <c r="A9" s="46"/>
      <c r="B9" s="46"/>
      <c r="C9" s="46"/>
      <c r="D9" s="46"/>
      <c r="E9" s="46"/>
      <c r="F9" s="46"/>
      <c r="G9" s="46"/>
      <c r="H9" s="46"/>
      <c r="I9" s="46"/>
    </row>
    <row r="10" spans="1:10" x14ac:dyDescent="0.25">
      <c r="A10" s="209" t="s">
        <v>148</v>
      </c>
      <c r="B10" s="209"/>
      <c r="C10" s="209"/>
      <c r="D10" s="209"/>
      <c r="E10" s="209"/>
      <c r="F10" s="209"/>
      <c r="G10" s="209"/>
      <c r="H10" s="209"/>
      <c r="I10" s="209"/>
    </row>
    <row r="11" spans="1:10" ht="3.75" customHeight="1" x14ac:dyDescent="0.25">
      <c r="A11" s="48"/>
      <c r="B11" s="48"/>
      <c r="C11" s="48"/>
      <c r="D11" s="48"/>
      <c r="E11" s="48"/>
      <c r="F11" s="48"/>
      <c r="G11" s="48"/>
      <c r="H11" s="48"/>
      <c r="I11" s="48"/>
    </row>
    <row r="12" spans="1:10" x14ac:dyDescent="0.25">
      <c r="A12" s="210" t="s">
        <v>0</v>
      </c>
      <c r="B12" s="210"/>
      <c r="C12" s="316">
        <f>'F-TNU-RA-014 SOLICITUD'!$C$11:$I$11</f>
        <v>0</v>
      </c>
      <c r="D12" s="316"/>
      <c r="E12" s="316"/>
      <c r="F12" s="316"/>
      <c r="G12" s="316"/>
      <c r="H12" s="316"/>
      <c r="I12" s="316"/>
    </row>
    <row r="13" spans="1:10" s="1" customFormat="1" ht="3.75" customHeight="1" x14ac:dyDescent="0.25">
      <c r="A13" s="49"/>
      <c r="B13" s="49"/>
      <c r="C13" s="50"/>
      <c r="D13" s="50"/>
      <c r="E13" s="51"/>
      <c r="F13" s="51"/>
      <c r="G13" s="51"/>
      <c r="H13" s="51"/>
      <c r="I13" s="51"/>
    </row>
    <row r="14" spans="1:10" x14ac:dyDescent="0.25">
      <c r="A14" s="210" t="s">
        <v>1</v>
      </c>
      <c r="B14" s="210"/>
      <c r="C14" s="316">
        <f>'F-TNU-RA-014 SOLICITUD'!$C$13:$D$13</f>
        <v>0</v>
      </c>
      <c r="D14" s="316"/>
      <c r="E14" s="48" t="s">
        <v>3</v>
      </c>
      <c r="F14" s="317">
        <f>'F-TNU-RA-014 SOLICITUD'!$F$13:$G$13</f>
        <v>0</v>
      </c>
      <c r="G14" s="317"/>
      <c r="H14" s="48" t="s">
        <v>4</v>
      </c>
      <c r="I14" s="118">
        <f>'F-TNU-RA-014 SOLICITUD'!$I$13</f>
        <v>0</v>
      </c>
    </row>
    <row r="15" spans="1:10" s="1" customFormat="1" ht="3.75" customHeight="1" x14ac:dyDescent="0.25">
      <c r="A15" s="49"/>
      <c r="B15" s="49"/>
      <c r="C15" s="50"/>
      <c r="D15" s="50"/>
      <c r="E15" s="51"/>
      <c r="F15" s="51"/>
      <c r="G15" s="51"/>
      <c r="H15" s="51"/>
      <c r="I15" s="51"/>
    </row>
    <row r="16" spans="1:10" x14ac:dyDescent="0.25">
      <c r="A16" s="210" t="s">
        <v>2</v>
      </c>
      <c r="B16" s="210"/>
      <c r="C16" s="316">
        <f>'F-TNU-RA-014 SOLICITUD'!$C$15:$D$15</f>
        <v>0</v>
      </c>
      <c r="D16" s="316"/>
      <c r="E16" s="48" t="s">
        <v>5</v>
      </c>
      <c r="F16" s="317">
        <f>'F-TNU-RA-014 SOLICITUD'!$F$15:$I$15</f>
        <v>0</v>
      </c>
      <c r="G16" s="317"/>
      <c r="H16" s="317"/>
      <c r="I16" s="317"/>
    </row>
    <row r="17" spans="1:9" s="1" customFormat="1" ht="3.75" customHeight="1" x14ac:dyDescent="0.25">
      <c r="A17" s="49"/>
      <c r="B17" s="49"/>
      <c r="C17" s="50"/>
      <c r="D17" s="50"/>
      <c r="E17" s="51"/>
      <c r="F17" s="53"/>
      <c r="G17" s="53"/>
      <c r="H17" s="53"/>
      <c r="I17" s="53"/>
    </row>
    <row r="18" spans="1:9" x14ac:dyDescent="0.25">
      <c r="A18" s="210" t="s">
        <v>6</v>
      </c>
      <c r="B18" s="210"/>
      <c r="C18" s="316">
        <f>'F-TNU-RA-014 SOLICITUD'!$C$17:$D$17</f>
        <v>0</v>
      </c>
      <c r="D18" s="316"/>
      <c r="E18" s="48" t="s">
        <v>7</v>
      </c>
      <c r="F18" s="317">
        <f>'F-TNU-RA-014 SOLICITUD'!$F$17:$I$17</f>
        <v>0</v>
      </c>
      <c r="G18" s="317"/>
      <c r="H18" s="317"/>
      <c r="I18" s="317"/>
    </row>
    <row r="19" spans="1:9" s="1" customFormat="1" ht="3.75" customHeight="1" x14ac:dyDescent="0.25">
      <c r="A19" s="49"/>
      <c r="B19" s="49"/>
      <c r="C19" s="50"/>
      <c r="D19" s="50"/>
      <c r="E19" s="51"/>
      <c r="F19" s="53"/>
      <c r="G19" s="53"/>
      <c r="H19" s="53"/>
      <c r="I19" s="53"/>
    </row>
    <row r="20" spans="1:9" x14ac:dyDescent="0.25">
      <c r="A20" s="210" t="s">
        <v>8</v>
      </c>
      <c r="B20" s="210"/>
      <c r="C20" s="316">
        <f>'F-TNU-RA-014 SOLICITUD'!$C$19:$D$19</f>
        <v>0</v>
      </c>
      <c r="D20" s="316"/>
      <c r="E20" s="54" t="s">
        <v>149</v>
      </c>
      <c r="F20" s="54"/>
      <c r="G20" s="125"/>
      <c r="H20" s="143">
        <f>'F-TNU-RA-014 SOLICITUD'!$C$7</f>
        <v>0</v>
      </c>
      <c r="I20" s="142">
        <f>'F-TNU-RA-014 SOLICITUD'!$H$7</f>
        <v>0</v>
      </c>
    </row>
    <row r="21" spans="1:9" ht="3.75" customHeight="1" x14ac:dyDescent="0.25">
      <c r="A21" s="48"/>
      <c r="B21" s="48"/>
      <c r="C21" s="48"/>
      <c r="D21" s="48"/>
      <c r="E21" s="48"/>
      <c r="F21" s="48"/>
      <c r="G21" s="48"/>
      <c r="H21" s="48"/>
      <c r="I21" s="48"/>
    </row>
    <row r="22" spans="1:9" ht="6.75" customHeight="1" x14ac:dyDescent="0.25">
      <c r="A22" s="48"/>
      <c r="B22" s="48"/>
      <c r="C22" s="48"/>
      <c r="D22" s="48"/>
      <c r="E22" s="48"/>
      <c r="F22" s="48"/>
      <c r="G22" s="48"/>
      <c r="H22" s="48"/>
      <c r="I22" s="48"/>
    </row>
    <row r="23" spans="1:9" x14ac:dyDescent="0.25">
      <c r="A23" s="209" t="s">
        <v>150</v>
      </c>
      <c r="B23" s="209"/>
      <c r="C23" s="209"/>
      <c r="D23" s="209"/>
      <c r="E23" s="209"/>
      <c r="F23" s="209"/>
      <c r="G23" s="209"/>
      <c r="H23" s="209"/>
      <c r="I23" s="209"/>
    </row>
    <row r="24" spans="1:9" ht="7.5" customHeight="1" x14ac:dyDescent="0.25">
      <c r="A24" s="48"/>
      <c r="B24" s="48"/>
      <c r="C24" s="48"/>
      <c r="D24" s="48"/>
      <c r="E24" s="48"/>
      <c r="F24" s="48"/>
      <c r="G24" s="48"/>
      <c r="H24" s="48"/>
      <c r="I24" s="48"/>
    </row>
    <row r="25" spans="1:9" ht="45" customHeight="1" x14ac:dyDescent="0.25">
      <c r="A25" s="215" t="s">
        <v>151</v>
      </c>
      <c r="B25" s="215"/>
      <c r="C25" s="215"/>
      <c r="D25" s="215"/>
      <c r="E25" s="215"/>
      <c r="F25" s="215"/>
      <c r="G25" s="215"/>
      <c r="H25" s="215"/>
      <c r="I25" s="215"/>
    </row>
    <row r="26" spans="1:9" ht="7.5" customHeight="1" x14ac:dyDescent="0.25">
      <c r="A26" s="48"/>
      <c r="B26" s="48"/>
      <c r="C26" s="48"/>
      <c r="D26" s="48"/>
      <c r="E26" s="48"/>
      <c r="F26" s="48"/>
      <c r="G26" s="48"/>
      <c r="H26" s="48"/>
      <c r="I26" s="48"/>
    </row>
    <row r="27" spans="1:9" ht="15" customHeight="1" x14ac:dyDescent="0.25">
      <c r="A27" s="133" t="s">
        <v>152</v>
      </c>
      <c r="B27" s="48"/>
      <c r="C27" s="339" t="str">
        <f>'F-TNU-RA-014 SOLICITUD'!D30</f>
        <v xml:space="preserve"> </v>
      </c>
      <c r="D27" s="340"/>
      <c r="E27" s="56"/>
      <c r="F27" s="56"/>
      <c r="G27" s="56"/>
      <c r="H27" s="56"/>
      <c r="I27" s="56"/>
    </row>
    <row r="28" spans="1:9" s="1" customFormat="1" ht="3.75" customHeight="1" x14ac:dyDescent="0.25">
      <c r="A28" s="49"/>
      <c r="B28" s="49"/>
      <c r="C28" s="50"/>
      <c r="D28" s="50"/>
      <c r="E28" s="51"/>
      <c r="F28" s="51"/>
      <c r="G28" s="51"/>
      <c r="H28" s="51"/>
      <c r="I28" s="51"/>
    </row>
    <row r="29" spans="1:9" x14ac:dyDescent="0.25">
      <c r="A29" s="210" t="s">
        <v>153</v>
      </c>
      <c r="B29" s="210"/>
      <c r="C29" s="341"/>
      <c r="D29" s="341"/>
      <c r="E29" s="48" t="s">
        <v>201</v>
      </c>
      <c r="F29" s="97"/>
      <c r="G29" s="97"/>
      <c r="H29" s="317"/>
      <c r="I29" s="317"/>
    </row>
    <row r="30" spans="1:9" ht="7.5" customHeight="1" x14ac:dyDescent="0.25">
      <c r="A30" s="56" t="s">
        <v>86</v>
      </c>
      <c r="B30" s="56">
        <v>1</v>
      </c>
      <c r="C30" s="56">
        <v>2</v>
      </c>
      <c r="D30" s="56">
        <v>3</v>
      </c>
      <c r="E30" s="56">
        <v>4</v>
      </c>
      <c r="F30" s="56">
        <v>5</v>
      </c>
      <c r="G30" s="56">
        <v>6</v>
      </c>
      <c r="H30" s="56">
        <v>7</v>
      </c>
      <c r="I30" s="56">
        <v>8</v>
      </c>
    </row>
    <row r="31" spans="1:9" ht="15" customHeight="1" x14ac:dyDescent="0.25">
      <c r="A31" s="134"/>
      <c r="B31" s="135"/>
      <c r="C31" s="135" t="s">
        <v>154</v>
      </c>
      <c r="D31" s="136"/>
      <c r="E31" s="136"/>
      <c r="F31" s="136"/>
      <c r="G31" s="135"/>
      <c r="H31" s="135" t="s">
        <v>155</v>
      </c>
      <c r="I31" s="87"/>
    </row>
    <row r="32" spans="1:9" ht="3.75" customHeight="1" x14ac:dyDescent="0.25">
      <c r="A32" s="63"/>
      <c r="B32" s="57"/>
      <c r="C32" s="57"/>
      <c r="D32" s="58"/>
      <c r="E32" s="57"/>
      <c r="F32" s="57"/>
      <c r="G32" s="57"/>
      <c r="H32" s="57"/>
      <c r="I32" s="64"/>
    </row>
    <row r="33" spans="1:10" x14ac:dyDescent="0.25">
      <c r="A33" s="65" t="s">
        <v>11</v>
      </c>
      <c r="B33" s="342">
        <f>'F-TNU-RA-014 SOLICITUD'!B32:C32</f>
        <v>0</v>
      </c>
      <c r="C33" s="342"/>
      <c r="D33" s="58"/>
      <c r="E33" s="225" t="s">
        <v>15</v>
      </c>
      <c r="F33" s="225"/>
      <c r="G33" s="342">
        <f>'F-TNU-RA-014 SOLICITUD'!G32:I32</f>
        <v>0</v>
      </c>
      <c r="H33" s="342"/>
      <c r="I33" s="343"/>
    </row>
    <row r="34" spans="1:10" ht="3.75" customHeight="1" x14ac:dyDescent="0.25">
      <c r="A34" s="66"/>
      <c r="B34" s="59"/>
      <c r="C34" s="59"/>
      <c r="D34" s="60"/>
      <c r="E34" s="61"/>
      <c r="F34" s="61"/>
      <c r="G34" s="59"/>
      <c r="H34" s="59"/>
      <c r="I34" s="67"/>
    </row>
    <row r="35" spans="1:10" x14ac:dyDescent="0.25">
      <c r="A35" s="65" t="s">
        <v>12</v>
      </c>
      <c r="B35" s="342">
        <f>'F-TNU-RA-014 SOLICITUD'!B34:C34</f>
        <v>0</v>
      </c>
      <c r="C35" s="342"/>
      <c r="D35" s="58"/>
      <c r="E35" s="225" t="s">
        <v>16</v>
      </c>
      <c r="F35" s="225"/>
      <c r="G35" s="342">
        <f>'F-TNU-RA-014 SOLICITUD'!G34:I34</f>
        <v>0</v>
      </c>
      <c r="H35" s="342"/>
      <c r="I35" s="343"/>
    </row>
    <row r="36" spans="1:10" ht="3.75" customHeight="1" x14ac:dyDescent="0.25">
      <c r="A36" s="66"/>
      <c r="B36" s="59"/>
      <c r="C36" s="59"/>
      <c r="D36" s="60"/>
      <c r="E36" s="61"/>
      <c r="F36" s="61"/>
      <c r="G36" s="59"/>
      <c r="H36" s="59"/>
      <c r="I36" s="67"/>
    </row>
    <row r="37" spans="1:10" x14ac:dyDescent="0.25">
      <c r="A37" s="65" t="s">
        <v>13</v>
      </c>
      <c r="B37" s="342">
        <f>'F-TNU-RA-014 SOLICITUD'!B36:C36</f>
        <v>0</v>
      </c>
      <c r="C37" s="342"/>
      <c r="D37" s="58"/>
      <c r="E37" s="225" t="s">
        <v>14</v>
      </c>
      <c r="F37" s="225"/>
      <c r="G37" s="342">
        <f>'F-TNU-RA-014 SOLICITUD'!G36:I36</f>
        <v>0</v>
      </c>
      <c r="H37" s="342"/>
      <c r="I37" s="343"/>
    </row>
    <row r="38" spans="1:10" ht="3.75" customHeight="1" x14ac:dyDescent="0.25">
      <c r="A38" s="66"/>
      <c r="B38" s="59"/>
      <c r="C38" s="59"/>
      <c r="D38" s="60"/>
      <c r="E38" s="61"/>
      <c r="F38" s="61"/>
      <c r="G38" s="59"/>
      <c r="H38" s="59"/>
      <c r="I38" s="67"/>
    </row>
    <row r="39" spans="1:10" x14ac:dyDescent="0.25">
      <c r="A39" s="68" t="s">
        <v>14</v>
      </c>
      <c r="B39" s="344">
        <f>'F-TNU-RA-014 SOLICITUD'!B38:C38</f>
        <v>0</v>
      </c>
      <c r="C39" s="344"/>
      <c r="D39" s="69"/>
      <c r="E39" s="228" t="s">
        <v>17</v>
      </c>
      <c r="F39" s="228"/>
      <c r="G39" s="345">
        <f>'F-TNU-RA-014 SOLICITUD'!G38:I38</f>
        <v>0</v>
      </c>
      <c r="H39" s="345"/>
      <c r="I39" s="346"/>
    </row>
    <row r="40" spans="1:10" ht="6.75" customHeight="1" x14ac:dyDescent="0.25">
      <c r="A40" s="48"/>
      <c r="B40" s="48"/>
      <c r="C40" s="48"/>
      <c r="D40" s="48"/>
      <c r="E40" s="48"/>
      <c r="F40" s="48"/>
      <c r="G40" s="48"/>
      <c r="H40" s="48"/>
      <c r="I40" s="48"/>
    </row>
    <row r="41" spans="1:10" x14ac:dyDescent="0.25">
      <c r="A41" s="209" t="s">
        <v>156</v>
      </c>
      <c r="B41" s="209"/>
      <c r="C41" s="209"/>
      <c r="D41" s="209"/>
      <c r="E41" s="209"/>
      <c r="F41" s="209"/>
      <c r="G41" s="209"/>
      <c r="H41" s="209"/>
      <c r="I41" s="209"/>
    </row>
    <row r="42" spans="1:10" ht="3.75" customHeight="1" x14ac:dyDescent="0.25">
      <c r="A42" s="63"/>
      <c r="B42" s="57"/>
      <c r="C42" s="57"/>
      <c r="D42" s="58"/>
      <c r="E42" s="57"/>
      <c r="F42" s="57"/>
      <c r="G42" s="57"/>
      <c r="H42" s="57"/>
      <c r="I42" s="57"/>
      <c r="J42" s="137"/>
    </row>
    <row r="43" spans="1:10" x14ac:dyDescent="0.25">
      <c r="A43" s="58" t="s">
        <v>15</v>
      </c>
      <c r="B43" s="138"/>
      <c r="C43" s="139">
        <f>G33</f>
        <v>0</v>
      </c>
      <c r="D43" s="58"/>
      <c r="E43" s="225"/>
      <c r="F43" s="225"/>
      <c r="G43" s="347"/>
      <c r="H43" s="347"/>
      <c r="I43" s="347"/>
      <c r="J43" s="137"/>
    </row>
    <row r="44" spans="1:10" ht="3.75" customHeight="1" x14ac:dyDescent="0.25">
      <c r="A44" s="60"/>
      <c r="B44" s="59"/>
      <c r="C44" s="59"/>
      <c r="D44" s="60"/>
      <c r="E44" s="61"/>
      <c r="F44" s="61"/>
      <c r="G44" s="70"/>
      <c r="H44" s="70"/>
      <c r="I44" s="70"/>
      <c r="J44" s="137"/>
    </row>
    <row r="45" spans="1:10" ht="30.75" customHeight="1" x14ac:dyDescent="0.25">
      <c r="A45" s="129" t="s">
        <v>213</v>
      </c>
      <c r="B45" s="138"/>
      <c r="C45" s="366"/>
      <c r="D45" s="366"/>
      <c r="E45" s="366"/>
      <c r="F45" s="366"/>
      <c r="G45" s="366"/>
      <c r="H45" s="366"/>
      <c r="I45" s="138"/>
      <c r="J45" s="137"/>
    </row>
    <row r="46" spans="1:10" ht="3.75" customHeight="1" x14ac:dyDescent="0.25">
      <c r="A46" s="60"/>
      <c r="B46" s="59"/>
      <c r="C46" s="59"/>
      <c r="D46" s="60"/>
      <c r="E46" s="61"/>
      <c r="F46" s="61"/>
      <c r="G46" s="59"/>
      <c r="H46" s="59"/>
      <c r="I46" s="59"/>
      <c r="J46" s="137"/>
    </row>
    <row r="47" spans="1:10" ht="45" customHeight="1" x14ac:dyDescent="0.25">
      <c r="A47" s="215" t="s">
        <v>200</v>
      </c>
      <c r="B47" s="215"/>
      <c r="C47" s="215"/>
      <c r="D47" s="215"/>
      <c r="E47" s="215"/>
      <c r="F47" s="215"/>
      <c r="G47" s="215"/>
      <c r="H47" s="215"/>
      <c r="I47" s="215"/>
    </row>
    <row r="48" spans="1:10" ht="3.75" customHeight="1" x14ac:dyDescent="0.25">
      <c r="A48" s="48"/>
      <c r="B48" s="48"/>
      <c r="C48" s="48"/>
      <c r="D48" s="48"/>
      <c r="E48" s="48"/>
      <c r="F48" s="48"/>
      <c r="G48" s="62"/>
      <c r="H48" s="62"/>
      <c r="I48" s="62"/>
    </row>
    <row r="49" spans="1:9" ht="15" customHeight="1" x14ac:dyDescent="0.25">
      <c r="A49" s="48"/>
      <c r="B49" s="48"/>
      <c r="C49" s="48"/>
      <c r="D49" s="48"/>
      <c r="E49" s="48"/>
      <c r="F49" s="48"/>
      <c r="G49" s="48"/>
      <c r="H49" s="48"/>
      <c r="I49" s="48"/>
    </row>
    <row r="50" spans="1:9" ht="15" customHeight="1" x14ac:dyDescent="0.25">
      <c r="A50" s="48"/>
      <c r="B50" s="48"/>
      <c r="C50" s="48"/>
      <c r="D50" s="48"/>
      <c r="E50" s="48"/>
      <c r="F50" s="48"/>
      <c r="G50" s="48"/>
      <c r="H50" s="48"/>
      <c r="I50" s="48"/>
    </row>
    <row r="51" spans="1:9" ht="15" customHeight="1" x14ac:dyDescent="0.25">
      <c r="A51" s="48"/>
      <c r="B51" s="48"/>
      <c r="C51" s="48"/>
      <c r="D51" s="48"/>
      <c r="E51" s="48"/>
      <c r="F51" s="48"/>
      <c r="G51" s="48"/>
      <c r="H51" s="48"/>
      <c r="I51" s="48"/>
    </row>
    <row r="52" spans="1:9" ht="15.75" thickBot="1" x14ac:dyDescent="0.3">
      <c r="A52" s="48"/>
      <c r="C52" s="48" t="s">
        <v>157</v>
      </c>
      <c r="D52" s="140"/>
      <c r="E52" s="140"/>
      <c r="F52" s="140"/>
      <c r="G52" s="140"/>
      <c r="H52" s="140"/>
      <c r="I52" s="48"/>
    </row>
    <row r="53" spans="1:9" ht="7.5" customHeight="1" x14ac:dyDescent="0.25">
      <c r="A53" s="48"/>
      <c r="B53" s="48"/>
      <c r="C53" s="48"/>
      <c r="D53" s="48"/>
      <c r="E53" s="48"/>
      <c r="F53" s="48"/>
      <c r="G53" s="48"/>
      <c r="H53" s="48"/>
      <c r="I53" s="48"/>
    </row>
    <row r="54" spans="1:9" x14ac:dyDescent="0.25">
      <c r="A54" s="48"/>
      <c r="C54" s="58"/>
      <c r="D54" s="367"/>
      <c r="E54" s="367"/>
      <c r="F54" s="367"/>
      <c r="G54" s="367"/>
      <c r="H54" s="367"/>
      <c r="I54" s="48"/>
    </row>
    <row r="55" spans="1:9" x14ac:dyDescent="0.25">
      <c r="A55" s="48"/>
      <c r="B55" s="48"/>
      <c r="C55" s="58"/>
      <c r="D55" s="58" t="s">
        <v>158</v>
      </c>
      <c r="E55" s="58"/>
      <c r="F55" s="58"/>
      <c r="G55" s="58"/>
      <c r="H55" s="58"/>
      <c r="I55" s="48"/>
    </row>
    <row r="56" spans="1:9" ht="7.5" customHeight="1" x14ac:dyDescent="0.25">
      <c r="A56" s="48"/>
      <c r="B56" s="48"/>
      <c r="C56" s="58"/>
      <c r="D56" s="58"/>
      <c r="E56" s="58"/>
      <c r="F56" s="58"/>
      <c r="G56" s="48"/>
      <c r="H56" s="48"/>
      <c r="I56" s="48"/>
    </row>
    <row r="57" spans="1:9" x14ac:dyDescent="0.25">
      <c r="A57" s="48"/>
      <c r="B57" s="48"/>
      <c r="C57" s="124"/>
      <c r="D57" s="124"/>
      <c r="E57" s="124"/>
      <c r="F57" s="124"/>
      <c r="G57" s="141"/>
      <c r="H57" s="141"/>
      <c r="I57" s="48"/>
    </row>
    <row r="58" spans="1:9" x14ac:dyDescent="0.25">
      <c r="A58" s="160"/>
      <c r="B58" s="161"/>
      <c r="C58" s="162" t="s">
        <v>160</v>
      </c>
      <c r="D58" s="368" t="str">
        <f ca="1">IF(D54&lt;&gt;"",TODAY()," ")</f>
        <v xml:space="preserve"> </v>
      </c>
      <c r="E58" s="368"/>
      <c r="F58" s="368"/>
      <c r="G58" s="368"/>
      <c r="H58" s="368"/>
      <c r="I58" s="369"/>
    </row>
    <row r="59" spans="1:9" ht="18.75" customHeight="1" x14ac:dyDescent="0.25">
      <c r="A59" s="193"/>
      <c r="B59" s="193"/>
      <c r="C59" s="333" t="s">
        <v>159</v>
      </c>
      <c r="D59" s="334"/>
      <c r="E59" s="334"/>
      <c r="F59" s="334"/>
      <c r="G59" s="193" t="s">
        <v>92</v>
      </c>
      <c r="H59" s="193"/>
      <c r="I59" s="193"/>
    </row>
    <row r="60" spans="1:9" ht="18.75" customHeight="1" x14ac:dyDescent="0.25">
      <c r="A60" s="193"/>
      <c r="B60" s="193"/>
      <c r="C60" s="334"/>
      <c r="D60" s="334"/>
      <c r="E60" s="334"/>
      <c r="F60" s="334"/>
      <c r="G60" s="193" t="s">
        <v>198</v>
      </c>
      <c r="H60" s="193"/>
      <c r="I60" s="193"/>
    </row>
    <row r="61" spans="1:9" ht="18.75" customHeight="1" x14ac:dyDescent="0.25">
      <c r="A61" s="193"/>
      <c r="B61" s="193"/>
      <c r="C61" s="334"/>
      <c r="D61" s="334"/>
      <c r="E61" s="334"/>
      <c r="F61" s="334"/>
      <c r="G61" s="193" t="s">
        <v>35</v>
      </c>
      <c r="H61" s="193"/>
      <c r="I61" s="193"/>
    </row>
    <row r="62" spans="1:9" x14ac:dyDescent="0.25">
      <c r="A62" s="45"/>
      <c r="B62" s="45"/>
      <c r="C62" s="45"/>
      <c r="D62" s="45"/>
      <c r="E62" s="45"/>
      <c r="F62" s="45"/>
      <c r="G62" s="45"/>
      <c r="H62" s="45"/>
      <c r="I62" s="45"/>
    </row>
    <row r="63" spans="1:9" x14ac:dyDescent="0.25">
      <c r="A63" s="335" t="s">
        <v>146</v>
      </c>
      <c r="B63" s="335"/>
      <c r="C63" s="335"/>
      <c r="D63" s="335"/>
      <c r="E63" s="335"/>
      <c r="F63" s="335"/>
      <c r="G63" s="335"/>
      <c r="H63" s="335"/>
      <c r="I63" s="335"/>
    </row>
    <row r="64" spans="1:9" ht="37.5" customHeight="1" x14ac:dyDescent="0.25">
      <c r="A64" s="336" t="s">
        <v>199</v>
      </c>
      <c r="B64" s="336"/>
      <c r="C64" s="336"/>
      <c r="D64" s="336"/>
      <c r="E64" s="336"/>
      <c r="F64" s="336"/>
      <c r="G64" s="336"/>
      <c r="H64" s="336"/>
      <c r="I64" s="336"/>
    </row>
    <row r="65" spans="1:10" ht="7.5" customHeight="1" x14ac:dyDescent="0.25">
      <c r="A65" s="130"/>
      <c r="B65" s="130"/>
      <c r="C65" s="130"/>
      <c r="D65" s="130"/>
      <c r="E65" s="130"/>
      <c r="F65" s="130"/>
      <c r="G65" s="130"/>
      <c r="H65" s="130"/>
      <c r="I65" s="130"/>
    </row>
    <row r="66" spans="1:10" ht="22.5" customHeight="1" x14ac:dyDescent="0.25">
      <c r="A66" s="130"/>
      <c r="B66" s="130"/>
      <c r="C66" s="131" t="s">
        <v>147</v>
      </c>
      <c r="D66" s="130"/>
      <c r="E66" s="337" t="str">
        <f>IF(C85&lt;&gt;"",C85&amp;" /"," ")</f>
        <v xml:space="preserve">  /</v>
      </c>
      <c r="F66" s="338"/>
      <c r="G66" s="145">
        <v>2018</v>
      </c>
      <c r="H66" s="132"/>
      <c r="I66" s="130"/>
      <c r="J66" s="144"/>
    </row>
    <row r="67" spans="1:10" ht="7.5" customHeight="1" x14ac:dyDescent="0.25">
      <c r="A67" s="46"/>
      <c r="B67" s="46"/>
      <c r="C67" s="46"/>
      <c r="D67" s="46"/>
      <c r="E67" s="46"/>
      <c r="F67" s="46"/>
      <c r="G67" s="46"/>
      <c r="H67" s="46"/>
      <c r="I67" s="46"/>
    </row>
    <row r="68" spans="1:10" x14ac:dyDescent="0.25">
      <c r="A68" s="209" t="s">
        <v>148</v>
      </c>
      <c r="B68" s="209"/>
      <c r="C68" s="209"/>
      <c r="D68" s="209"/>
      <c r="E68" s="209"/>
      <c r="F68" s="209"/>
      <c r="G68" s="209"/>
      <c r="H68" s="209"/>
      <c r="I68" s="209"/>
    </row>
    <row r="69" spans="1:10" ht="3.75" customHeight="1" x14ac:dyDescent="0.25">
      <c r="A69" s="48"/>
      <c r="B69" s="48"/>
      <c r="C69" s="48"/>
      <c r="D69" s="48"/>
      <c r="E69" s="48"/>
      <c r="F69" s="48"/>
      <c r="G69" s="48"/>
      <c r="H69" s="48"/>
      <c r="I69" s="48"/>
    </row>
    <row r="70" spans="1:10" x14ac:dyDescent="0.25">
      <c r="A70" s="210" t="s">
        <v>0</v>
      </c>
      <c r="B70" s="210"/>
      <c r="C70" s="316">
        <f>'F-TNU-RA-014 SOLICITUD'!$C$11:$I$11</f>
        <v>0</v>
      </c>
      <c r="D70" s="316"/>
      <c r="E70" s="316"/>
      <c r="F70" s="316"/>
      <c r="G70" s="316"/>
      <c r="H70" s="316"/>
      <c r="I70" s="316"/>
    </row>
    <row r="71" spans="1:10" s="1" customFormat="1" ht="3.75" customHeight="1" x14ac:dyDescent="0.25">
      <c r="A71" s="49"/>
      <c r="B71" s="49"/>
      <c r="C71" s="50"/>
      <c r="D71" s="50"/>
      <c r="E71" s="51"/>
      <c r="F71" s="51"/>
      <c r="G71" s="51"/>
      <c r="H71" s="51"/>
      <c r="I71" s="51"/>
    </row>
    <row r="72" spans="1:10" x14ac:dyDescent="0.25">
      <c r="A72" s="210" t="s">
        <v>1</v>
      </c>
      <c r="B72" s="210"/>
      <c r="C72" s="316">
        <f>'F-TNU-RA-014 SOLICITUD'!$C$13:$D$13</f>
        <v>0</v>
      </c>
      <c r="D72" s="316"/>
      <c r="E72" s="48" t="s">
        <v>3</v>
      </c>
      <c r="F72" s="317">
        <f>'F-TNU-RA-014 SOLICITUD'!$F$13:$G$13</f>
        <v>0</v>
      </c>
      <c r="G72" s="317"/>
      <c r="H72" s="48" t="s">
        <v>4</v>
      </c>
      <c r="I72" s="118">
        <f>'F-TNU-RA-014 SOLICITUD'!$I$13</f>
        <v>0</v>
      </c>
    </row>
    <row r="73" spans="1:10" s="1" customFormat="1" ht="3.75" customHeight="1" x14ac:dyDescent="0.25">
      <c r="A73" s="49"/>
      <c r="B73" s="49"/>
      <c r="C73" s="50"/>
      <c r="D73" s="50"/>
      <c r="E73" s="51"/>
      <c r="F73" s="51"/>
      <c r="G73" s="51"/>
      <c r="H73" s="51"/>
      <c r="I73" s="51"/>
    </row>
    <row r="74" spans="1:10" x14ac:dyDescent="0.25">
      <c r="A74" s="210" t="s">
        <v>2</v>
      </c>
      <c r="B74" s="210"/>
      <c r="C74" s="316">
        <f>'F-TNU-RA-014 SOLICITUD'!$C$15:$D$15</f>
        <v>0</v>
      </c>
      <c r="D74" s="316"/>
      <c r="E74" s="48" t="s">
        <v>5</v>
      </c>
      <c r="F74" s="317">
        <f>'F-TNU-RA-014 SOLICITUD'!$F$15:$I$15</f>
        <v>0</v>
      </c>
      <c r="G74" s="317"/>
      <c r="H74" s="317"/>
      <c r="I74" s="317"/>
    </row>
    <row r="75" spans="1:10" s="1" customFormat="1" ht="3.75" customHeight="1" x14ac:dyDescent="0.25">
      <c r="A75" s="49"/>
      <c r="B75" s="49"/>
      <c r="C75" s="50"/>
      <c r="D75" s="50"/>
      <c r="E75" s="51"/>
      <c r="F75" s="53"/>
      <c r="G75" s="53"/>
      <c r="H75" s="53"/>
      <c r="I75" s="53"/>
    </row>
    <row r="76" spans="1:10" x14ac:dyDescent="0.25">
      <c r="A76" s="210" t="s">
        <v>6</v>
      </c>
      <c r="B76" s="210"/>
      <c r="C76" s="316">
        <f>'F-TNU-RA-014 SOLICITUD'!$C$17:$D$17</f>
        <v>0</v>
      </c>
      <c r="D76" s="316"/>
      <c r="E76" s="48" t="s">
        <v>7</v>
      </c>
      <c r="F76" s="317">
        <f>'F-TNU-RA-014 SOLICITUD'!$F$17:$I$17</f>
        <v>0</v>
      </c>
      <c r="G76" s="317"/>
      <c r="H76" s="317"/>
      <c r="I76" s="317"/>
    </row>
    <row r="77" spans="1:10" s="1" customFormat="1" ht="3.75" customHeight="1" x14ac:dyDescent="0.25">
      <c r="A77" s="49"/>
      <c r="B77" s="49"/>
      <c r="C77" s="50"/>
      <c r="D77" s="50"/>
      <c r="E77" s="51"/>
      <c r="F77" s="53"/>
      <c r="G77" s="53"/>
      <c r="H77" s="53"/>
      <c r="I77" s="53"/>
    </row>
    <row r="78" spans="1:10" x14ac:dyDescent="0.25">
      <c r="A78" s="210" t="s">
        <v>8</v>
      </c>
      <c r="B78" s="210"/>
      <c r="C78" s="316">
        <f>'F-TNU-RA-014 SOLICITUD'!$C$19:$D$19</f>
        <v>0</v>
      </c>
      <c r="D78" s="316"/>
      <c r="E78" s="54" t="s">
        <v>149</v>
      </c>
      <c r="F78" s="54"/>
      <c r="G78" s="125"/>
      <c r="H78" s="143">
        <f>'F-TNU-RA-014 SOLICITUD'!$C$7</f>
        <v>0</v>
      </c>
      <c r="I78" s="142">
        <f>'F-TNU-RA-014 SOLICITUD'!$H$7</f>
        <v>0</v>
      </c>
    </row>
    <row r="79" spans="1:10" ht="3.75" customHeight="1" x14ac:dyDescent="0.25">
      <c r="A79" s="48"/>
      <c r="B79" s="48"/>
      <c r="C79" s="48"/>
      <c r="D79" s="48"/>
      <c r="E79" s="48"/>
      <c r="F79" s="48"/>
      <c r="G79" s="48"/>
      <c r="H79" s="48"/>
      <c r="I79" s="48"/>
    </row>
    <row r="80" spans="1:10" ht="6.75" customHeight="1" x14ac:dyDescent="0.25">
      <c r="A80" s="48"/>
      <c r="B80" s="48"/>
      <c r="C80" s="48"/>
      <c r="D80" s="48"/>
      <c r="E80" s="48"/>
      <c r="F80" s="48"/>
      <c r="G80" s="48"/>
      <c r="H80" s="48"/>
      <c r="I80" s="48"/>
    </row>
    <row r="81" spans="1:9" x14ac:dyDescent="0.25">
      <c r="A81" s="209" t="s">
        <v>150</v>
      </c>
      <c r="B81" s="209"/>
      <c r="C81" s="209"/>
      <c r="D81" s="209"/>
      <c r="E81" s="209"/>
      <c r="F81" s="209"/>
      <c r="G81" s="209"/>
      <c r="H81" s="209"/>
      <c r="I81" s="209"/>
    </row>
    <row r="82" spans="1:9" ht="7.5" customHeight="1" x14ac:dyDescent="0.25">
      <c r="A82" s="48"/>
      <c r="B82" s="48"/>
      <c r="C82" s="48"/>
      <c r="D82" s="48"/>
      <c r="E82" s="48"/>
      <c r="F82" s="48"/>
      <c r="G82" s="48"/>
      <c r="H82" s="48"/>
      <c r="I82" s="48"/>
    </row>
    <row r="83" spans="1:9" ht="45" customHeight="1" x14ac:dyDescent="0.25">
      <c r="A83" s="215" t="s">
        <v>151</v>
      </c>
      <c r="B83" s="215"/>
      <c r="C83" s="215"/>
      <c r="D83" s="215"/>
      <c r="E83" s="215"/>
      <c r="F83" s="215"/>
      <c r="G83" s="215"/>
      <c r="H83" s="215"/>
      <c r="I83" s="215"/>
    </row>
    <row r="84" spans="1:9" ht="7.5" customHeight="1" x14ac:dyDescent="0.25">
      <c r="A84" s="48"/>
      <c r="B84" s="48"/>
      <c r="C84" s="48"/>
      <c r="D84" s="48"/>
      <c r="E84" s="48"/>
      <c r="F84" s="48"/>
      <c r="G84" s="48"/>
      <c r="H84" s="48"/>
      <c r="I84" s="48"/>
    </row>
    <row r="85" spans="1:9" ht="15" customHeight="1" x14ac:dyDescent="0.25">
      <c r="A85" s="133" t="s">
        <v>152</v>
      </c>
      <c r="B85" s="48"/>
      <c r="C85" s="339" t="str">
        <f>'F-TNU-RA-014 SOLICITUD'!D40</f>
        <v xml:space="preserve"> </v>
      </c>
      <c r="D85" s="340"/>
      <c r="E85" s="56"/>
      <c r="F85" s="56"/>
      <c r="G85" s="56"/>
      <c r="H85" s="56"/>
      <c r="I85" s="56"/>
    </row>
    <row r="86" spans="1:9" s="1" customFormat="1" ht="3.75" customHeight="1" x14ac:dyDescent="0.25">
      <c r="A86" s="49"/>
      <c r="B86" s="49"/>
      <c r="C86" s="50"/>
      <c r="D86" s="50"/>
      <c r="E86" s="51"/>
      <c r="F86" s="51"/>
      <c r="G86" s="51"/>
      <c r="H86" s="51"/>
      <c r="I86" s="51"/>
    </row>
    <row r="87" spans="1:9" x14ac:dyDescent="0.25">
      <c r="A87" s="210" t="s">
        <v>153</v>
      </c>
      <c r="B87" s="210"/>
      <c r="C87" s="341"/>
      <c r="D87" s="341"/>
      <c r="E87" s="48" t="s">
        <v>201</v>
      </c>
      <c r="F87" s="97"/>
      <c r="G87" s="97"/>
      <c r="H87" s="317"/>
      <c r="I87" s="317"/>
    </row>
    <row r="88" spans="1:9" ht="7.5" customHeight="1" x14ac:dyDescent="0.25">
      <c r="A88" s="56" t="s">
        <v>86</v>
      </c>
      <c r="B88" s="56">
        <v>1</v>
      </c>
      <c r="C88" s="56">
        <v>2</v>
      </c>
      <c r="D88" s="56">
        <v>3</v>
      </c>
      <c r="E88" s="56">
        <v>4</v>
      </c>
      <c r="F88" s="56">
        <v>5</v>
      </c>
      <c r="G88" s="56">
        <v>6</v>
      </c>
      <c r="H88" s="56">
        <v>7</v>
      </c>
      <c r="I88" s="56">
        <v>8</v>
      </c>
    </row>
    <row r="89" spans="1:9" ht="15" customHeight="1" x14ac:dyDescent="0.25">
      <c r="A89" s="134"/>
      <c r="B89" s="135"/>
      <c r="C89" s="135" t="s">
        <v>154</v>
      </c>
      <c r="D89" s="136"/>
      <c r="E89" s="136"/>
      <c r="F89" s="136"/>
      <c r="G89" s="135"/>
      <c r="H89" s="135" t="s">
        <v>155</v>
      </c>
      <c r="I89" s="87"/>
    </row>
    <row r="90" spans="1:9" ht="3.75" customHeight="1" x14ac:dyDescent="0.25">
      <c r="A90" s="63"/>
      <c r="B90" s="57"/>
      <c r="C90" s="57"/>
      <c r="D90" s="58"/>
      <c r="E90" s="57"/>
      <c r="F90" s="57"/>
      <c r="G90" s="57"/>
      <c r="H90" s="57"/>
      <c r="I90" s="64"/>
    </row>
    <row r="91" spans="1:9" x14ac:dyDescent="0.25">
      <c r="A91" s="65" t="s">
        <v>11</v>
      </c>
      <c r="B91" s="342">
        <f>'F-TNU-RA-014 SOLICITUD'!B42:C42</f>
        <v>0</v>
      </c>
      <c r="C91" s="342"/>
      <c r="D91" s="58"/>
      <c r="E91" s="225" t="s">
        <v>15</v>
      </c>
      <c r="F91" s="225"/>
      <c r="G91" s="342">
        <f>'F-TNU-RA-014 SOLICITUD'!G42:I42</f>
        <v>0</v>
      </c>
      <c r="H91" s="342"/>
      <c r="I91" s="343"/>
    </row>
    <row r="92" spans="1:9" ht="3.75" customHeight="1" x14ac:dyDescent="0.25">
      <c r="A92" s="66"/>
      <c r="B92" s="59"/>
      <c r="C92" s="59"/>
      <c r="D92" s="60"/>
      <c r="E92" s="61"/>
      <c r="F92" s="61"/>
      <c r="G92" s="59"/>
      <c r="H92" s="59"/>
      <c r="I92" s="67"/>
    </row>
    <row r="93" spans="1:9" x14ac:dyDescent="0.25">
      <c r="A93" s="65" t="s">
        <v>12</v>
      </c>
      <c r="B93" s="342">
        <f>'F-TNU-RA-014 SOLICITUD'!B44:C44</f>
        <v>0</v>
      </c>
      <c r="C93" s="342"/>
      <c r="D93" s="58"/>
      <c r="E93" s="225" t="s">
        <v>16</v>
      </c>
      <c r="F93" s="225"/>
      <c r="G93" s="342">
        <f>'F-TNU-RA-014 SOLICITUD'!G44:I44</f>
        <v>0</v>
      </c>
      <c r="H93" s="342"/>
      <c r="I93" s="343"/>
    </row>
    <row r="94" spans="1:9" ht="3.75" customHeight="1" x14ac:dyDescent="0.25">
      <c r="A94" s="66"/>
      <c r="B94" s="59"/>
      <c r="C94" s="59"/>
      <c r="D94" s="60"/>
      <c r="E94" s="61"/>
      <c r="F94" s="61"/>
      <c r="G94" s="59"/>
      <c r="H94" s="59"/>
      <c r="I94" s="67"/>
    </row>
    <row r="95" spans="1:9" x14ac:dyDescent="0.25">
      <c r="A95" s="65" t="s">
        <v>13</v>
      </c>
      <c r="B95" s="342">
        <f>'F-TNU-RA-014 SOLICITUD'!B46:C46</f>
        <v>0</v>
      </c>
      <c r="C95" s="342"/>
      <c r="D95" s="58"/>
      <c r="E95" s="225" t="s">
        <v>14</v>
      </c>
      <c r="F95" s="225"/>
      <c r="G95" s="342">
        <f>'F-TNU-RA-014 SOLICITUD'!G46:I448</f>
        <v>0</v>
      </c>
      <c r="H95" s="342"/>
      <c r="I95" s="343"/>
    </row>
    <row r="96" spans="1:9" ht="3.75" customHeight="1" x14ac:dyDescent="0.25">
      <c r="A96" s="66"/>
      <c r="B96" s="59"/>
      <c r="C96" s="59"/>
      <c r="D96" s="60"/>
      <c r="E96" s="61"/>
      <c r="F96" s="61"/>
      <c r="G96" s="59"/>
      <c r="H96" s="59"/>
      <c r="I96" s="67"/>
    </row>
    <row r="97" spans="1:10" x14ac:dyDescent="0.25">
      <c r="A97" s="68" t="s">
        <v>14</v>
      </c>
      <c r="B97" s="344">
        <f>'F-TNU-RA-014 SOLICITUD'!B48:C48</f>
        <v>0</v>
      </c>
      <c r="C97" s="344"/>
      <c r="D97" s="69"/>
      <c r="E97" s="228" t="s">
        <v>17</v>
      </c>
      <c r="F97" s="228"/>
      <c r="G97" s="345">
        <f>'F-TNU-RA-014 SOLICITUD'!G48:I48</f>
        <v>0</v>
      </c>
      <c r="H97" s="345"/>
      <c r="I97" s="346"/>
    </row>
    <row r="98" spans="1:10" ht="6.75" customHeight="1" x14ac:dyDescent="0.25">
      <c r="A98" s="48"/>
      <c r="B98" s="48"/>
      <c r="C98" s="48"/>
      <c r="D98" s="48"/>
      <c r="E98" s="48"/>
      <c r="F98" s="48"/>
      <c r="G98" s="48"/>
      <c r="H98" s="48"/>
      <c r="I98" s="48"/>
    </row>
    <row r="99" spans="1:10" x14ac:dyDescent="0.25">
      <c r="A99" s="209" t="s">
        <v>156</v>
      </c>
      <c r="B99" s="209"/>
      <c r="C99" s="209"/>
      <c r="D99" s="209"/>
      <c r="E99" s="209"/>
      <c r="F99" s="209"/>
      <c r="G99" s="209"/>
      <c r="H99" s="209"/>
      <c r="I99" s="209"/>
    </row>
    <row r="100" spans="1:10" ht="3.75" customHeight="1" x14ac:dyDescent="0.25">
      <c r="A100" s="57"/>
      <c r="B100" s="57"/>
      <c r="C100" s="57"/>
      <c r="D100" s="58"/>
      <c r="E100" s="57"/>
      <c r="F100" s="57"/>
      <c r="G100" s="57"/>
      <c r="H100" s="57"/>
      <c r="I100" s="57"/>
      <c r="J100" s="137"/>
    </row>
    <row r="101" spans="1:10" x14ac:dyDescent="0.25">
      <c r="A101" s="58" t="s">
        <v>15</v>
      </c>
      <c r="B101" s="138"/>
      <c r="C101" s="139">
        <f>G91</f>
        <v>0</v>
      </c>
      <c r="D101" s="58"/>
      <c r="E101" s="225"/>
      <c r="F101" s="225"/>
      <c r="G101" s="347"/>
      <c r="H101" s="347"/>
      <c r="I101" s="347"/>
      <c r="J101" s="137"/>
    </row>
    <row r="102" spans="1:10" ht="3.75" customHeight="1" x14ac:dyDescent="0.25">
      <c r="A102" s="60"/>
      <c r="B102" s="59"/>
      <c r="C102" s="59"/>
      <c r="D102" s="60"/>
      <c r="E102" s="61"/>
      <c r="F102" s="61"/>
      <c r="G102" s="70"/>
      <c r="H102" s="70"/>
      <c r="I102" s="70"/>
      <c r="J102" s="137"/>
    </row>
    <row r="103" spans="1:10" ht="30.75" customHeight="1" x14ac:dyDescent="0.25">
      <c r="A103" s="192" t="s">
        <v>213</v>
      </c>
      <c r="B103" s="138"/>
      <c r="C103" s="366"/>
      <c r="D103" s="366"/>
      <c r="E103" s="366"/>
      <c r="F103" s="366"/>
      <c r="G103" s="366"/>
      <c r="H103" s="366"/>
      <c r="I103" s="138"/>
      <c r="J103" s="137"/>
    </row>
    <row r="104" spans="1:10" ht="3.75" customHeight="1" x14ac:dyDescent="0.25">
      <c r="A104" s="60"/>
      <c r="B104" s="59"/>
      <c r="C104" s="59"/>
      <c r="D104" s="60"/>
      <c r="E104" s="61"/>
      <c r="F104" s="61"/>
      <c r="G104" s="59"/>
      <c r="H104" s="59"/>
      <c r="I104" s="59"/>
      <c r="J104" s="137"/>
    </row>
    <row r="105" spans="1:10" ht="45" customHeight="1" x14ac:dyDescent="0.25">
      <c r="A105" s="215" t="s">
        <v>200</v>
      </c>
      <c r="B105" s="215"/>
      <c r="C105" s="215"/>
      <c r="D105" s="215"/>
      <c r="E105" s="215"/>
      <c r="F105" s="215"/>
      <c r="G105" s="215"/>
      <c r="H105" s="215"/>
      <c r="I105" s="215"/>
    </row>
    <row r="106" spans="1:10" ht="3.75" customHeight="1" x14ac:dyDescent="0.25">
      <c r="A106" s="48"/>
      <c r="B106" s="48"/>
      <c r="C106" s="48"/>
      <c r="D106" s="48"/>
      <c r="E106" s="48"/>
      <c r="F106" s="48"/>
      <c r="G106" s="62"/>
      <c r="H106" s="62"/>
      <c r="I106" s="62"/>
    </row>
    <row r="107" spans="1:10" ht="15" customHeight="1" x14ac:dyDescent="0.25">
      <c r="A107" s="48"/>
      <c r="B107" s="48"/>
      <c r="C107" s="48"/>
      <c r="D107" s="48"/>
      <c r="E107" s="48"/>
      <c r="F107" s="48"/>
      <c r="G107" s="48"/>
      <c r="H107" s="48"/>
      <c r="I107" s="48"/>
    </row>
    <row r="108" spans="1:10" ht="15" customHeight="1" x14ac:dyDescent="0.25">
      <c r="A108" s="48"/>
      <c r="B108" s="48"/>
      <c r="C108" s="48"/>
      <c r="D108" s="48"/>
      <c r="E108" s="48"/>
      <c r="F108" s="48"/>
      <c r="G108" s="48"/>
      <c r="H108" s="48"/>
      <c r="I108" s="48"/>
    </row>
    <row r="109" spans="1:10" ht="15" customHeight="1" x14ac:dyDescent="0.25">
      <c r="A109" s="48"/>
      <c r="B109" s="48"/>
      <c r="C109" s="48"/>
      <c r="D109" s="48"/>
      <c r="E109" s="48"/>
      <c r="F109" s="48"/>
      <c r="G109" s="48"/>
      <c r="H109" s="48"/>
      <c r="I109" s="48"/>
    </row>
    <row r="110" spans="1:10" ht="15.75" thickBot="1" x14ac:dyDescent="0.3">
      <c r="A110" s="48"/>
      <c r="C110" s="48" t="s">
        <v>157</v>
      </c>
      <c r="D110" s="140"/>
      <c r="E110" s="140"/>
      <c r="F110" s="140"/>
      <c r="G110" s="140"/>
      <c r="H110" s="140"/>
      <c r="I110" s="48"/>
    </row>
    <row r="111" spans="1:10" ht="7.5" customHeight="1" x14ac:dyDescent="0.25">
      <c r="A111" s="48"/>
      <c r="B111" s="48"/>
      <c r="C111" s="48"/>
      <c r="D111" s="48"/>
      <c r="E111" s="48"/>
      <c r="F111" s="48"/>
      <c r="G111" s="48"/>
      <c r="H111" s="48"/>
      <c r="I111" s="48"/>
    </row>
    <row r="112" spans="1:10" x14ac:dyDescent="0.25">
      <c r="A112" s="48"/>
      <c r="C112" s="58"/>
      <c r="D112" s="367"/>
      <c r="E112" s="367"/>
      <c r="F112" s="367"/>
      <c r="G112" s="367"/>
      <c r="H112" s="367"/>
      <c r="I112" s="48"/>
    </row>
    <row r="113" spans="1:10" x14ac:dyDescent="0.25">
      <c r="A113" s="48"/>
      <c r="B113" s="48"/>
      <c r="C113" s="58"/>
      <c r="D113" s="58" t="s">
        <v>158</v>
      </c>
      <c r="E113" s="58"/>
      <c r="F113" s="58"/>
      <c r="G113" s="58"/>
      <c r="H113" s="58"/>
      <c r="I113" s="48"/>
    </row>
    <row r="114" spans="1:10" ht="7.5" customHeight="1" x14ac:dyDescent="0.25">
      <c r="A114" s="48"/>
      <c r="B114" s="48"/>
      <c r="C114" s="58"/>
      <c r="D114" s="58"/>
      <c r="E114" s="58"/>
      <c r="F114" s="58"/>
      <c r="G114" s="48"/>
      <c r="H114" s="48"/>
      <c r="I114" s="48"/>
    </row>
    <row r="115" spans="1:10" x14ac:dyDescent="0.25">
      <c r="A115" s="48"/>
      <c r="B115" s="48"/>
      <c r="C115" s="124"/>
      <c r="D115" s="124"/>
      <c r="E115" s="124"/>
      <c r="F115" s="124"/>
      <c r="G115" s="141"/>
      <c r="H115" s="141"/>
      <c r="I115" s="48"/>
    </row>
    <row r="116" spans="1:10" x14ac:dyDescent="0.25">
      <c r="A116" s="160"/>
      <c r="B116" s="161"/>
      <c r="C116" s="162" t="s">
        <v>160</v>
      </c>
      <c r="D116" s="368" t="str">
        <f ca="1">IF(D112&lt;&gt;"",TODAY()," ")</f>
        <v xml:space="preserve"> </v>
      </c>
      <c r="E116" s="368"/>
      <c r="F116" s="368"/>
      <c r="G116" s="368"/>
      <c r="H116" s="368"/>
      <c r="I116" s="369"/>
    </row>
    <row r="117" spans="1:10" ht="18.75" customHeight="1" x14ac:dyDescent="0.25">
      <c r="A117" s="193"/>
      <c r="B117" s="193"/>
      <c r="C117" s="333" t="s">
        <v>159</v>
      </c>
      <c r="D117" s="334"/>
      <c r="E117" s="334"/>
      <c r="F117" s="334"/>
      <c r="G117" s="193" t="s">
        <v>92</v>
      </c>
      <c r="H117" s="193"/>
      <c r="I117" s="193"/>
    </row>
    <row r="118" spans="1:10" ht="18.75" customHeight="1" x14ac:dyDescent="0.25">
      <c r="A118" s="193"/>
      <c r="B118" s="193"/>
      <c r="C118" s="334"/>
      <c r="D118" s="334"/>
      <c r="E118" s="334"/>
      <c r="F118" s="334"/>
      <c r="G118" s="193" t="s">
        <v>198</v>
      </c>
      <c r="H118" s="193"/>
      <c r="I118" s="193"/>
    </row>
    <row r="119" spans="1:10" ht="18.75" customHeight="1" x14ac:dyDescent="0.25">
      <c r="A119" s="193"/>
      <c r="B119" s="193"/>
      <c r="C119" s="334"/>
      <c r="D119" s="334"/>
      <c r="E119" s="334"/>
      <c r="F119" s="334"/>
      <c r="G119" s="193" t="s">
        <v>35</v>
      </c>
      <c r="H119" s="193"/>
      <c r="I119" s="193"/>
    </row>
    <row r="120" spans="1:10" x14ac:dyDescent="0.25">
      <c r="A120" s="45"/>
      <c r="B120" s="45"/>
      <c r="C120" s="45"/>
      <c r="D120" s="45"/>
      <c r="E120" s="45"/>
      <c r="F120" s="45"/>
      <c r="G120" s="45"/>
      <c r="H120" s="45"/>
      <c r="I120" s="45"/>
    </row>
    <row r="121" spans="1:10" x14ac:dyDescent="0.25">
      <c r="A121" s="335" t="s">
        <v>146</v>
      </c>
      <c r="B121" s="335"/>
      <c r="C121" s="335"/>
      <c r="D121" s="335"/>
      <c r="E121" s="335"/>
      <c r="F121" s="335"/>
      <c r="G121" s="335"/>
      <c r="H121" s="335"/>
      <c r="I121" s="335"/>
    </row>
    <row r="122" spans="1:10" ht="37.5" customHeight="1" x14ac:dyDescent="0.25">
      <c r="A122" s="336" t="s">
        <v>199</v>
      </c>
      <c r="B122" s="336"/>
      <c r="C122" s="336"/>
      <c r="D122" s="336"/>
      <c r="E122" s="336"/>
      <c r="F122" s="336"/>
      <c r="G122" s="336"/>
      <c r="H122" s="336"/>
      <c r="I122" s="336"/>
    </row>
    <row r="123" spans="1:10" ht="7.5" customHeight="1" x14ac:dyDescent="0.25">
      <c r="A123" s="130"/>
      <c r="B123" s="130"/>
      <c r="C123" s="130"/>
      <c r="D123" s="130"/>
      <c r="E123" s="130"/>
      <c r="F123" s="130"/>
      <c r="G123" s="130"/>
      <c r="H123" s="130"/>
      <c r="I123" s="130"/>
    </row>
    <row r="124" spans="1:10" ht="22.5" customHeight="1" x14ac:dyDescent="0.25">
      <c r="A124" s="130"/>
      <c r="B124" s="130"/>
      <c r="C124" s="131" t="s">
        <v>147</v>
      </c>
      <c r="D124" s="130"/>
      <c r="E124" s="337" t="str">
        <f>IF(C143&lt;&gt;"",C143&amp;" /"," ")</f>
        <v xml:space="preserve">  /</v>
      </c>
      <c r="F124" s="338"/>
      <c r="G124" s="145">
        <v>2018</v>
      </c>
      <c r="H124" s="132"/>
      <c r="I124" s="130"/>
      <c r="J124" s="144"/>
    </row>
    <row r="125" spans="1:10" ht="7.5" customHeight="1" x14ac:dyDescent="0.25">
      <c r="A125" s="46"/>
      <c r="B125" s="46"/>
      <c r="C125" s="46"/>
      <c r="D125" s="46"/>
      <c r="E125" s="46"/>
      <c r="F125" s="46"/>
      <c r="G125" s="46"/>
      <c r="H125" s="46"/>
      <c r="I125" s="46"/>
    </row>
    <row r="126" spans="1:10" x14ac:dyDescent="0.25">
      <c r="A126" s="209" t="s">
        <v>148</v>
      </c>
      <c r="B126" s="209"/>
      <c r="C126" s="209"/>
      <c r="D126" s="209"/>
      <c r="E126" s="209"/>
      <c r="F126" s="209"/>
      <c r="G126" s="209"/>
      <c r="H126" s="209"/>
      <c r="I126" s="209"/>
    </row>
    <row r="127" spans="1:10" ht="3.75" customHeight="1" x14ac:dyDescent="0.25">
      <c r="A127" s="48"/>
      <c r="B127" s="48"/>
      <c r="C127" s="48"/>
      <c r="D127" s="48"/>
      <c r="E127" s="48"/>
      <c r="F127" s="48"/>
      <c r="G127" s="48"/>
      <c r="H127" s="48"/>
      <c r="I127" s="48"/>
    </row>
    <row r="128" spans="1:10" x14ac:dyDescent="0.25">
      <c r="A128" s="210" t="s">
        <v>0</v>
      </c>
      <c r="B128" s="210"/>
      <c r="C128" s="316">
        <f>'F-TNU-RA-014 SOLICITUD'!$C$11:$I$11</f>
        <v>0</v>
      </c>
      <c r="D128" s="316"/>
      <c r="E128" s="316"/>
      <c r="F128" s="316"/>
      <c r="G128" s="316"/>
      <c r="H128" s="316"/>
      <c r="I128" s="316"/>
    </row>
    <row r="129" spans="1:9" s="1" customFormat="1" ht="3.75" customHeight="1" x14ac:dyDescent="0.25">
      <c r="A129" s="49"/>
      <c r="B129" s="49"/>
      <c r="C129" s="50"/>
      <c r="D129" s="50"/>
      <c r="E129" s="51"/>
      <c r="F129" s="51"/>
      <c r="G129" s="51"/>
      <c r="H129" s="51"/>
      <c r="I129" s="51"/>
    </row>
    <row r="130" spans="1:9" x14ac:dyDescent="0.25">
      <c r="A130" s="210" t="s">
        <v>1</v>
      </c>
      <c r="B130" s="210"/>
      <c r="C130" s="316">
        <f>'F-TNU-RA-014 SOLICITUD'!$C$13:$D$13</f>
        <v>0</v>
      </c>
      <c r="D130" s="316"/>
      <c r="E130" s="48" t="s">
        <v>3</v>
      </c>
      <c r="F130" s="317">
        <f>'F-TNU-RA-014 SOLICITUD'!$F$13:$G$13</f>
        <v>0</v>
      </c>
      <c r="G130" s="317"/>
      <c r="H130" s="48" t="s">
        <v>4</v>
      </c>
      <c r="I130" s="118">
        <f>'F-TNU-RA-014 SOLICITUD'!$I$13</f>
        <v>0</v>
      </c>
    </row>
    <row r="131" spans="1:9" s="1" customFormat="1" ht="3.75" customHeight="1" x14ac:dyDescent="0.25">
      <c r="A131" s="49"/>
      <c r="B131" s="49"/>
      <c r="C131" s="50"/>
      <c r="D131" s="50"/>
      <c r="E131" s="51"/>
      <c r="F131" s="51"/>
      <c r="G131" s="51"/>
      <c r="H131" s="51"/>
      <c r="I131" s="51"/>
    </row>
    <row r="132" spans="1:9" x14ac:dyDescent="0.25">
      <c r="A132" s="210" t="s">
        <v>2</v>
      </c>
      <c r="B132" s="210"/>
      <c r="C132" s="316">
        <f>'F-TNU-RA-014 SOLICITUD'!$C$15:$D$15</f>
        <v>0</v>
      </c>
      <c r="D132" s="316"/>
      <c r="E132" s="48" t="s">
        <v>5</v>
      </c>
      <c r="F132" s="317">
        <f>'F-TNU-RA-014 SOLICITUD'!$F$15:$I$15</f>
        <v>0</v>
      </c>
      <c r="G132" s="317"/>
      <c r="H132" s="317"/>
      <c r="I132" s="317"/>
    </row>
    <row r="133" spans="1:9" s="1" customFormat="1" ht="3.75" customHeight="1" x14ac:dyDescent="0.25">
      <c r="A133" s="49"/>
      <c r="B133" s="49"/>
      <c r="C133" s="50"/>
      <c r="D133" s="50"/>
      <c r="E133" s="51"/>
      <c r="F133" s="53"/>
      <c r="G133" s="53"/>
      <c r="H133" s="53"/>
      <c r="I133" s="53"/>
    </row>
    <row r="134" spans="1:9" x14ac:dyDescent="0.25">
      <c r="A134" s="210" t="s">
        <v>6</v>
      </c>
      <c r="B134" s="210"/>
      <c r="C134" s="316">
        <f>'F-TNU-RA-014 SOLICITUD'!$C$17:$D$17</f>
        <v>0</v>
      </c>
      <c r="D134" s="316"/>
      <c r="E134" s="48" t="s">
        <v>7</v>
      </c>
      <c r="F134" s="317">
        <f>'F-TNU-RA-014 SOLICITUD'!$F$17:$I$17</f>
        <v>0</v>
      </c>
      <c r="G134" s="317"/>
      <c r="H134" s="317"/>
      <c r="I134" s="317"/>
    </row>
    <row r="135" spans="1:9" s="1" customFormat="1" ht="3.75" customHeight="1" x14ac:dyDescent="0.25">
      <c r="A135" s="49"/>
      <c r="B135" s="49"/>
      <c r="C135" s="50"/>
      <c r="D135" s="50"/>
      <c r="E135" s="51"/>
      <c r="F135" s="53"/>
      <c r="G135" s="53"/>
      <c r="H135" s="53"/>
      <c r="I135" s="53"/>
    </row>
    <row r="136" spans="1:9" x14ac:dyDescent="0.25">
      <c r="A136" s="210" t="s">
        <v>8</v>
      </c>
      <c r="B136" s="210"/>
      <c r="C136" s="316">
        <f>'F-TNU-RA-014 SOLICITUD'!$C$19:$D$19</f>
        <v>0</v>
      </c>
      <c r="D136" s="316"/>
      <c r="E136" s="54" t="s">
        <v>149</v>
      </c>
      <c r="F136" s="54"/>
      <c r="G136" s="125"/>
      <c r="H136" s="143">
        <f>'F-TNU-RA-014 SOLICITUD'!$C$7</f>
        <v>0</v>
      </c>
      <c r="I136" s="142">
        <f>'F-TNU-RA-014 SOLICITUD'!$H$7</f>
        <v>0</v>
      </c>
    </row>
    <row r="137" spans="1:9" ht="3.75" customHeight="1" x14ac:dyDescent="0.25">
      <c r="A137" s="48"/>
      <c r="B137" s="48"/>
      <c r="C137" s="48"/>
      <c r="D137" s="48"/>
      <c r="E137" s="48"/>
      <c r="F137" s="48"/>
      <c r="G137" s="48"/>
      <c r="H137" s="48"/>
      <c r="I137" s="48"/>
    </row>
    <row r="138" spans="1:9" ht="6.75" customHeight="1" x14ac:dyDescent="0.25">
      <c r="A138" s="48"/>
      <c r="B138" s="48"/>
      <c r="C138" s="48"/>
      <c r="D138" s="48"/>
      <c r="E138" s="48"/>
      <c r="F138" s="48"/>
      <c r="G138" s="48"/>
      <c r="H138" s="48"/>
      <c r="I138" s="48"/>
    </row>
    <row r="139" spans="1:9" x14ac:dyDescent="0.25">
      <c r="A139" s="209" t="s">
        <v>150</v>
      </c>
      <c r="B139" s="209"/>
      <c r="C139" s="209"/>
      <c r="D139" s="209"/>
      <c r="E139" s="209"/>
      <c r="F139" s="209"/>
      <c r="G139" s="209"/>
      <c r="H139" s="209"/>
      <c r="I139" s="209"/>
    </row>
    <row r="140" spans="1:9" ht="7.5" customHeight="1" x14ac:dyDescent="0.25">
      <c r="A140" s="48"/>
      <c r="B140" s="48"/>
      <c r="C140" s="48"/>
      <c r="D140" s="48"/>
      <c r="E140" s="48"/>
      <c r="F140" s="48"/>
      <c r="G140" s="48"/>
      <c r="H140" s="48"/>
      <c r="I140" s="48"/>
    </row>
    <row r="141" spans="1:9" ht="45" customHeight="1" x14ac:dyDescent="0.25">
      <c r="A141" s="215" t="s">
        <v>151</v>
      </c>
      <c r="B141" s="215"/>
      <c r="C141" s="215"/>
      <c r="D141" s="215"/>
      <c r="E141" s="215"/>
      <c r="F141" s="215"/>
      <c r="G141" s="215"/>
      <c r="H141" s="215"/>
      <c r="I141" s="215"/>
    </row>
    <row r="142" spans="1:9" ht="7.5" customHeight="1" x14ac:dyDescent="0.25">
      <c r="A142" s="48"/>
      <c r="B142" s="48"/>
      <c r="C142" s="48"/>
      <c r="D142" s="48"/>
      <c r="E142" s="48"/>
      <c r="F142" s="48"/>
      <c r="G142" s="48"/>
      <c r="H142" s="48"/>
      <c r="I142" s="48"/>
    </row>
    <row r="143" spans="1:9" ht="15" customHeight="1" x14ac:dyDescent="0.25">
      <c r="A143" s="133" t="s">
        <v>152</v>
      </c>
      <c r="B143" s="48"/>
      <c r="C143" s="339" t="str">
        <f>'F-TNU-RA-014 SOLICITUD'!D50</f>
        <v xml:space="preserve"> </v>
      </c>
      <c r="D143" s="340"/>
      <c r="E143" s="56"/>
      <c r="F143" s="56"/>
      <c r="G143" s="56"/>
      <c r="H143" s="56"/>
      <c r="I143" s="56"/>
    </row>
    <row r="144" spans="1:9" s="1" customFormat="1" ht="3.75" customHeight="1" x14ac:dyDescent="0.25">
      <c r="A144" s="49"/>
      <c r="B144" s="49"/>
      <c r="C144" s="50"/>
      <c r="D144" s="50"/>
      <c r="E144" s="51"/>
      <c r="F144" s="51"/>
      <c r="G144" s="51"/>
      <c r="H144" s="51"/>
      <c r="I144" s="51"/>
    </row>
    <row r="145" spans="1:10" x14ac:dyDescent="0.25">
      <c r="A145" s="210" t="s">
        <v>153</v>
      </c>
      <c r="B145" s="210"/>
      <c r="C145" s="341"/>
      <c r="D145" s="341"/>
      <c r="E145" s="48" t="s">
        <v>201</v>
      </c>
      <c r="F145" s="97"/>
      <c r="G145" s="97"/>
      <c r="H145" s="317"/>
      <c r="I145" s="317"/>
    </row>
    <row r="146" spans="1:10" ht="7.5" customHeight="1" x14ac:dyDescent="0.25">
      <c r="A146" s="56" t="s">
        <v>86</v>
      </c>
      <c r="B146" s="56">
        <v>1</v>
      </c>
      <c r="C146" s="56">
        <v>2</v>
      </c>
      <c r="D146" s="56">
        <v>3</v>
      </c>
      <c r="E146" s="56">
        <v>4</v>
      </c>
      <c r="F146" s="56">
        <v>5</v>
      </c>
      <c r="G146" s="56">
        <v>6</v>
      </c>
      <c r="H146" s="56">
        <v>7</v>
      </c>
      <c r="I146" s="56">
        <v>8</v>
      </c>
    </row>
    <row r="147" spans="1:10" ht="15" customHeight="1" x14ac:dyDescent="0.25">
      <c r="A147" s="134"/>
      <c r="B147" s="135"/>
      <c r="C147" s="135" t="s">
        <v>154</v>
      </c>
      <c r="D147" s="136"/>
      <c r="E147" s="136"/>
      <c r="F147" s="136"/>
      <c r="G147" s="135"/>
      <c r="H147" s="135" t="s">
        <v>155</v>
      </c>
      <c r="I147" s="87"/>
    </row>
    <row r="148" spans="1:10" ht="3.75" customHeight="1" x14ac:dyDescent="0.25">
      <c r="A148" s="63"/>
      <c r="B148" s="57"/>
      <c r="C148" s="57"/>
      <c r="D148" s="58"/>
      <c r="E148" s="57"/>
      <c r="F148" s="57"/>
      <c r="G148" s="57"/>
      <c r="H148" s="57"/>
      <c r="I148" s="64"/>
    </row>
    <row r="149" spans="1:10" x14ac:dyDescent="0.25">
      <c r="A149" s="65" t="s">
        <v>11</v>
      </c>
      <c r="B149" s="342">
        <f>'F-TNU-RA-014 SOLICITUD'!B52:C52</f>
        <v>0</v>
      </c>
      <c r="C149" s="342"/>
      <c r="D149" s="58"/>
      <c r="E149" s="225" t="s">
        <v>15</v>
      </c>
      <c r="F149" s="225"/>
      <c r="G149" s="342">
        <f>'F-TNU-RA-014 SOLICITUD'!G52:I52</f>
        <v>0</v>
      </c>
      <c r="H149" s="342"/>
      <c r="I149" s="343"/>
    </row>
    <row r="150" spans="1:10" ht="3.75" customHeight="1" x14ac:dyDescent="0.25">
      <c r="A150" s="66"/>
      <c r="B150" s="59"/>
      <c r="C150" s="59"/>
      <c r="D150" s="60"/>
      <c r="E150" s="61"/>
      <c r="F150" s="61"/>
      <c r="G150" s="59"/>
      <c r="H150" s="59"/>
      <c r="I150" s="67"/>
    </row>
    <row r="151" spans="1:10" x14ac:dyDescent="0.25">
      <c r="A151" s="65" t="s">
        <v>12</v>
      </c>
      <c r="B151" s="342">
        <f>'F-TNU-RA-014 SOLICITUD'!B54:C54</f>
        <v>0</v>
      </c>
      <c r="C151" s="342"/>
      <c r="D151" s="58"/>
      <c r="E151" s="225" t="s">
        <v>16</v>
      </c>
      <c r="F151" s="225"/>
      <c r="G151" s="342">
        <f>'F-TNU-RA-014 SOLICITUD'!G54:I54</f>
        <v>0</v>
      </c>
      <c r="H151" s="342"/>
      <c r="I151" s="343"/>
    </row>
    <row r="152" spans="1:10" ht="3.75" customHeight="1" x14ac:dyDescent="0.25">
      <c r="A152" s="66"/>
      <c r="B152" s="59"/>
      <c r="C152" s="59"/>
      <c r="D152" s="60"/>
      <c r="E152" s="61"/>
      <c r="F152" s="61"/>
      <c r="G152" s="59"/>
      <c r="H152" s="59"/>
      <c r="I152" s="67"/>
    </row>
    <row r="153" spans="1:10" x14ac:dyDescent="0.25">
      <c r="A153" s="65" t="s">
        <v>13</v>
      </c>
      <c r="B153" s="342">
        <f>'F-TNU-RA-014 SOLICITUD'!B56:C56</f>
        <v>0</v>
      </c>
      <c r="C153" s="342"/>
      <c r="D153" s="58"/>
      <c r="E153" s="225" t="s">
        <v>14</v>
      </c>
      <c r="F153" s="225"/>
      <c r="G153" s="342">
        <f>'F-TNU-RA-014 SOLICITUD'!G56:I56</f>
        <v>0</v>
      </c>
      <c r="H153" s="342"/>
      <c r="I153" s="343"/>
    </row>
    <row r="154" spans="1:10" ht="3.75" customHeight="1" x14ac:dyDescent="0.25">
      <c r="A154" s="66"/>
      <c r="B154" s="59"/>
      <c r="C154" s="59"/>
      <c r="D154" s="60"/>
      <c r="E154" s="61"/>
      <c r="F154" s="61"/>
      <c r="G154" s="59"/>
      <c r="H154" s="59"/>
      <c r="I154" s="67"/>
    </row>
    <row r="155" spans="1:10" x14ac:dyDescent="0.25">
      <c r="A155" s="68" t="s">
        <v>14</v>
      </c>
      <c r="B155" s="344">
        <f>'F-TNU-RA-014 SOLICITUD'!B58:C58</f>
        <v>0</v>
      </c>
      <c r="C155" s="344"/>
      <c r="D155" s="69"/>
      <c r="E155" s="228" t="s">
        <v>17</v>
      </c>
      <c r="F155" s="228"/>
      <c r="G155" s="345">
        <f>'F-TNU-RA-014 SOLICITUD'!G58:I58</f>
        <v>0</v>
      </c>
      <c r="H155" s="345"/>
      <c r="I155" s="346"/>
    </row>
    <row r="156" spans="1:10" ht="6.75" customHeight="1" x14ac:dyDescent="0.25">
      <c r="A156" s="48"/>
      <c r="B156" s="48"/>
      <c r="C156" s="48"/>
      <c r="D156" s="48"/>
      <c r="E156" s="48"/>
      <c r="F156" s="48"/>
      <c r="G156" s="48"/>
      <c r="H156" s="48"/>
      <c r="I156" s="48"/>
    </row>
    <row r="157" spans="1:10" x14ac:dyDescent="0.25">
      <c r="A157" s="209" t="s">
        <v>156</v>
      </c>
      <c r="B157" s="209"/>
      <c r="C157" s="209"/>
      <c r="D157" s="209"/>
      <c r="E157" s="209"/>
      <c r="F157" s="209"/>
      <c r="G157" s="209"/>
      <c r="H157" s="209"/>
      <c r="I157" s="209"/>
    </row>
    <row r="158" spans="1:10" ht="3.75" customHeight="1" x14ac:dyDescent="0.25">
      <c r="A158" s="57"/>
      <c r="B158" s="57"/>
      <c r="C158" s="57"/>
      <c r="D158" s="58"/>
      <c r="E158" s="57"/>
      <c r="F158" s="57"/>
      <c r="G158" s="57"/>
      <c r="H158" s="57"/>
      <c r="I158" s="57"/>
      <c r="J158" s="137"/>
    </row>
    <row r="159" spans="1:10" x14ac:dyDescent="0.25">
      <c r="A159" s="58" t="s">
        <v>15</v>
      </c>
      <c r="B159" s="138"/>
      <c r="C159" s="139">
        <f>G149</f>
        <v>0</v>
      </c>
      <c r="D159" s="58"/>
      <c r="E159" s="225"/>
      <c r="F159" s="225"/>
      <c r="G159" s="347"/>
      <c r="H159" s="347"/>
      <c r="I159" s="347"/>
      <c r="J159" s="137"/>
    </row>
    <row r="160" spans="1:10" ht="3.75" customHeight="1" x14ac:dyDescent="0.25">
      <c r="A160" s="60"/>
      <c r="B160" s="59"/>
      <c r="C160" s="59"/>
      <c r="D160" s="60"/>
      <c r="E160" s="61"/>
      <c r="F160" s="61"/>
      <c r="G160" s="70"/>
      <c r="H160" s="70"/>
      <c r="I160" s="70"/>
      <c r="J160" s="137"/>
    </row>
    <row r="161" spans="1:10" ht="30.75" customHeight="1" x14ac:dyDescent="0.25">
      <c r="A161" s="192" t="s">
        <v>213</v>
      </c>
      <c r="B161" s="138"/>
      <c r="C161" s="366"/>
      <c r="D161" s="366"/>
      <c r="E161" s="366"/>
      <c r="F161" s="366"/>
      <c r="G161" s="366"/>
      <c r="H161" s="366"/>
      <c r="I161" s="138"/>
      <c r="J161" s="137"/>
    </row>
    <row r="162" spans="1:10" ht="3.75" customHeight="1" x14ac:dyDescent="0.25">
      <c r="A162" s="60"/>
      <c r="B162" s="59"/>
      <c r="C162" s="59"/>
      <c r="D162" s="60"/>
      <c r="E162" s="61"/>
      <c r="F162" s="61"/>
      <c r="G162" s="59"/>
      <c r="H162" s="59"/>
      <c r="I162" s="59"/>
      <c r="J162" s="137"/>
    </row>
    <row r="163" spans="1:10" ht="45" customHeight="1" x14ac:dyDescent="0.25">
      <c r="A163" s="215" t="s">
        <v>200</v>
      </c>
      <c r="B163" s="215"/>
      <c r="C163" s="215"/>
      <c r="D163" s="215"/>
      <c r="E163" s="215"/>
      <c r="F163" s="215"/>
      <c r="G163" s="215"/>
      <c r="H163" s="215"/>
      <c r="I163" s="215"/>
    </row>
    <row r="164" spans="1:10" ht="3.75" customHeight="1" x14ac:dyDescent="0.25">
      <c r="A164" s="48"/>
      <c r="B164" s="48"/>
      <c r="C164" s="48"/>
      <c r="D164" s="48"/>
      <c r="E164" s="48"/>
      <c r="F164" s="48"/>
      <c r="G164" s="62"/>
      <c r="H164" s="62"/>
      <c r="I164" s="62"/>
    </row>
    <row r="165" spans="1:10" ht="15" customHeight="1" x14ac:dyDescent="0.25">
      <c r="A165" s="48"/>
      <c r="B165" s="48"/>
      <c r="C165" s="48"/>
      <c r="D165" s="48"/>
      <c r="E165" s="48"/>
      <c r="F165" s="48"/>
      <c r="G165" s="48"/>
      <c r="H165" s="48"/>
      <c r="I165" s="48"/>
    </row>
    <row r="166" spans="1:10" ht="15" customHeight="1" x14ac:dyDescent="0.25">
      <c r="A166" s="48"/>
      <c r="B166" s="48"/>
      <c r="C166" s="48"/>
      <c r="D166" s="48"/>
      <c r="E166" s="48"/>
      <c r="F166" s="48"/>
      <c r="G166" s="48"/>
      <c r="H166" s="48"/>
      <c r="I166" s="48"/>
    </row>
    <row r="167" spans="1:10" ht="15" customHeight="1" x14ac:dyDescent="0.25">
      <c r="A167" s="48"/>
      <c r="B167" s="48"/>
      <c r="C167" s="48"/>
      <c r="D167" s="48"/>
      <c r="E167" s="48"/>
      <c r="F167" s="48"/>
      <c r="G167" s="48"/>
      <c r="H167" s="48"/>
      <c r="I167" s="48"/>
    </row>
    <row r="168" spans="1:10" ht="15.75" thickBot="1" x14ac:dyDescent="0.3">
      <c r="A168" s="48"/>
      <c r="C168" s="48" t="s">
        <v>157</v>
      </c>
      <c r="D168" s="140"/>
      <c r="E168" s="140"/>
      <c r="F168" s="140"/>
      <c r="G168" s="140"/>
      <c r="H168" s="140"/>
      <c r="I168" s="48"/>
    </row>
    <row r="169" spans="1:10" ht="7.5" customHeight="1" x14ac:dyDescent="0.25">
      <c r="A169" s="48"/>
      <c r="B169" s="48"/>
      <c r="C169" s="48"/>
      <c r="D169" s="48"/>
      <c r="E169" s="48"/>
      <c r="F169" s="48"/>
      <c r="G169" s="48"/>
      <c r="H169" s="48"/>
      <c r="I169" s="48"/>
    </row>
    <row r="170" spans="1:10" x14ac:dyDescent="0.25">
      <c r="A170" s="48"/>
      <c r="C170" s="58"/>
      <c r="D170" s="367"/>
      <c r="E170" s="367"/>
      <c r="F170" s="367"/>
      <c r="G170" s="367"/>
      <c r="H170" s="367"/>
      <c r="I170" s="48"/>
    </row>
    <row r="171" spans="1:10" x14ac:dyDescent="0.25">
      <c r="A171" s="48"/>
      <c r="B171" s="48"/>
      <c r="C171" s="58"/>
      <c r="D171" s="58" t="s">
        <v>158</v>
      </c>
      <c r="E171" s="58"/>
      <c r="F171" s="58"/>
      <c r="G171" s="58"/>
      <c r="H171" s="58"/>
      <c r="I171" s="48"/>
    </row>
    <row r="172" spans="1:10" ht="7.5" customHeight="1" x14ac:dyDescent="0.25">
      <c r="A172" s="48"/>
      <c r="B172" s="48"/>
      <c r="C172" s="58"/>
      <c r="D172" s="58"/>
      <c r="E172" s="58"/>
      <c r="F172" s="58"/>
      <c r="G172" s="48"/>
      <c r="H172" s="48"/>
      <c r="I172" s="48"/>
    </row>
    <row r="173" spans="1:10" x14ac:dyDescent="0.25">
      <c r="A173" s="48"/>
      <c r="B173" s="48"/>
      <c r="C173" s="124"/>
      <c r="D173" s="124"/>
      <c r="E173" s="124"/>
      <c r="F173" s="124"/>
      <c r="G173" s="141"/>
      <c r="H173" s="141"/>
      <c r="I173" s="48"/>
    </row>
    <row r="174" spans="1:10" x14ac:dyDescent="0.25">
      <c r="A174" s="160"/>
      <c r="B174" s="161"/>
      <c r="C174" s="162" t="s">
        <v>160</v>
      </c>
      <c r="D174" s="368" t="str">
        <f ca="1">IF(D170&lt;&gt;"",TODAY()," ")</f>
        <v xml:space="preserve"> </v>
      </c>
      <c r="E174" s="368"/>
      <c r="F174" s="368"/>
      <c r="G174" s="368"/>
      <c r="H174" s="368"/>
      <c r="I174" s="369"/>
    </row>
    <row r="175" spans="1:10" ht="18.75" customHeight="1" x14ac:dyDescent="0.25">
      <c r="A175" s="193"/>
      <c r="B175" s="193"/>
      <c r="C175" s="333" t="s">
        <v>159</v>
      </c>
      <c r="D175" s="334"/>
      <c r="E175" s="334"/>
      <c r="F175" s="334"/>
      <c r="G175" s="193" t="s">
        <v>92</v>
      </c>
      <c r="H175" s="193"/>
      <c r="I175" s="193"/>
    </row>
    <row r="176" spans="1:10" ht="18.75" customHeight="1" x14ac:dyDescent="0.25">
      <c r="A176" s="193"/>
      <c r="B176" s="193"/>
      <c r="C176" s="334"/>
      <c r="D176" s="334"/>
      <c r="E176" s="334"/>
      <c r="F176" s="334"/>
      <c r="G176" s="193" t="s">
        <v>198</v>
      </c>
      <c r="H176" s="193"/>
      <c r="I176" s="193"/>
    </row>
    <row r="177" spans="1:10" ht="18.75" customHeight="1" x14ac:dyDescent="0.25">
      <c r="A177" s="193"/>
      <c r="B177" s="193"/>
      <c r="C177" s="334"/>
      <c r="D177" s="334"/>
      <c r="E177" s="334"/>
      <c r="F177" s="334"/>
      <c r="G177" s="193" t="s">
        <v>35</v>
      </c>
      <c r="H177" s="193"/>
      <c r="I177" s="193"/>
    </row>
    <row r="178" spans="1:10" x14ac:dyDescent="0.25">
      <c r="A178" s="45"/>
      <c r="B178" s="45"/>
      <c r="C178" s="45"/>
      <c r="D178" s="45"/>
      <c r="E178" s="45"/>
      <c r="F178" s="45"/>
      <c r="G178" s="45"/>
      <c r="H178" s="45"/>
      <c r="I178" s="45"/>
    </row>
    <row r="179" spans="1:10" x14ac:dyDescent="0.25">
      <c r="A179" s="335" t="s">
        <v>146</v>
      </c>
      <c r="B179" s="335"/>
      <c r="C179" s="335"/>
      <c r="D179" s="335"/>
      <c r="E179" s="335"/>
      <c r="F179" s="335"/>
      <c r="G179" s="335"/>
      <c r="H179" s="335"/>
      <c r="I179" s="335"/>
    </row>
    <row r="180" spans="1:10" ht="37.5" customHeight="1" x14ac:dyDescent="0.25">
      <c r="A180" s="336" t="s">
        <v>199</v>
      </c>
      <c r="B180" s="336"/>
      <c r="C180" s="336"/>
      <c r="D180" s="336"/>
      <c r="E180" s="336"/>
      <c r="F180" s="336"/>
      <c r="G180" s="336"/>
      <c r="H180" s="336"/>
      <c r="I180" s="336"/>
    </row>
    <row r="181" spans="1:10" ht="7.5" customHeight="1" x14ac:dyDescent="0.25">
      <c r="A181" s="130"/>
      <c r="B181" s="130"/>
      <c r="C181" s="130"/>
      <c r="D181" s="130"/>
      <c r="E181" s="130"/>
      <c r="F181" s="130"/>
      <c r="G181" s="130"/>
      <c r="H181" s="130"/>
      <c r="I181" s="130"/>
    </row>
    <row r="182" spans="1:10" ht="22.5" customHeight="1" x14ac:dyDescent="0.25">
      <c r="A182" s="130"/>
      <c r="B182" s="130"/>
      <c r="C182" s="131" t="s">
        <v>147</v>
      </c>
      <c r="D182" s="130"/>
      <c r="E182" s="337" t="str">
        <f>IF(C201&lt;&gt;"",C201&amp;" /"," ")</f>
        <v xml:space="preserve">  /</v>
      </c>
      <c r="F182" s="338"/>
      <c r="G182" s="145">
        <v>2018</v>
      </c>
      <c r="H182" s="132"/>
      <c r="I182" s="130"/>
      <c r="J182" s="144"/>
    </row>
    <row r="183" spans="1:10" ht="7.5" customHeight="1" x14ac:dyDescent="0.25">
      <c r="A183" s="46"/>
      <c r="B183" s="46"/>
      <c r="C183" s="46"/>
      <c r="D183" s="46"/>
      <c r="E183" s="46"/>
      <c r="F183" s="46"/>
      <c r="G183" s="46"/>
      <c r="H183" s="46"/>
      <c r="I183" s="46"/>
    </row>
    <row r="184" spans="1:10" x14ac:dyDescent="0.25">
      <c r="A184" s="209" t="s">
        <v>148</v>
      </c>
      <c r="B184" s="209"/>
      <c r="C184" s="209"/>
      <c r="D184" s="209"/>
      <c r="E184" s="209"/>
      <c r="F184" s="209"/>
      <c r="G184" s="209"/>
      <c r="H184" s="209"/>
      <c r="I184" s="209"/>
    </row>
    <row r="185" spans="1:10" ht="3.75" customHeight="1" x14ac:dyDescent="0.25">
      <c r="A185" s="48"/>
      <c r="B185" s="48"/>
      <c r="C185" s="48"/>
      <c r="D185" s="48"/>
      <c r="E185" s="48"/>
      <c r="F185" s="48"/>
      <c r="G185" s="48"/>
      <c r="H185" s="48"/>
      <c r="I185" s="48"/>
    </row>
    <row r="186" spans="1:10" x14ac:dyDescent="0.25">
      <c r="A186" s="210" t="s">
        <v>0</v>
      </c>
      <c r="B186" s="210"/>
      <c r="C186" s="316">
        <f>'F-TNU-RA-014 SOLICITUD'!$C$11:$I$11</f>
        <v>0</v>
      </c>
      <c r="D186" s="316"/>
      <c r="E186" s="316"/>
      <c r="F186" s="316"/>
      <c r="G186" s="316"/>
      <c r="H186" s="316"/>
      <c r="I186" s="316"/>
    </row>
    <row r="187" spans="1:10" s="1" customFormat="1" ht="3.75" customHeight="1" x14ac:dyDescent="0.25">
      <c r="A187" s="49"/>
      <c r="B187" s="49"/>
      <c r="C187" s="50"/>
      <c r="D187" s="50"/>
      <c r="E187" s="51"/>
      <c r="F187" s="51"/>
      <c r="G187" s="51"/>
      <c r="H187" s="51"/>
      <c r="I187" s="51"/>
    </row>
    <row r="188" spans="1:10" x14ac:dyDescent="0.25">
      <c r="A188" s="210" t="s">
        <v>1</v>
      </c>
      <c r="B188" s="210"/>
      <c r="C188" s="316">
        <f>'F-TNU-RA-014 SOLICITUD'!$C$13:$D$13</f>
        <v>0</v>
      </c>
      <c r="D188" s="316"/>
      <c r="E188" s="48" t="s">
        <v>3</v>
      </c>
      <c r="F188" s="317">
        <f>'F-TNU-RA-014 SOLICITUD'!$F$13:$G$13</f>
        <v>0</v>
      </c>
      <c r="G188" s="317"/>
      <c r="H188" s="48" t="s">
        <v>4</v>
      </c>
      <c r="I188" s="118">
        <f>'F-TNU-RA-014 SOLICITUD'!$I$13</f>
        <v>0</v>
      </c>
    </row>
    <row r="189" spans="1:10" s="1" customFormat="1" ht="3.75" customHeight="1" x14ac:dyDescent="0.25">
      <c r="A189" s="49"/>
      <c r="B189" s="49"/>
      <c r="C189" s="50"/>
      <c r="D189" s="50"/>
      <c r="E189" s="51"/>
      <c r="F189" s="51"/>
      <c r="G189" s="51"/>
      <c r="H189" s="51"/>
      <c r="I189" s="51"/>
    </row>
    <row r="190" spans="1:10" x14ac:dyDescent="0.25">
      <c r="A190" s="210" t="s">
        <v>2</v>
      </c>
      <c r="B190" s="210"/>
      <c r="C190" s="316">
        <f>'F-TNU-RA-014 SOLICITUD'!$C$15:$D$15</f>
        <v>0</v>
      </c>
      <c r="D190" s="316"/>
      <c r="E190" s="48" t="s">
        <v>5</v>
      </c>
      <c r="F190" s="317">
        <f>'F-TNU-RA-014 SOLICITUD'!$F$15:$I$15</f>
        <v>0</v>
      </c>
      <c r="G190" s="317"/>
      <c r="H190" s="317"/>
      <c r="I190" s="317"/>
    </row>
    <row r="191" spans="1:10" s="1" customFormat="1" ht="3.75" customHeight="1" x14ac:dyDescent="0.25">
      <c r="A191" s="49"/>
      <c r="B191" s="49"/>
      <c r="C191" s="50"/>
      <c r="D191" s="50"/>
      <c r="E191" s="51"/>
      <c r="F191" s="53"/>
      <c r="G191" s="53"/>
      <c r="H191" s="53"/>
      <c r="I191" s="53"/>
    </row>
    <row r="192" spans="1:10" x14ac:dyDescent="0.25">
      <c r="A192" s="210" t="s">
        <v>6</v>
      </c>
      <c r="B192" s="210"/>
      <c r="C192" s="316">
        <f>'F-TNU-RA-014 SOLICITUD'!$C$17:$D$17</f>
        <v>0</v>
      </c>
      <c r="D192" s="316"/>
      <c r="E192" s="48" t="s">
        <v>7</v>
      </c>
      <c r="F192" s="317">
        <f>'F-TNU-RA-014 SOLICITUD'!$F$17:$I$17</f>
        <v>0</v>
      </c>
      <c r="G192" s="317"/>
      <c r="H192" s="317"/>
      <c r="I192" s="317"/>
    </row>
    <row r="193" spans="1:9" s="1" customFormat="1" ht="3.75" customHeight="1" x14ac:dyDescent="0.25">
      <c r="A193" s="49"/>
      <c r="B193" s="49"/>
      <c r="C193" s="50"/>
      <c r="D193" s="50"/>
      <c r="E193" s="51"/>
      <c r="F193" s="53"/>
      <c r="G193" s="53"/>
      <c r="H193" s="53"/>
      <c r="I193" s="53"/>
    </row>
    <row r="194" spans="1:9" x14ac:dyDescent="0.25">
      <c r="A194" s="210" t="s">
        <v>8</v>
      </c>
      <c r="B194" s="210"/>
      <c r="C194" s="316">
        <f>'F-TNU-RA-014 SOLICITUD'!$C$19:$D$19</f>
        <v>0</v>
      </c>
      <c r="D194" s="316"/>
      <c r="E194" s="54" t="s">
        <v>149</v>
      </c>
      <c r="F194" s="54"/>
      <c r="G194" s="125"/>
      <c r="H194" s="143">
        <f>'F-TNU-RA-014 SOLICITUD'!$C$7</f>
        <v>0</v>
      </c>
      <c r="I194" s="142">
        <f>'F-TNU-RA-014 SOLICITUD'!$H$7</f>
        <v>0</v>
      </c>
    </row>
    <row r="195" spans="1:9" ht="3.75" customHeight="1" x14ac:dyDescent="0.25">
      <c r="A195" s="48"/>
      <c r="B195" s="48"/>
      <c r="C195" s="48"/>
      <c r="D195" s="48"/>
      <c r="E195" s="48"/>
      <c r="F195" s="48"/>
      <c r="G195" s="48"/>
      <c r="H195" s="48"/>
      <c r="I195" s="48"/>
    </row>
    <row r="196" spans="1:9" ht="6.75" customHeight="1" x14ac:dyDescent="0.25">
      <c r="A196" s="48"/>
      <c r="B196" s="48"/>
      <c r="C196" s="48"/>
      <c r="D196" s="48"/>
      <c r="E196" s="48"/>
      <c r="F196" s="48"/>
      <c r="G196" s="48"/>
      <c r="H196" s="48"/>
      <c r="I196" s="48"/>
    </row>
    <row r="197" spans="1:9" x14ac:dyDescent="0.25">
      <c r="A197" s="209" t="s">
        <v>150</v>
      </c>
      <c r="B197" s="209"/>
      <c r="C197" s="209"/>
      <c r="D197" s="209"/>
      <c r="E197" s="209"/>
      <c r="F197" s="209"/>
      <c r="G197" s="209"/>
      <c r="H197" s="209"/>
      <c r="I197" s="209"/>
    </row>
    <row r="198" spans="1:9" ht="7.5" customHeight="1" x14ac:dyDescent="0.25">
      <c r="A198" s="48"/>
      <c r="B198" s="48"/>
      <c r="C198" s="48"/>
      <c r="D198" s="48"/>
      <c r="E198" s="48"/>
      <c r="F198" s="48"/>
      <c r="G198" s="48"/>
      <c r="H198" s="48"/>
      <c r="I198" s="48"/>
    </row>
    <row r="199" spans="1:9" ht="45" customHeight="1" x14ac:dyDescent="0.25">
      <c r="A199" s="215" t="s">
        <v>151</v>
      </c>
      <c r="B199" s="215"/>
      <c r="C199" s="215"/>
      <c r="D199" s="215"/>
      <c r="E199" s="215"/>
      <c r="F199" s="215"/>
      <c r="G199" s="215"/>
      <c r="H199" s="215"/>
      <c r="I199" s="215"/>
    </row>
    <row r="200" spans="1:9" ht="7.5" customHeight="1" x14ac:dyDescent="0.25">
      <c r="A200" s="48"/>
      <c r="B200" s="48"/>
      <c r="C200" s="48"/>
      <c r="D200" s="48"/>
      <c r="E200" s="48"/>
      <c r="F200" s="48"/>
      <c r="G200" s="48"/>
      <c r="H200" s="48"/>
      <c r="I200" s="48"/>
    </row>
    <row r="201" spans="1:9" ht="15" customHeight="1" x14ac:dyDescent="0.25">
      <c r="A201" s="133" t="s">
        <v>152</v>
      </c>
      <c r="B201" s="48"/>
      <c r="C201" s="339" t="str">
        <f>'F-TNU-RA-014 SOLICITUD'!D60</f>
        <v xml:space="preserve"> </v>
      </c>
      <c r="D201" s="340"/>
      <c r="E201" s="56"/>
      <c r="F201" s="56"/>
      <c r="G201" s="56"/>
      <c r="H201" s="56"/>
      <c r="I201" s="56"/>
    </row>
    <row r="202" spans="1:9" s="1" customFormat="1" ht="3.75" customHeight="1" x14ac:dyDescent="0.25">
      <c r="A202" s="49"/>
      <c r="B202" s="49"/>
      <c r="C202" s="50"/>
      <c r="D202" s="50"/>
      <c r="E202" s="51"/>
      <c r="F202" s="51"/>
      <c r="G202" s="51"/>
      <c r="H202" s="51"/>
      <c r="I202" s="51"/>
    </row>
    <row r="203" spans="1:9" x14ac:dyDescent="0.25">
      <c r="A203" s="210" t="s">
        <v>153</v>
      </c>
      <c r="B203" s="210"/>
      <c r="C203" s="341"/>
      <c r="D203" s="341"/>
      <c r="E203" s="48" t="s">
        <v>201</v>
      </c>
      <c r="F203" s="97"/>
      <c r="G203" s="97"/>
      <c r="H203" s="317"/>
      <c r="I203" s="317"/>
    </row>
    <row r="204" spans="1:9" ht="7.5" customHeight="1" x14ac:dyDescent="0.25">
      <c r="A204" s="56" t="s">
        <v>86</v>
      </c>
      <c r="B204" s="56">
        <v>1</v>
      </c>
      <c r="C204" s="56">
        <v>2</v>
      </c>
      <c r="D204" s="56">
        <v>3</v>
      </c>
      <c r="E204" s="56">
        <v>4</v>
      </c>
      <c r="F204" s="56">
        <v>5</v>
      </c>
      <c r="G204" s="56">
        <v>6</v>
      </c>
      <c r="H204" s="56">
        <v>7</v>
      </c>
      <c r="I204" s="56">
        <v>8</v>
      </c>
    </row>
    <row r="205" spans="1:9" ht="15" customHeight="1" x14ac:dyDescent="0.25">
      <c r="A205" s="134"/>
      <c r="B205" s="135"/>
      <c r="C205" s="135" t="s">
        <v>154</v>
      </c>
      <c r="D205" s="136"/>
      <c r="E205" s="136"/>
      <c r="F205" s="136"/>
      <c r="G205" s="135"/>
      <c r="H205" s="135" t="s">
        <v>155</v>
      </c>
      <c r="I205" s="87"/>
    </row>
    <row r="206" spans="1:9" ht="3.75" customHeight="1" x14ac:dyDescent="0.25">
      <c r="A206" s="63"/>
      <c r="B206" s="57"/>
      <c r="C206" s="57"/>
      <c r="D206" s="58"/>
      <c r="E206" s="57"/>
      <c r="F206" s="57"/>
      <c r="G206" s="57"/>
      <c r="H206" s="57"/>
      <c r="I206" s="64"/>
    </row>
    <row r="207" spans="1:9" x14ac:dyDescent="0.25">
      <c r="A207" s="65" t="s">
        <v>11</v>
      </c>
      <c r="B207" s="342">
        <f>'F-TNU-RA-014 SOLICITUD'!B62:C62</f>
        <v>0</v>
      </c>
      <c r="C207" s="342"/>
      <c r="D207" s="58"/>
      <c r="E207" s="225" t="s">
        <v>15</v>
      </c>
      <c r="F207" s="225"/>
      <c r="G207" s="342">
        <f>'F-TNU-RA-014 SOLICITUD'!G62:I62</f>
        <v>0</v>
      </c>
      <c r="H207" s="342"/>
      <c r="I207" s="343"/>
    </row>
    <row r="208" spans="1:9" ht="3.75" customHeight="1" x14ac:dyDescent="0.25">
      <c r="A208" s="66"/>
      <c r="B208" s="59"/>
      <c r="C208" s="59"/>
      <c r="D208" s="60"/>
      <c r="E208" s="61"/>
      <c r="F208" s="61"/>
      <c r="G208" s="59"/>
      <c r="H208" s="59"/>
      <c r="I208" s="67"/>
    </row>
    <row r="209" spans="1:10" x14ac:dyDescent="0.25">
      <c r="A209" s="65" t="s">
        <v>12</v>
      </c>
      <c r="B209" s="342">
        <f>'F-TNU-RA-014 SOLICITUD'!B64:C64</f>
        <v>0</v>
      </c>
      <c r="C209" s="342"/>
      <c r="D209" s="58"/>
      <c r="E209" s="225" t="s">
        <v>16</v>
      </c>
      <c r="F209" s="225"/>
      <c r="G209" s="342">
        <f>'F-TNU-RA-014 SOLICITUD'!G64:I64</f>
        <v>0</v>
      </c>
      <c r="H209" s="342"/>
      <c r="I209" s="343"/>
    </row>
    <row r="210" spans="1:10" ht="3.75" customHeight="1" x14ac:dyDescent="0.25">
      <c r="A210" s="66"/>
      <c r="B210" s="59"/>
      <c r="C210" s="59"/>
      <c r="D210" s="60"/>
      <c r="E210" s="61"/>
      <c r="F210" s="61"/>
      <c r="G210" s="59"/>
      <c r="H210" s="59"/>
      <c r="I210" s="67"/>
    </row>
    <row r="211" spans="1:10" x14ac:dyDescent="0.25">
      <c r="A211" s="65" t="s">
        <v>13</v>
      </c>
      <c r="B211" s="342">
        <f>'F-TNU-RA-014 SOLICITUD'!B66:C66</f>
        <v>0</v>
      </c>
      <c r="C211" s="342"/>
      <c r="D211" s="58"/>
      <c r="E211" s="225" t="s">
        <v>14</v>
      </c>
      <c r="F211" s="225"/>
      <c r="G211" s="342">
        <f>'F-TNU-RA-014 SOLICITUD'!G66:I66</f>
        <v>0</v>
      </c>
      <c r="H211" s="342"/>
      <c r="I211" s="343"/>
    </row>
    <row r="212" spans="1:10" ht="3.75" customHeight="1" x14ac:dyDescent="0.25">
      <c r="A212" s="66"/>
      <c r="B212" s="59"/>
      <c r="C212" s="59"/>
      <c r="D212" s="60"/>
      <c r="E212" s="61"/>
      <c r="F212" s="61"/>
      <c r="G212" s="59"/>
      <c r="H212" s="59"/>
      <c r="I212" s="67"/>
    </row>
    <row r="213" spans="1:10" x14ac:dyDescent="0.25">
      <c r="A213" s="68" t="s">
        <v>14</v>
      </c>
      <c r="B213" s="344">
        <f>'F-TNU-RA-014 SOLICITUD'!B68:C68</f>
        <v>0</v>
      </c>
      <c r="C213" s="344"/>
      <c r="D213" s="69"/>
      <c r="E213" s="228" t="s">
        <v>17</v>
      </c>
      <c r="F213" s="228"/>
      <c r="G213" s="345">
        <f>'F-TNU-RA-014 SOLICITUD'!G68:I68</f>
        <v>0</v>
      </c>
      <c r="H213" s="345"/>
      <c r="I213" s="346"/>
    </row>
    <row r="214" spans="1:10" ht="6.75" customHeight="1" x14ac:dyDescent="0.25">
      <c r="A214" s="48"/>
      <c r="B214" s="48"/>
      <c r="C214" s="48"/>
      <c r="D214" s="48"/>
      <c r="E214" s="48"/>
      <c r="F214" s="48"/>
      <c r="G214" s="48"/>
      <c r="H214" s="48"/>
      <c r="I214" s="48"/>
    </row>
    <row r="215" spans="1:10" x14ac:dyDescent="0.25">
      <c r="A215" s="209" t="s">
        <v>156</v>
      </c>
      <c r="B215" s="209"/>
      <c r="C215" s="209"/>
      <c r="D215" s="209"/>
      <c r="E215" s="209"/>
      <c r="F215" s="209"/>
      <c r="G215" s="209"/>
      <c r="H215" s="209"/>
      <c r="I215" s="209"/>
    </row>
    <row r="216" spans="1:10" ht="3.75" customHeight="1" x14ac:dyDescent="0.25">
      <c r="A216" s="57"/>
      <c r="B216" s="57"/>
      <c r="C216" s="57"/>
      <c r="D216" s="58"/>
      <c r="E216" s="57"/>
      <c r="F216" s="57"/>
      <c r="G216" s="57"/>
      <c r="H216" s="57"/>
      <c r="I216" s="57"/>
      <c r="J216" s="137"/>
    </row>
    <row r="217" spans="1:10" x14ac:dyDescent="0.25">
      <c r="A217" s="58" t="s">
        <v>15</v>
      </c>
      <c r="B217" s="138"/>
      <c r="C217" s="139">
        <f>G207</f>
        <v>0</v>
      </c>
      <c r="D217" s="58"/>
      <c r="E217" s="225"/>
      <c r="F217" s="225"/>
      <c r="G217" s="347"/>
      <c r="H217" s="347"/>
      <c r="I217" s="347"/>
      <c r="J217" s="137"/>
    </row>
    <row r="218" spans="1:10" ht="3.75" customHeight="1" x14ac:dyDescent="0.25">
      <c r="A218" s="60"/>
      <c r="B218" s="59"/>
      <c r="C218" s="59"/>
      <c r="D218" s="60"/>
      <c r="E218" s="61"/>
      <c r="F218" s="61"/>
      <c r="G218" s="70"/>
      <c r="H218" s="70"/>
      <c r="I218" s="70"/>
      <c r="J218" s="137"/>
    </row>
    <row r="219" spans="1:10" ht="30.75" customHeight="1" x14ac:dyDescent="0.25">
      <c r="A219" s="192" t="s">
        <v>213</v>
      </c>
      <c r="B219" s="138"/>
      <c r="C219" s="366"/>
      <c r="D219" s="366"/>
      <c r="E219" s="366"/>
      <c r="F219" s="366"/>
      <c r="G219" s="366"/>
      <c r="H219" s="366"/>
      <c r="I219" s="138"/>
      <c r="J219" s="137"/>
    </row>
    <row r="220" spans="1:10" ht="3.75" customHeight="1" x14ac:dyDescent="0.25">
      <c r="A220" s="60"/>
      <c r="B220" s="59"/>
      <c r="C220" s="59"/>
      <c r="D220" s="60"/>
      <c r="E220" s="61"/>
      <c r="F220" s="61"/>
      <c r="G220" s="59"/>
      <c r="H220" s="59"/>
      <c r="I220" s="59"/>
      <c r="J220" s="137"/>
    </row>
    <row r="221" spans="1:10" ht="45" customHeight="1" x14ac:dyDescent="0.25">
      <c r="A221" s="215" t="s">
        <v>200</v>
      </c>
      <c r="B221" s="215"/>
      <c r="C221" s="215"/>
      <c r="D221" s="215"/>
      <c r="E221" s="215"/>
      <c r="F221" s="215"/>
      <c r="G221" s="215"/>
      <c r="H221" s="215"/>
      <c r="I221" s="215"/>
    </row>
    <row r="222" spans="1:10" ht="3.75" customHeight="1" x14ac:dyDescent="0.25">
      <c r="A222" s="48"/>
      <c r="B222" s="48"/>
      <c r="C222" s="48"/>
      <c r="D222" s="48"/>
      <c r="E222" s="48"/>
      <c r="F222" s="48"/>
      <c r="G222" s="62"/>
      <c r="H222" s="62"/>
      <c r="I222" s="62"/>
    </row>
    <row r="223" spans="1:10" ht="15" customHeight="1" x14ac:dyDescent="0.25">
      <c r="A223" s="48"/>
      <c r="B223" s="48"/>
      <c r="C223" s="48"/>
      <c r="D223" s="48"/>
      <c r="E223" s="48"/>
      <c r="F223" s="48"/>
      <c r="G223" s="48"/>
      <c r="H223" s="48"/>
      <c r="I223" s="48"/>
    </row>
    <row r="224" spans="1:10" ht="15" customHeight="1" x14ac:dyDescent="0.25">
      <c r="A224" s="48"/>
      <c r="B224" s="48"/>
      <c r="C224" s="48"/>
      <c r="D224" s="48"/>
      <c r="E224" s="48"/>
      <c r="F224" s="48"/>
      <c r="G224" s="48"/>
      <c r="H224" s="48"/>
      <c r="I224" s="48"/>
    </row>
    <row r="225" spans="1:10" ht="15" customHeight="1" x14ac:dyDescent="0.25">
      <c r="A225" s="48"/>
      <c r="B225" s="48"/>
      <c r="C225" s="48"/>
      <c r="D225" s="48"/>
      <c r="E225" s="48"/>
      <c r="F225" s="48"/>
      <c r="G225" s="48"/>
      <c r="H225" s="48"/>
      <c r="I225" s="48"/>
    </row>
    <row r="226" spans="1:10" ht="15.75" thickBot="1" x14ac:dyDescent="0.3">
      <c r="A226" s="48"/>
      <c r="C226" s="48" t="s">
        <v>157</v>
      </c>
      <c r="D226" s="140"/>
      <c r="E226" s="140"/>
      <c r="F226" s="140"/>
      <c r="G226" s="140"/>
      <c r="H226" s="140"/>
      <c r="I226" s="48"/>
    </row>
    <row r="227" spans="1:10" ht="7.5" customHeight="1" x14ac:dyDescent="0.25">
      <c r="A227" s="48"/>
      <c r="B227" s="48"/>
      <c r="C227" s="48"/>
      <c r="D227" s="48"/>
      <c r="E227" s="48"/>
      <c r="F227" s="48"/>
      <c r="G227" s="48"/>
      <c r="H227" s="48"/>
      <c r="I227" s="48"/>
    </row>
    <row r="228" spans="1:10" x14ac:dyDescent="0.25">
      <c r="A228" s="48"/>
      <c r="C228" s="58"/>
      <c r="D228" s="367"/>
      <c r="E228" s="367"/>
      <c r="F228" s="367"/>
      <c r="G228" s="367"/>
      <c r="H228" s="367"/>
      <c r="I228" s="48"/>
    </row>
    <row r="229" spans="1:10" x14ac:dyDescent="0.25">
      <c r="A229" s="48"/>
      <c r="B229" s="48"/>
      <c r="C229" s="58"/>
      <c r="D229" s="58" t="s">
        <v>158</v>
      </c>
      <c r="E229" s="58"/>
      <c r="F229" s="58"/>
      <c r="G229" s="58"/>
      <c r="H229" s="58"/>
      <c r="I229" s="48"/>
    </row>
    <row r="230" spans="1:10" ht="7.5" customHeight="1" x14ac:dyDescent="0.25">
      <c r="A230" s="48"/>
      <c r="B230" s="48"/>
      <c r="C230" s="58"/>
      <c r="D230" s="58"/>
      <c r="E230" s="58"/>
      <c r="F230" s="58"/>
      <c r="G230" s="48"/>
      <c r="H230" s="48"/>
      <c r="I230" s="48"/>
    </row>
    <row r="231" spans="1:10" x14ac:dyDescent="0.25">
      <c r="A231" s="48"/>
      <c r="B231" s="48"/>
      <c r="C231" s="124"/>
      <c r="D231" s="124"/>
      <c r="E231" s="124"/>
      <c r="F231" s="124"/>
      <c r="G231" s="141"/>
      <c r="H231" s="141"/>
      <c r="I231" s="48"/>
    </row>
    <row r="232" spans="1:10" x14ac:dyDescent="0.25">
      <c r="A232" s="160"/>
      <c r="B232" s="161"/>
      <c r="C232" s="162" t="s">
        <v>160</v>
      </c>
      <c r="D232" s="368" t="str">
        <f ca="1">IF(D228&lt;&gt;"",TODAY()," ")</f>
        <v xml:space="preserve"> </v>
      </c>
      <c r="E232" s="368"/>
      <c r="F232" s="368"/>
      <c r="G232" s="368"/>
      <c r="H232" s="368"/>
      <c r="I232" s="369"/>
    </row>
    <row r="233" spans="1:10" ht="18.75" customHeight="1" x14ac:dyDescent="0.25">
      <c r="A233" s="193"/>
      <c r="B233" s="193"/>
      <c r="C233" s="333" t="s">
        <v>159</v>
      </c>
      <c r="D233" s="334"/>
      <c r="E233" s="334"/>
      <c r="F233" s="334"/>
      <c r="G233" s="193" t="s">
        <v>92</v>
      </c>
      <c r="H233" s="193"/>
      <c r="I233" s="193"/>
    </row>
    <row r="234" spans="1:10" ht="18.75" customHeight="1" x14ac:dyDescent="0.25">
      <c r="A234" s="193"/>
      <c r="B234" s="193"/>
      <c r="C234" s="334"/>
      <c r="D234" s="334"/>
      <c r="E234" s="334"/>
      <c r="F234" s="334"/>
      <c r="G234" s="193" t="s">
        <v>198</v>
      </c>
      <c r="H234" s="193"/>
      <c r="I234" s="193"/>
    </row>
    <row r="235" spans="1:10" ht="18.75" customHeight="1" x14ac:dyDescent="0.25">
      <c r="A235" s="193"/>
      <c r="B235" s="193"/>
      <c r="C235" s="334"/>
      <c r="D235" s="334"/>
      <c r="E235" s="334"/>
      <c r="F235" s="334"/>
      <c r="G235" s="193" t="s">
        <v>35</v>
      </c>
      <c r="H235" s="193"/>
      <c r="I235" s="193"/>
    </row>
    <row r="236" spans="1:10" x14ac:dyDescent="0.25">
      <c r="A236" s="45"/>
      <c r="B236" s="45"/>
      <c r="C236" s="45"/>
      <c r="D236" s="45"/>
      <c r="E236" s="45"/>
      <c r="F236" s="45"/>
      <c r="G236" s="45"/>
      <c r="H236" s="45"/>
      <c r="I236" s="45"/>
    </row>
    <row r="237" spans="1:10" x14ac:dyDescent="0.25">
      <c r="A237" s="335" t="s">
        <v>146</v>
      </c>
      <c r="B237" s="335"/>
      <c r="C237" s="335"/>
      <c r="D237" s="335"/>
      <c r="E237" s="335"/>
      <c r="F237" s="335"/>
      <c r="G237" s="335"/>
      <c r="H237" s="335"/>
      <c r="I237" s="335"/>
    </row>
    <row r="238" spans="1:10" ht="37.5" customHeight="1" x14ac:dyDescent="0.25">
      <c r="A238" s="336" t="s">
        <v>199</v>
      </c>
      <c r="B238" s="336"/>
      <c r="C238" s="336"/>
      <c r="D238" s="336"/>
      <c r="E238" s="336"/>
      <c r="F238" s="336"/>
      <c r="G238" s="336"/>
      <c r="H238" s="336"/>
      <c r="I238" s="336"/>
    </row>
    <row r="239" spans="1:10" ht="7.5" customHeight="1" x14ac:dyDescent="0.25">
      <c r="A239" s="130"/>
      <c r="B239" s="130"/>
      <c r="C239" s="130"/>
      <c r="D239" s="130"/>
      <c r="E239" s="130"/>
      <c r="F239" s="130"/>
      <c r="G239" s="130"/>
      <c r="H239" s="130"/>
      <c r="I239" s="130"/>
    </row>
    <row r="240" spans="1:10" ht="22.5" customHeight="1" x14ac:dyDescent="0.25">
      <c r="A240" s="130"/>
      <c r="B240" s="130"/>
      <c r="C240" s="131" t="s">
        <v>147</v>
      </c>
      <c r="D240" s="130"/>
      <c r="E240" s="337" t="str">
        <f>IF(C259&lt;&gt;"",C259&amp;" /"," ")</f>
        <v xml:space="preserve">  /</v>
      </c>
      <c r="F240" s="338"/>
      <c r="G240" s="145">
        <v>2018</v>
      </c>
      <c r="H240" s="132"/>
      <c r="I240" s="130"/>
      <c r="J240" s="144"/>
    </row>
    <row r="241" spans="1:9" ht="7.5" customHeight="1" x14ac:dyDescent="0.25">
      <c r="A241" s="46"/>
      <c r="B241" s="46"/>
      <c r="C241" s="46"/>
      <c r="D241" s="46"/>
      <c r="E241" s="46"/>
      <c r="F241" s="46"/>
      <c r="G241" s="46"/>
      <c r="H241" s="46"/>
      <c r="I241" s="46"/>
    </row>
    <row r="242" spans="1:9" x14ac:dyDescent="0.25">
      <c r="A242" s="209" t="s">
        <v>148</v>
      </c>
      <c r="B242" s="209"/>
      <c r="C242" s="209"/>
      <c r="D242" s="209"/>
      <c r="E242" s="209"/>
      <c r="F242" s="209"/>
      <c r="G242" s="209"/>
      <c r="H242" s="209"/>
      <c r="I242" s="209"/>
    </row>
    <row r="243" spans="1:9" ht="3.75" customHeight="1" x14ac:dyDescent="0.25">
      <c r="A243" s="48"/>
      <c r="B243" s="48"/>
      <c r="C243" s="48"/>
      <c r="D243" s="48"/>
      <c r="E243" s="48"/>
      <c r="F243" s="48"/>
      <c r="G243" s="48"/>
      <c r="H243" s="48"/>
      <c r="I243" s="48"/>
    </row>
    <row r="244" spans="1:9" x14ac:dyDescent="0.25">
      <c r="A244" s="210" t="s">
        <v>0</v>
      </c>
      <c r="B244" s="210"/>
      <c r="C244" s="316">
        <f>'F-TNU-RA-014 SOLICITUD'!$C$11:$I$11</f>
        <v>0</v>
      </c>
      <c r="D244" s="316"/>
      <c r="E244" s="316"/>
      <c r="F244" s="316"/>
      <c r="G244" s="316"/>
      <c r="H244" s="316"/>
      <c r="I244" s="316"/>
    </row>
    <row r="245" spans="1:9" s="1" customFormat="1" ht="3.75" customHeight="1" x14ac:dyDescent="0.25">
      <c r="A245" s="49"/>
      <c r="B245" s="49"/>
      <c r="C245" s="50"/>
      <c r="D245" s="50"/>
      <c r="E245" s="51"/>
      <c r="F245" s="51"/>
      <c r="G245" s="51"/>
      <c r="H245" s="51"/>
      <c r="I245" s="51"/>
    </row>
    <row r="246" spans="1:9" x14ac:dyDescent="0.25">
      <c r="A246" s="210" t="s">
        <v>1</v>
      </c>
      <c r="B246" s="210"/>
      <c r="C246" s="316">
        <f>'F-TNU-RA-014 SOLICITUD'!$C$13:$D$13</f>
        <v>0</v>
      </c>
      <c r="D246" s="316"/>
      <c r="E246" s="48" t="s">
        <v>3</v>
      </c>
      <c r="F246" s="317">
        <f>'F-TNU-RA-014 SOLICITUD'!$F$13:$G$13</f>
        <v>0</v>
      </c>
      <c r="G246" s="317"/>
      <c r="H246" s="48" t="s">
        <v>4</v>
      </c>
      <c r="I246" s="118">
        <f>'F-TNU-RA-014 SOLICITUD'!$I$13</f>
        <v>0</v>
      </c>
    </row>
    <row r="247" spans="1:9" s="1" customFormat="1" ht="3.75" customHeight="1" x14ac:dyDescent="0.25">
      <c r="A247" s="49"/>
      <c r="B247" s="49"/>
      <c r="C247" s="50"/>
      <c r="D247" s="50"/>
      <c r="E247" s="51"/>
      <c r="F247" s="51"/>
      <c r="G247" s="51"/>
      <c r="H247" s="51"/>
      <c r="I247" s="51"/>
    </row>
    <row r="248" spans="1:9" x14ac:dyDescent="0.25">
      <c r="A248" s="210" t="s">
        <v>2</v>
      </c>
      <c r="B248" s="210"/>
      <c r="C248" s="316">
        <f>'F-TNU-RA-014 SOLICITUD'!$C$15:$D$15</f>
        <v>0</v>
      </c>
      <c r="D248" s="316"/>
      <c r="E248" s="48" t="s">
        <v>5</v>
      </c>
      <c r="F248" s="317">
        <f>'F-TNU-RA-014 SOLICITUD'!$F$15:$I$15</f>
        <v>0</v>
      </c>
      <c r="G248" s="317"/>
      <c r="H248" s="317"/>
      <c r="I248" s="317"/>
    </row>
    <row r="249" spans="1:9" s="1" customFormat="1" ht="3.75" customHeight="1" x14ac:dyDescent="0.25">
      <c r="A249" s="49"/>
      <c r="B249" s="49"/>
      <c r="C249" s="50"/>
      <c r="D249" s="50"/>
      <c r="E249" s="51"/>
      <c r="F249" s="53"/>
      <c r="G249" s="53"/>
      <c r="H249" s="53"/>
      <c r="I249" s="53"/>
    </row>
    <row r="250" spans="1:9" x14ac:dyDescent="0.25">
      <c r="A250" s="210" t="s">
        <v>6</v>
      </c>
      <c r="B250" s="210"/>
      <c r="C250" s="316">
        <f>'F-TNU-RA-014 SOLICITUD'!$C$17:$D$17</f>
        <v>0</v>
      </c>
      <c r="D250" s="316"/>
      <c r="E250" s="48" t="s">
        <v>7</v>
      </c>
      <c r="F250" s="317">
        <f>'F-TNU-RA-014 SOLICITUD'!$F$17:$I$17</f>
        <v>0</v>
      </c>
      <c r="G250" s="317"/>
      <c r="H250" s="317"/>
      <c r="I250" s="317"/>
    </row>
    <row r="251" spans="1:9" s="1" customFormat="1" ht="3.75" customHeight="1" x14ac:dyDescent="0.25">
      <c r="A251" s="49"/>
      <c r="B251" s="49"/>
      <c r="C251" s="50"/>
      <c r="D251" s="50"/>
      <c r="E251" s="51"/>
      <c r="F251" s="53"/>
      <c r="G251" s="53"/>
      <c r="H251" s="53"/>
      <c r="I251" s="53"/>
    </row>
    <row r="252" spans="1:9" x14ac:dyDescent="0.25">
      <c r="A252" s="210" t="s">
        <v>8</v>
      </c>
      <c r="B252" s="210"/>
      <c r="C252" s="316">
        <f>'F-TNU-RA-014 SOLICITUD'!$C$19:$D$19</f>
        <v>0</v>
      </c>
      <c r="D252" s="316"/>
      <c r="E252" s="54" t="s">
        <v>149</v>
      </c>
      <c r="F252" s="54"/>
      <c r="G252" s="125"/>
      <c r="H252" s="143">
        <f>'F-TNU-RA-014 SOLICITUD'!$C$7</f>
        <v>0</v>
      </c>
      <c r="I252" s="142">
        <f>'F-TNU-RA-014 SOLICITUD'!$H$7</f>
        <v>0</v>
      </c>
    </row>
    <row r="253" spans="1:9" ht="3.75" customHeight="1" x14ac:dyDescent="0.25">
      <c r="A253" s="48"/>
      <c r="B253" s="48"/>
      <c r="C253" s="48"/>
      <c r="D253" s="48"/>
      <c r="E253" s="48"/>
      <c r="F253" s="48"/>
      <c r="G253" s="48"/>
      <c r="H253" s="48"/>
      <c r="I253" s="48"/>
    </row>
    <row r="254" spans="1:9" ht="6.75" customHeight="1" x14ac:dyDescent="0.25">
      <c r="A254" s="48"/>
      <c r="B254" s="48"/>
      <c r="C254" s="48"/>
      <c r="D254" s="48"/>
      <c r="E254" s="48"/>
      <c r="F254" s="48"/>
      <c r="G254" s="48"/>
      <c r="H254" s="48"/>
      <c r="I254" s="48"/>
    </row>
    <row r="255" spans="1:9" x14ac:dyDescent="0.25">
      <c r="A255" s="209" t="s">
        <v>150</v>
      </c>
      <c r="B255" s="209"/>
      <c r="C255" s="209"/>
      <c r="D255" s="209"/>
      <c r="E255" s="209"/>
      <c r="F255" s="209"/>
      <c r="G255" s="209"/>
      <c r="H255" s="209"/>
      <c r="I255" s="209"/>
    </row>
    <row r="256" spans="1:9" ht="7.5" customHeight="1" x14ac:dyDescent="0.25">
      <c r="A256" s="48"/>
      <c r="B256" s="48"/>
      <c r="C256" s="48"/>
      <c r="D256" s="48"/>
      <c r="E256" s="48"/>
      <c r="F256" s="48"/>
      <c r="G256" s="48"/>
      <c r="H256" s="48"/>
      <c r="I256" s="48"/>
    </row>
    <row r="257" spans="1:9" ht="45" customHeight="1" x14ac:dyDescent="0.25">
      <c r="A257" s="215" t="s">
        <v>151</v>
      </c>
      <c r="B257" s="215"/>
      <c r="C257" s="215"/>
      <c r="D257" s="215"/>
      <c r="E257" s="215"/>
      <c r="F257" s="215"/>
      <c r="G257" s="215"/>
      <c r="H257" s="215"/>
      <c r="I257" s="215"/>
    </row>
    <row r="258" spans="1:9" ht="7.5" customHeight="1" x14ac:dyDescent="0.25">
      <c r="A258" s="48"/>
      <c r="B258" s="48"/>
      <c r="C258" s="48"/>
      <c r="D258" s="48"/>
      <c r="E258" s="48"/>
      <c r="F258" s="48"/>
      <c r="G258" s="48"/>
      <c r="H258" s="48"/>
      <c r="I258" s="48"/>
    </row>
    <row r="259" spans="1:9" ht="15" customHeight="1" x14ac:dyDescent="0.25">
      <c r="A259" s="133" t="s">
        <v>152</v>
      </c>
      <c r="B259" s="48"/>
      <c r="C259" s="339" t="str">
        <f>'F-TNU-RA-014 SOLICITUD'!D70</f>
        <v xml:space="preserve"> </v>
      </c>
      <c r="D259" s="340"/>
      <c r="E259" s="56"/>
      <c r="F259" s="56"/>
      <c r="G259" s="56"/>
      <c r="H259" s="56"/>
      <c r="I259" s="56"/>
    </row>
    <row r="260" spans="1:9" s="1" customFormat="1" ht="3.75" customHeight="1" x14ac:dyDescent="0.25">
      <c r="A260" s="49"/>
      <c r="B260" s="49"/>
      <c r="C260" s="50"/>
      <c r="D260" s="50"/>
      <c r="E260" s="51"/>
      <c r="F260" s="51"/>
      <c r="G260" s="51"/>
      <c r="H260" s="51"/>
      <c r="I260" s="51"/>
    </row>
    <row r="261" spans="1:9" x14ac:dyDescent="0.25">
      <c r="A261" s="210" t="s">
        <v>153</v>
      </c>
      <c r="B261" s="210"/>
      <c r="C261" s="341"/>
      <c r="D261" s="341"/>
      <c r="E261" s="48" t="s">
        <v>201</v>
      </c>
      <c r="F261" s="97"/>
      <c r="G261" s="97"/>
      <c r="H261" s="317"/>
      <c r="I261" s="317"/>
    </row>
    <row r="262" spans="1:9" ht="7.5" customHeight="1" x14ac:dyDescent="0.25">
      <c r="A262" s="56" t="s">
        <v>86</v>
      </c>
      <c r="B262" s="56">
        <v>1</v>
      </c>
      <c r="C262" s="56">
        <v>2</v>
      </c>
      <c r="D262" s="56">
        <v>3</v>
      </c>
      <c r="E262" s="56">
        <v>4</v>
      </c>
      <c r="F262" s="56">
        <v>5</v>
      </c>
      <c r="G262" s="56">
        <v>6</v>
      </c>
      <c r="H262" s="56">
        <v>7</v>
      </c>
      <c r="I262" s="56">
        <v>8</v>
      </c>
    </row>
    <row r="263" spans="1:9" ht="15" customHeight="1" x14ac:dyDescent="0.25">
      <c r="A263" s="134"/>
      <c r="B263" s="135"/>
      <c r="C263" s="135" t="s">
        <v>154</v>
      </c>
      <c r="D263" s="136"/>
      <c r="E263" s="136"/>
      <c r="F263" s="136"/>
      <c r="G263" s="135"/>
      <c r="H263" s="135" t="s">
        <v>155</v>
      </c>
      <c r="I263" s="87"/>
    </row>
    <row r="264" spans="1:9" ht="3.75" customHeight="1" x14ac:dyDescent="0.25">
      <c r="A264" s="63"/>
      <c r="B264" s="57"/>
      <c r="C264" s="57"/>
      <c r="D264" s="58"/>
      <c r="E264" s="57"/>
      <c r="F264" s="57"/>
      <c r="G264" s="57"/>
      <c r="H264" s="57"/>
      <c r="I264" s="64"/>
    </row>
    <row r="265" spans="1:9" x14ac:dyDescent="0.25">
      <c r="A265" s="65" t="s">
        <v>11</v>
      </c>
      <c r="B265" s="342">
        <f>'F-TNU-RA-014 SOLICITUD'!B72:C72</f>
        <v>0</v>
      </c>
      <c r="C265" s="342"/>
      <c r="D265" s="58"/>
      <c r="E265" s="225" t="s">
        <v>15</v>
      </c>
      <c r="F265" s="225"/>
      <c r="G265" s="342">
        <f>'F-TNU-RA-014 SOLICITUD'!G72:I72</f>
        <v>0</v>
      </c>
      <c r="H265" s="342"/>
      <c r="I265" s="343"/>
    </row>
    <row r="266" spans="1:9" ht="3.75" customHeight="1" x14ac:dyDescent="0.25">
      <c r="A266" s="66"/>
      <c r="B266" s="59"/>
      <c r="C266" s="59"/>
      <c r="D266" s="60"/>
      <c r="E266" s="61"/>
      <c r="F266" s="61"/>
      <c r="G266" s="59"/>
      <c r="H266" s="59"/>
      <c r="I266" s="67"/>
    </row>
    <row r="267" spans="1:9" x14ac:dyDescent="0.25">
      <c r="A267" s="65" t="s">
        <v>12</v>
      </c>
      <c r="B267" s="342">
        <f>'F-TNU-RA-014 SOLICITUD'!B74:C74</f>
        <v>0</v>
      </c>
      <c r="C267" s="342"/>
      <c r="D267" s="58"/>
      <c r="E267" s="225" t="s">
        <v>16</v>
      </c>
      <c r="F267" s="225"/>
      <c r="G267" s="342">
        <f>'F-TNU-RA-014 SOLICITUD'!G74:I74</f>
        <v>0</v>
      </c>
      <c r="H267" s="342"/>
      <c r="I267" s="343"/>
    </row>
    <row r="268" spans="1:9" ht="3.75" customHeight="1" x14ac:dyDescent="0.25">
      <c r="A268" s="66"/>
      <c r="B268" s="59"/>
      <c r="C268" s="59"/>
      <c r="D268" s="60"/>
      <c r="E268" s="61"/>
      <c r="F268" s="61"/>
      <c r="G268" s="59"/>
      <c r="H268" s="59"/>
      <c r="I268" s="67"/>
    </row>
    <row r="269" spans="1:9" x14ac:dyDescent="0.25">
      <c r="A269" s="65" t="s">
        <v>13</v>
      </c>
      <c r="B269" s="342">
        <f>'F-TNU-RA-014 SOLICITUD'!B76:C76</f>
        <v>0</v>
      </c>
      <c r="C269" s="342"/>
      <c r="D269" s="58"/>
      <c r="E269" s="225" t="s">
        <v>14</v>
      </c>
      <c r="F269" s="225"/>
      <c r="G269" s="342">
        <f>'F-TNU-RA-014 SOLICITUD'!G76:I76</f>
        <v>0</v>
      </c>
      <c r="H269" s="342"/>
      <c r="I269" s="343"/>
    </row>
    <row r="270" spans="1:9" ht="3.75" customHeight="1" x14ac:dyDescent="0.25">
      <c r="A270" s="66"/>
      <c r="B270" s="59"/>
      <c r="C270" s="59"/>
      <c r="D270" s="60"/>
      <c r="E270" s="61"/>
      <c r="F270" s="61"/>
      <c r="G270" s="59"/>
      <c r="H270" s="59"/>
      <c r="I270" s="67"/>
    </row>
    <row r="271" spans="1:9" x14ac:dyDescent="0.25">
      <c r="A271" s="68" t="s">
        <v>14</v>
      </c>
      <c r="B271" s="344">
        <f>'F-TNU-RA-014 SOLICITUD'!B78:C78</f>
        <v>0</v>
      </c>
      <c r="C271" s="344"/>
      <c r="D271" s="69"/>
      <c r="E271" s="228" t="s">
        <v>17</v>
      </c>
      <c r="F271" s="228"/>
      <c r="G271" s="345">
        <f>'F-TNU-RA-014 SOLICITUD'!G78:I78</f>
        <v>0</v>
      </c>
      <c r="H271" s="345"/>
      <c r="I271" s="346"/>
    </row>
    <row r="272" spans="1:9" ht="6.75" customHeight="1" x14ac:dyDescent="0.25">
      <c r="A272" s="48"/>
      <c r="B272" s="48"/>
      <c r="C272" s="48"/>
      <c r="D272" s="48"/>
      <c r="E272" s="48"/>
      <c r="F272" s="48"/>
      <c r="G272" s="48"/>
      <c r="H272" s="48"/>
      <c r="I272" s="48"/>
    </row>
    <row r="273" spans="1:10" x14ac:dyDescent="0.25">
      <c r="A273" s="209" t="s">
        <v>156</v>
      </c>
      <c r="B273" s="209"/>
      <c r="C273" s="209"/>
      <c r="D273" s="209"/>
      <c r="E273" s="209"/>
      <c r="F273" s="209"/>
      <c r="G273" s="209"/>
      <c r="H273" s="209"/>
      <c r="I273" s="209"/>
    </row>
    <row r="274" spans="1:10" ht="3.75" customHeight="1" x14ac:dyDescent="0.25">
      <c r="A274" s="57"/>
      <c r="B274" s="57"/>
      <c r="C274" s="57"/>
      <c r="D274" s="58"/>
      <c r="E274" s="57"/>
      <c r="F274" s="57"/>
      <c r="G274" s="57"/>
      <c r="H274" s="57"/>
      <c r="I274" s="57"/>
      <c r="J274" s="137"/>
    </row>
    <row r="275" spans="1:10" x14ac:dyDescent="0.25">
      <c r="A275" s="58" t="s">
        <v>15</v>
      </c>
      <c r="B275" s="138"/>
      <c r="C275" s="139">
        <f>G265</f>
        <v>0</v>
      </c>
      <c r="D275" s="58"/>
      <c r="E275" s="225"/>
      <c r="F275" s="225"/>
      <c r="G275" s="347"/>
      <c r="H275" s="347"/>
      <c r="I275" s="347"/>
      <c r="J275" s="137"/>
    </row>
    <row r="276" spans="1:10" ht="3.75" customHeight="1" x14ac:dyDescent="0.25">
      <c r="A276" s="60"/>
      <c r="B276" s="59"/>
      <c r="C276" s="59"/>
      <c r="D276" s="60"/>
      <c r="E276" s="61"/>
      <c r="F276" s="61"/>
      <c r="G276" s="70"/>
      <c r="H276" s="70"/>
      <c r="I276" s="70"/>
      <c r="J276" s="137"/>
    </row>
    <row r="277" spans="1:10" ht="30.75" customHeight="1" x14ac:dyDescent="0.25">
      <c r="A277" s="192" t="s">
        <v>213</v>
      </c>
      <c r="B277" s="138"/>
      <c r="C277" s="366"/>
      <c r="D277" s="366"/>
      <c r="E277" s="366"/>
      <c r="F277" s="366"/>
      <c r="G277" s="366"/>
      <c r="H277" s="366"/>
      <c r="I277" s="138"/>
      <c r="J277" s="137"/>
    </row>
    <row r="278" spans="1:10" ht="3.75" customHeight="1" x14ac:dyDescent="0.25">
      <c r="A278" s="60"/>
      <c r="B278" s="59"/>
      <c r="C278" s="59"/>
      <c r="D278" s="60"/>
      <c r="E278" s="61"/>
      <c r="F278" s="61"/>
      <c r="G278" s="59"/>
      <c r="H278" s="59"/>
      <c r="I278" s="59"/>
      <c r="J278" s="137"/>
    </row>
    <row r="279" spans="1:10" ht="45" customHeight="1" x14ac:dyDescent="0.25">
      <c r="A279" s="215" t="s">
        <v>200</v>
      </c>
      <c r="B279" s="215"/>
      <c r="C279" s="215"/>
      <c r="D279" s="215"/>
      <c r="E279" s="215"/>
      <c r="F279" s="215"/>
      <c r="G279" s="215"/>
      <c r="H279" s="215"/>
      <c r="I279" s="215"/>
    </row>
    <row r="280" spans="1:10" ht="3.75" customHeight="1" x14ac:dyDescent="0.25">
      <c r="A280" s="48"/>
      <c r="B280" s="48"/>
      <c r="C280" s="48"/>
      <c r="D280" s="48"/>
      <c r="E280" s="48"/>
      <c r="F280" s="48"/>
      <c r="G280" s="62"/>
      <c r="H280" s="62"/>
      <c r="I280" s="62"/>
    </row>
    <row r="281" spans="1:10" ht="15" customHeight="1" x14ac:dyDescent="0.25">
      <c r="A281" s="48"/>
      <c r="B281" s="48"/>
      <c r="C281" s="48"/>
      <c r="D281" s="48"/>
      <c r="E281" s="48"/>
      <c r="F281" s="48"/>
      <c r="G281" s="48"/>
      <c r="H281" s="48"/>
      <c r="I281" s="48"/>
    </row>
    <row r="282" spans="1:10" ht="15" customHeight="1" x14ac:dyDescent="0.25">
      <c r="A282" s="48"/>
      <c r="B282" s="48"/>
      <c r="C282" s="48"/>
      <c r="D282" s="48"/>
      <c r="E282" s="48"/>
      <c r="F282" s="48"/>
      <c r="G282" s="48"/>
      <c r="H282" s="48"/>
      <c r="I282" s="48"/>
    </row>
    <row r="283" spans="1:10" ht="15" customHeight="1" x14ac:dyDescent="0.25">
      <c r="A283" s="48"/>
      <c r="B283" s="48"/>
      <c r="C283" s="48"/>
      <c r="D283" s="48"/>
      <c r="E283" s="48"/>
      <c r="F283" s="48"/>
      <c r="G283" s="48"/>
      <c r="H283" s="48"/>
      <c r="I283" s="48"/>
    </row>
    <row r="284" spans="1:10" ht="15.75" thickBot="1" x14ac:dyDescent="0.3">
      <c r="A284" s="48"/>
      <c r="C284" s="48" t="s">
        <v>157</v>
      </c>
      <c r="D284" s="140"/>
      <c r="E284" s="140"/>
      <c r="F284" s="140"/>
      <c r="G284" s="140"/>
      <c r="H284" s="140"/>
      <c r="I284" s="48"/>
    </row>
    <row r="285" spans="1:10" ht="7.5" customHeight="1" x14ac:dyDescent="0.25">
      <c r="A285" s="48"/>
      <c r="B285" s="48"/>
      <c r="C285" s="48"/>
      <c r="D285" s="48"/>
      <c r="E285" s="48"/>
      <c r="F285" s="48"/>
      <c r="G285" s="48"/>
      <c r="H285" s="48"/>
      <c r="I285" s="48"/>
    </row>
    <row r="286" spans="1:10" x14ac:dyDescent="0.25">
      <c r="A286" s="48"/>
      <c r="C286" s="58"/>
      <c r="D286" s="367"/>
      <c r="E286" s="367"/>
      <c r="F286" s="367"/>
      <c r="G286" s="367"/>
      <c r="H286" s="367"/>
      <c r="I286" s="48"/>
    </row>
    <row r="287" spans="1:10" x14ac:dyDescent="0.25">
      <c r="A287" s="48"/>
      <c r="B287" s="48"/>
      <c r="C287" s="58"/>
      <c r="D287" s="58" t="s">
        <v>158</v>
      </c>
      <c r="E287" s="58"/>
      <c r="F287" s="58"/>
      <c r="G287" s="58"/>
      <c r="H287" s="58"/>
      <c r="I287" s="48"/>
    </row>
    <row r="288" spans="1:10" ht="7.5" customHeight="1" x14ac:dyDescent="0.25">
      <c r="A288" s="48"/>
      <c r="B288" s="48"/>
      <c r="C288" s="58"/>
      <c r="D288" s="58"/>
      <c r="E288" s="58"/>
      <c r="F288" s="58"/>
      <c r="G288" s="48"/>
      <c r="H288" s="48"/>
      <c r="I288" s="48"/>
    </row>
    <row r="289" spans="1:10" x14ac:dyDescent="0.25">
      <c r="A289" s="48"/>
      <c r="B289" s="48"/>
      <c r="C289" s="124"/>
      <c r="D289" s="124"/>
      <c r="E289" s="124"/>
      <c r="F289" s="124"/>
      <c r="G289" s="141"/>
      <c r="H289" s="141"/>
      <c r="I289" s="48"/>
    </row>
    <row r="290" spans="1:10" x14ac:dyDescent="0.25">
      <c r="A290" s="160"/>
      <c r="B290" s="161"/>
      <c r="C290" s="162" t="s">
        <v>160</v>
      </c>
      <c r="D290" s="368" t="str">
        <f ca="1">IF(D286&lt;&gt;"",TODAY()," ")</f>
        <v xml:space="preserve"> </v>
      </c>
      <c r="E290" s="368"/>
      <c r="F290" s="368"/>
      <c r="G290" s="368"/>
      <c r="H290" s="368"/>
      <c r="I290" s="369"/>
    </row>
    <row r="291" spans="1:10" ht="18.75" customHeight="1" x14ac:dyDescent="0.25">
      <c r="A291" s="193"/>
      <c r="B291" s="193"/>
      <c r="C291" s="333" t="s">
        <v>159</v>
      </c>
      <c r="D291" s="334"/>
      <c r="E291" s="334"/>
      <c r="F291" s="334"/>
      <c r="G291" s="193" t="s">
        <v>92</v>
      </c>
      <c r="H291" s="193"/>
      <c r="I291" s="193"/>
    </row>
    <row r="292" spans="1:10" ht="18.75" customHeight="1" x14ac:dyDescent="0.25">
      <c r="A292" s="193"/>
      <c r="B292" s="193"/>
      <c r="C292" s="334"/>
      <c r="D292" s="334"/>
      <c r="E292" s="334"/>
      <c r="F292" s="334"/>
      <c r="G292" s="193" t="s">
        <v>198</v>
      </c>
      <c r="H292" s="193"/>
      <c r="I292" s="193"/>
    </row>
    <row r="293" spans="1:10" ht="18.75" customHeight="1" x14ac:dyDescent="0.25">
      <c r="A293" s="193"/>
      <c r="B293" s="193"/>
      <c r="C293" s="334"/>
      <c r="D293" s="334"/>
      <c r="E293" s="334"/>
      <c r="F293" s="334"/>
      <c r="G293" s="193" t="s">
        <v>35</v>
      </c>
      <c r="H293" s="193"/>
      <c r="I293" s="193"/>
    </row>
    <row r="294" spans="1:10" x14ac:dyDescent="0.25">
      <c r="A294" s="45"/>
      <c r="B294" s="45"/>
      <c r="C294" s="45"/>
      <c r="D294" s="45"/>
      <c r="E294" s="45"/>
      <c r="F294" s="45"/>
      <c r="G294" s="45"/>
      <c r="H294" s="45"/>
      <c r="I294" s="45"/>
    </row>
    <row r="295" spans="1:10" x14ac:dyDescent="0.25">
      <c r="A295" s="335" t="s">
        <v>146</v>
      </c>
      <c r="B295" s="335"/>
      <c r="C295" s="335"/>
      <c r="D295" s="335"/>
      <c r="E295" s="335"/>
      <c r="F295" s="335"/>
      <c r="G295" s="335"/>
      <c r="H295" s="335"/>
      <c r="I295" s="335"/>
    </row>
    <row r="296" spans="1:10" ht="37.5" customHeight="1" x14ac:dyDescent="0.25">
      <c r="A296" s="336" t="s">
        <v>199</v>
      </c>
      <c r="B296" s="336"/>
      <c r="C296" s="336"/>
      <c r="D296" s="336"/>
      <c r="E296" s="336"/>
      <c r="F296" s="336"/>
      <c r="G296" s="336"/>
      <c r="H296" s="336"/>
      <c r="I296" s="336"/>
    </row>
    <row r="297" spans="1:10" ht="7.5" customHeight="1" x14ac:dyDescent="0.25">
      <c r="A297" s="130"/>
      <c r="B297" s="130"/>
      <c r="C297" s="130"/>
      <c r="D297" s="130"/>
      <c r="E297" s="130"/>
      <c r="F297" s="130"/>
      <c r="G297" s="130"/>
      <c r="H297" s="130"/>
      <c r="I297" s="130"/>
    </row>
    <row r="298" spans="1:10" ht="22.5" customHeight="1" x14ac:dyDescent="0.25">
      <c r="A298" s="130"/>
      <c r="B298" s="130"/>
      <c r="C298" s="131" t="s">
        <v>147</v>
      </c>
      <c r="D298" s="130"/>
      <c r="E298" s="337" t="str">
        <f>IF(C317&lt;&gt;"",C317&amp;" /"," ")</f>
        <v xml:space="preserve">  /</v>
      </c>
      <c r="F298" s="338"/>
      <c r="G298" s="145">
        <v>2018</v>
      </c>
      <c r="H298" s="132"/>
      <c r="I298" s="130"/>
      <c r="J298" s="144"/>
    </row>
    <row r="299" spans="1:10" ht="7.5" customHeight="1" x14ac:dyDescent="0.25">
      <c r="A299" s="46"/>
      <c r="B299" s="46"/>
      <c r="C299" s="46"/>
      <c r="D299" s="46"/>
      <c r="E299" s="46"/>
      <c r="F299" s="46"/>
      <c r="G299" s="46"/>
      <c r="H299" s="46"/>
      <c r="I299" s="46"/>
    </row>
    <row r="300" spans="1:10" x14ac:dyDescent="0.25">
      <c r="A300" s="209" t="s">
        <v>148</v>
      </c>
      <c r="B300" s="209"/>
      <c r="C300" s="209"/>
      <c r="D300" s="209"/>
      <c r="E300" s="209"/>
      <c r="F300" s="209"/>
      <c r="G300" s="209"/>
      <c r="H300" s="209"/>
      <c r="I300" s="209"/>
    </row>
    <row r="301" spans="1:10" ht="3.75" customHeight="1" x14ac:dyDescent="0.25">
      <c r="A301" s="48"/>
      <c r="B301" s="48"/>
      <c r="C301" s="48"/>
      <c r="D301" s="48"/>
      <c r="E301" s="48"/>
      <c r="F301" s="48"/>
      <c r="G301" s="48"/>
      <c r="H301" s="48"/>
      <c r="I301" s="48"/>
    </row>
    <row r="302" spans="1:10" x14ac:dyDescent="0.25">
      <c r="A302" s="210" t="s">
        <v>0</v>
      </c>
      <c r="B302" s="210"/>
      <c r="C302" s="316">
        <f>'F-TNU-RA-014 SOLICITUD'!$C$11:$I$11</f>
        <v>0</v>
      </c>
      <c r="D302" s="316"/>
      <c r="E302" s="316"/>
      <c r="F302" s="316"/>
      <c r="G302" s="316"/>
      <c r="H302" s="316"/>
      <c r="I302" s="316"/>
    </row>
    <row r="303" spans="1:10" s="1" customFormat="1" ht="3.75" customHeight="1" x14ac:dyDescent="0.25">
      <c r="A303" s="49"/>
      <c r="B303" s="49"/>
      <c r="C303" s="50"/>
      <c r="D303" s="50"/>
      <c r="E303" s="51"/>
      <c r="F303" s="51"/>
      <c r="G303" s="51"/>
      <c r="H303" s="51"/>
      <c r="I303" s="51"/>
    </row>
    <row r="304" spans="1:10" x14ac:dyDescent="0.25">
      <c r="A304" s="210" t="s">
        <v>1</v>
      </c>
      <c r="B304" s="210"/>
      <c r="C304" s="316">
        <f>'F-TNU-RA-014 SOLICITUD'!$C$13:$D$13</f>
        <v>0</v>
      </c>
      <c r="D304" s="316"/>
      <c r="E304" s="48" t="s">
        <v>3</v>
      </c>
      <c r="F304" s="317">
        <f>'F-TNU-RA-014 SOLICITUD'!$F$13:$G$13</f>
        <v>0</v>
      </c>
      <c r="G304" s="317"/>
      <c r="H304" s="48" t="s">
        <v>4</v>
      </c>
      <c r="I304" s="118">
        <f>'F-TNU-RA-014 SOLICITUD'!$I$13</f>
        <v>0</v>
      </c>
    </row>
    <row r="305" spans="1:9" s="1" customFormat="1" ht="3.75" customHeight="1" x14ac:dyDescent="0.25">
      <c r="A305" s="49"/>
      <c r="B305" s="49"/>
      <c r="C305" s="50"/>
      <c r="D305" s="50"/>
      <c r="E305" s="51"/>
      <c r="F305" s="51"/>
      <c r="G305" s="51"/>
      <c r="H305" s="51"/>
      <c r="I305" s="51"/>
    </row>
    <row r="306" spans="1:9" x14ac:dyDescent="0.25">
      <c r="A306" s="210" t="s">
        <v>2</v>
      </c>
      <c r="B306" s="210"/>
      <c r="C306" s="316">
        <f>'F-TNU-RA-014 SOLICITUD'!$C$15:$D$15</f>
        <v>0</v>
      </c>
      <c r="D306" s="316"/>
      <c r="E306" s="48" t="s">
        <v>5</v>
      </c>
      <c r="F306" s="317">
        <f>'F-TNU-RA-014 SOLICITUD'!$F$15:$I$15</f>
        <v>0</v>
      </c>
      <c r="G306" s="317"/>
      <c r="H306" s="317"/>
      <c r="I306" s="317"/>
    </row>
    <row r="307" spans="1:9" s="1" customFormat="1" ht="3.75" customHeight="1" x14ac:dyDescent="0.25">
      <c r="A307" s="49"/>
      <c r="B307" s="49"/>
      <c r="C307" s="50"/>
      <c r="D307" s="50"/>
      <c r="E307" s="51"/>
      <c r="F307" s="53"/>
      <c r="G307" s="53"/>
      <c r="H307" s="53"/>
      <c r="I307" s="53"/>
    </row>
    <row r="308" spans="1:9" x14ac:dyDescent="0.25">
      <c r="A308" s="210" t="s">
        <v>6</v>
      </c>
      <c r="B308" s="210"/>
      <c r="C308" s="316">
        <f>'F-TNU-RA-014 SOLICITUD'!$C$17:$D$17</f>
        <v>0</v>
      </c>
      <c r="D308" s="316"/>
      <c r="E308" s="48" t="s">
        <v>7</v>
      </c>
      <c r="F308" s="317">
        <f>'F-TNU-RA-014 SOLICITUD'!$F$17:$I$17</f>
        <v>0</v>
      </c>
      <c r="G308" s="317"/>
      <c r="H308" s="317"/>
      <c r="I308" s="317"/>
    </row>
    <row r="309" spans="1:9" s="1" customFormat="1" ht="3.75" customHeight="1" x14ac:dyDescent="0.25">
      <c r="A309" s="49"/>
      <c r="B309" s="49"/>
      <c r="C309" s="50"/>
      <c r="D309" s="50"/>
      <c r="E309" s="51"/>
      <c r="F309" s="53"/>
      <c r="G309" s="53"/>
      <c r="H309" s="53"/>
      <c r="I309" s="53"/>
    </row>
    <row r="310" spans="1:9" x14ac:dyDescent="0.25">
      <c r="A310" s="210" t="s">
        <v>8</v>
      </c>
      <c r="B310" s="210"/>
      <c r="C310" s="316">
        <f>'F-TNU-RA-014 SOLICITUD'!$C$19:$D$19</f>
        <v>0</v>
      </c>
      <c r="D310" s="316"/>
      <c r="E310" s="54" t="s">
        <v>149</v>
      </c>
      <c r="F310" s="54"/>
      <c r="G310" s="125"/>
      <c r="H310" s="143">
        <f>'F-TNU-RA-014 SOLICITUD'!$C$7</f>
        <v>0</v>
      </c>
      <c r="I310" s="142">
        <f>'F-TNU-RA-014 SOLICITUD'!$H$7</f>
        <v>0</v>
      </c>
    </row>
    <row r="311" spans="1:9" ht="3.75" customHeight="1" x14ac:dyDescent="0.25">
      <c r="A311" s="48"/>
      <c r="B311" s="48"/>
      <c r="C311" s="48"/>
      <c r="D311" s="48"/>
      <c r="E311" s="48"/>
      <c r="F311" s="48"/>
      <c r="G311" s="48"/>
      <c r="H311" s="48"/>
      <c r="I311" s="48"/>
    </row>
    <row r="312" spans="1:9" ht="6.75" customHeight="1" x14ac:dyDescent="0.25">
      <c r="A312" s="48"/>
      <c r="B312" s="48"/>
      <c r="C312" s="48"/>
      <c r="D312" s="48"/>
      <c r="E312" s="48"/>
      <c r="F312" s="48"/>
      <c r="G312" s="48"/>
      <c r="H312" s="48"/>
      <c r="I312" s="48"/>
    </row>
    <row r="313" spans="1:9" x14ac:dyDescent="0.25">
      <c r="A313" s="209" t="s">
        <v>150</v>
      </c>
      <c r="B313" s="209"/>
      <c r="C313" s="209"/>
      <c r="D313" s="209"/>
      <c r="E313" s="209"/>
      <c r="F313" s="209"/>
      <c r="G313" s="209"/>
      <c r="H313" s="209"/>
      <c r="I313" s="209"/>
    </row>
    <row r="314" spans="1:9" ht="7.5" customHeight="1" x14ac:dyDescent="0.25">
      <c r="A314" s="48"/>
      <c r="B314" s="48"/>
      <c r="C314" s="48"/>
      <c r="D314" s="48"/>
      <c r="E314" s="48"/>
      <c r="F314" s="48"/>
      <c r="G314" s="48"/>
      <c r="H314" s="48"/>
      <c r="I314" s="48"/>
    </row>
    <row r="315" spans="1:9" ht="45" customHeight="1" x14ac:dyDescent="0.25">
      <c r="A315" s="215" t="s">
        <v>151</v>
      </c>
      <c r="B315" s="215"/>
      <c r="C315" s="215"/>
      <c r="D315" s="215"/>
      <c r="E315" s="215"/>
      <c r="F315" s="215"/>
      <c r="G315" s="215"/>
      <c r="H315" s="215"/>
      <c r="I315" s="215"/>
    </row>
    <row r="316" spans="1:9" ht="7.5" customHeight="1" x14ac:dyDescent="0.25">
      <c r="A316" s="48"/>
      <c r="B316" s="48"/>
      <c r="C316" s="48"/>
      <c r="D316" s="48"/>
      <c r="E316" s="48"/>
      <c r="F316" s="48"/>
      <c r="G316" s="48"/>
      <c r="H316" s="48"/>
      <c r="I316" s="48"/>
    </row>
    <row r="317" spans="1:9" ht="15" customHeight="1" x14ac:dyDescent="0.25">
      <c r="A317" s="133" t="s">
        <v>152</v>
      </c>
      <c r="B317" s="48"/>
      <c r="C317" s="339" t="str">
        <f>'F-TNU-RA-014 SOLICITUD'!D80</f>
        <v xml:space="preserve"> </v>
      </c>
      <c r="D317" s="340"/>
      <c r="E317" s="56"/>
      <c r="F317" s="56"/>
      <c r="G317" s="56"/>
      <c r="H317" s="56"/>
      <c r="I317" s="56"/>
    </row>
    <row r="318" spans="1:9" s="1" customFormat="1" ht="3.75" customHeight="1" x14ac:dyDescent="0.25">
      <c r="A318" s="49"/>
      <c r="B318" s="49"/>
      <c r="C318" s="50"/>
      <c r="D318" s="50"/>
      <c r="E318" s="51"/>
      <c r="F318" s="51"/>
      <c r="G318" s="51"/>
      <c r="H318" s="51"/>
      <c r="I318" s="51"/>
    </row>
    <row r="319" spans="1:9" x14ac:dyDescent="0.25">
      <c r="A319" s="210" t="s">
        <v>153</v>
      </c>
      <c r="B319" s="210"/>
      <c r="C319" s="341"/>
      <c r="D319" s="341"/>
      <c r="E319" s="48" t="s">
        <v>201</v>
      </c>
      <c r="F319" s="97"/>
      <c r="G319" s="97"/>
      <c r="H319" s="317"/>
      <c r="I319" s="317"/>
    </row>
    <row r="320" spans="1:9" ht="7.5" customHeight="1" x14ac:dyDescent="0.25">
      <c r="A320" s="56" t="s">
        <v>86</v>
      </c>
      <c r="B320" s="56">
        <v>1</v>
      </c>
      <c r="C320" s="56">
        <v>2</v>
      </c>
      <c r="D320" s="56">
        <v>3</v>
      </c>
      <c r="E320" s="56">
        <v>4</v>
      </c>
      <c r="F320" s="56">
        <v>5</v>
      </c>
      <c r="G320" s="56">
        <v>6</v>
      </c>
      <c r="H320" s="56">
        <v>7</v>
      </c>
      <c r="I320" s="56">
        <v>8</v>
      </c>
    </row>
    <row r="321" spans="1:10" ht="15" customHeight="1" x14ac:dyDescent="0.25">
      <c r="A321" s="134"/>
      <c r="B321" s="135"/>
      <c r="C321" s="135" t="s">
        <v>154</v>
      </c>
      <c r="D321" s="136"/>
      <c r="E321" s="136"/>
      <c r="F321" s="136"/>
      <c r="G321" s="135"/>
      <c r="H321" s="135" t="s">
        <v>155</v>
      </c>
      <c r="I321" s="87"/>
    </row>
    <row r="322" spans="1:10" ht="3.75" customHeight="1" x14ac:dyDescent="0.25">
      <c r="A322" s="63"/>
      <c r="B322" s="57"/>
      <c r="C322" s="57"/>
      <c r="D322" s="58"/>
      <c r="E322" s="57"/>
      <c r="F322" s="57"/>
      <c r="G322" s="57"/>
      <c r="H322" s="57"/>
      <c r="I322" s="64"/>
    </row>
    <row r="323" spans="1:10" x14ac:dyDescent="0.25">
      <c r="A323" s="65" t="s">
        <v>11</v>
      </c>
      <c r="B323" s="342">
        <f>'F-TNU-RA-014 SOLICITUD'!B82:C82</f>
        <v>0</v>
      </c>
      <c r="C323" s="342"/>
      <c r="D323" s="58"/>
      <c r="E323" s="225" t="s">
        <v>15</v>
      </c>
      <c r="F323" s="225"/>
      <c r="G323" s="342">
        <f>'F-TNU-RA-014 SOLICITUD'!G82:I82</f>
        <v>0</v>
      </c>
      <c r="H323" s="342"/>
      <c r="I323" s="343"/>
    </row>
    <row r="324" spans="1:10" ht="3.75" customHeight="1" x14ac:dyDescent="0.25">
      <c r="A324" s="66"/>
      <c r="B324" s="59"/>
      <c r="C324" s="59"/>
      <c r="D324" s="60"/>
      <c r="E324" s="61"/>
      <c r="F324" s="61"/>
      <c r="G324" s="59"/>
      <c r="H324" s="59"/>
      <c r="I324" s="67"/>
    </row>
    <row r="325" spans="1:10" x14ac:dyDescent="0.25">
      <c r="A325" s="65" t="s">
        <v>12</v>
      </c>
      <c r="B325" s="342">
        <f>'F-TNU-RA-014 SOLICITUD'!B84:C84</f>
        <v>0</v>
      </c>
      <c r="C325" s="342"/>
      <c r="D325" s="58"/>
      <c r="E325" s="225" t="s">
        <v>16</v>
      </c>
      <c r="F325" s="225"/>
      <c r="G325" s="342">
        <f>'F-TNU-RA-014 SOLICITUD'!G84:I84</f>
        <v>0</v>
      </c>
      <c r="H325" s="342"/>
      <c r="I325" s="343"/>
    </row>
    <row r="326" spans="1:10" ht="3.75" customHeight="1" x14ac:dyDescent="0.25">
      <c r="A326" s="66"/>
      <c r="B326" s="59"/>
      <c r="C326" s="59"/>
      <c r="D326" s="60"/>
      <c r="E326" s="61"/>
      <c r="F326" s="61"/>
      <c r="G326" s="59"/>
      <c r="H326" s="59"/>
      <c r="I326" s="67"/>
    </row>
    <row r="327" spans="1:10" x14ac:dyDescent="0.25">
      <c r="A327" s="65" t="s">
        <v>13</v>
      </c>
      <c r="B327" s="342">
        <f>'F-TNU-RA-014 SOLICITUD'!B86:C86</f>
        <v>0</v>
      </c>
      <c r="C327" s="342"/>
      <c r="D327" s="58"/>
      <c r="E327" s="225" t="s">
        <v>14</v>
      </c>
      <c r="F327" s="225"/>
      <c r="G327" s="342">
        <f>'F-TNU-RA-014 SOLICITUD'!G86:I86</f>
        <v>0</v>
      </c>
      <c r="H327" s="342"/>
      <c r="I327" s="343"/>
    </row>
    <row r="328" spans="1:10" ht="3.75" customHeight="1" x14ac:dyDescent="0.25">
      <c r="A328" s="66"/>
      <c r="B328" s="59"/>
      <c r="C328" s="59"/>
      <c r="D328" s="60"/>
      <c r="E328" s="61"/>
      <c r="F328" s="61"/>
      <c r="G328" s="59"/>
      <c r="H328" s="59"/>
      <c r="I328" s="67"/>
    </row>
    <row r="329" spans="1:10" x14ac:dyDescent="0.25">
      <c r="A329" s="68" t="s">
        <v>14</v>
      </c>
      <c r="B329" s="344">
        <f>'F-TNU-RA-014 SOLICITUD'!B88:C88</f>
        <v>0</v>
      </c>
      <c r="C329" s="344"/>
      <c r="D329" s="69"/>
      <c r="E329" s="228" t="s">
        <v>17</v>
      </c>
      <c r="F329" s="228"/>
      <c r="G329" s="345">
        <f>'F-TNU-RA-014 SOLICITUD'!G88:I88</f>
        <v>0</v>
      </c>
      <c r="H329" s="345"/>
      <c r="I329" s="346"/>
    </row>
    <row r="330" spans="1:10" ht="6.75" customHeight="1" x14ac:dyDescent="0.25">
      <c r="A330" s="48"/>
      <c r="B330" s="48"/>
      <c r="C330" s="48"/>
      <c r="D330" s="48"/>
      <c r="E330" s="48"/>
      <c r="F330" s="48"/>
      <c r="G330" s="48"/>
      <c r="H330" s="48"/>
      <c r="I330" s="48"/>
    </row>
    <row r="331" spans="1:10" x14ac:dyDescent="0.25">
      <c r="A331" s="209" t="s">
        <v>156</v>
      </c>
      <c r="B331" s="209"/>
      <c r="C331" s="209"/>
      <c r="D331" s="209"/>
      <c r="E331" s="209"/>
      <c r="F331" s="209"/>
      <c r="G331" s="209"/>
      <c r="H331" s="209"/>
      <c r="I331" s="209"/>
    </row>
    <row r="332" spans="1:10" ht="3.75" customHeight="1" x14ac:dyDescent="0.25">
      <c r="A332" s="57"/>
      <c r="B332" s="57"/>
      <c r="C332" s="57"/>
      <c r="D332" s="58"/>
      <c r="E332" s="57"/>
      <c r="F332" s="57"/>
      <c r="G332" s="57"/>
      <c r="H332" s="57"/>
      <c r="I332" s="57"/>
      <c r="J332" s="137"/>
    </row>
    <row r="333" spans="1:10" x14ac:dyDescent="0.25">
      <c r="A333" s="58" t="s">
        <v>15</v>
      </c>
      <c r="B333" s="138"/>
      <c r="C333" s="139">
        <f>G323</f>
        <v>0</v>
      </c>
      <c r="D333" s="58"/>
      <c r="E333" s="225"/>
      <c r="F333" s="225"/>
      <c r="G333" s="347"/>
      <c r="H333" s="347"/>
      <c r="I333" s="347"/>
      <c r="J333" s="137"/>
    </row>
    <row r="334" spans="1:10" ht="3.75" customHeight="1" x14ac:dyDescent="0.25">
      <c r="A334" s="60"/>
      <c r="B334" s="59"/>
      <c r="C334" s="59"/>
      <c r="D334" s="60"/>
      <c r="E334" s="61"/>
      <c r="F334" s="61"/>
      <c r="G334" s="70"/>
      <c r="H334" s="70"/>
      <c r="I334" s="70"/>
      <c r="J334" s="137"/>
    </row>
    <row r="335" spans="1:10" ht="30.75" customHeight="1" x14ac:dyDescent="0.25">
      <c r="A335" s="192" t="s">
        <v>213</v>
      </c>
      <c r="B335" s="138"/>
      <c r="C335" s="366"/>
      <c r="D335" s="366"/>
      <c r="E335" s="366"/>
      <c r="F335" s="366"/>
      <c r="G335" s="366"/>
      <c r="H335" s="366"/>
      <c r="I335" s="138"/>
      <c r="J335" s="137"/>
    </row>
    <row r="336" spans="1:10" ht="3.75" customHeight="1" x14ac:dyDescent="0.25">
      <c r="A336" s="60"/>
      <c r="B336" s="59"/>
      <c r="C336" s="59"/>
      <c r="D336" s="60"/>
      <c r="E336" s="61"/>
      <c r="F336" s="61"/>
      <c r="G336" s="59"/>
      <c r="H336" s="59"/>
      <c r="I336" s="59"/>
      <c r="J336" s="137"/>
    </row>
    <row r="337" spans="1:9" ht="45" customHeight="1" x14ac:dyDescent="0.25">
      <c r="A337" s="215" t="s">
        <v>200</v>
      </c>
      <c r="B337" s="215"/>
      <c r="C337" s="215"/>
      <c r="D337" s="215"/>
      <c r="E337" s="215"/>
      <c r="F337" s="215"/>
      <c r="G337" s="215"/>
      <c r="H337" s="215"/>
      <c r="I337" s="215"/>
    </row>
    <row r="338" spans="1:9" ht="3.75" customHeight="1" x14ac:dyDescent="0.25">
      <c r="A338" s="48"/>
      <c r="B338" s="48"/>
      <c r="C338" s="48"/>
      <c r="D338" s="48"/>
      <c r="E338" s="48"/>
      <c r="F338" s="48"/>
      <c r="G338" s="62"/>
      <c r="H338" s="62"/>
      <c r="I338" s="62"/>
    </row>
    <row r="339" spans="1:9" ht="15" customHeight="1" x14ac:dyDescent="0.25">
      <c r="A339" s="48"/>
      <c r="B339" s="48"/>
      <c r="C339" s="48"/>
      <c r="D339" s="48"/>
      <c r="E339" s="48"/>
      <c r="F339" s="48"/>
      <c r="G339" s="48"/>
      <c r="H339" s="48"/>
      <c r="I339" s="48"/>
    </row>
    <row r="340" spans="1:9" ht="15" customHeight="1" x14ac:dyDescent="0.25">
      <c r="A340" s="48"/>
      <c r="B340" s="48"/>
      <c r="C340" s="48"/>
      <c r="D340" s="48"/>
      <c r="E340" s="48"/>
      <c r="F340" s="48"/>
      <c r="G340" s="48"/>
      <c r="H340" s="48"/>
      <c r="I340" s="48"/>
    </row>
    <row r="341" spans="1:9" ht="15" customHeight="1" x14ac:dyDescent="0.25">
      <c r="A341" s="48"/>
      <c r="B341" s="48"/>
      <c r="C341" s="48"/>
      <c r="D341" s="48"/>
      <c r="E341" s="48"/>
      <c r="F341" s="48"/>
      <c r="G341" s="48"/>
      <c r="H341" s="48"/>
      <c r="I341" s="48"/>
    </row>
    <row r="342" spans="1:9" ht="15.75" thickBot="1" x14ac:dyDescent="0.3">
      <c r="A342" s="48"/>
      <c r="C342" s="48" t="s">
        <v>157</v>
      </c>
      <c r="D342" s="140"/>
      <c r="E342" s="140"/>
      <c r="F342" s="140"/>
      <c r="G342" s="140"/>
      <c r="H342" s="140"/>
      <c r="I342" s="48"/>
    </row>
    <row r="343" spans="1:9" ht="7.5" customHeight="1" x14ac:dyDescent="0.25">
      <c r="A343" s="48"/>
      <c r="B343" s="48"/>
      <c r="C343" s="48"/>
      <c r="D343" s="48"/>
      <c r="E343" s="48"/>
      <c r="F343" s="48"/>
      <c r="G343" s="48"/>
      <c r="H343" s="48"/>
      <c r="I343" s="48"/>
    </row>
    <row r="344" spans="1:9" x14ac:dyDescent="0.25">
      <c r="A344" s="48"/>
      <c r="C344" s="58"/>
      <c r="D344" s="367"/>
      <c r="E344" s="367"/>
      <c r="F344" s="367"/>
      <c r="G344" s="367"/>
      <c r="H344" s="367"/>
      <c r="I344" s="48"/>
    </row>
    <row r="345" spans="1:9" x14ac:dyDescent="0.25">
      <c r="A345" s="48"/>
      <c r="B345" s="48"/>
      <c r="C345" s="58"/>
      <c r="D345" s="58" t="s">
        <v>158</v>
      </c>
      <c r="E345" s="58"/>
      <c r="F345" s="58"/>
      <c r="G345" s="58"/>
      <c r="H345" s="58"/>
      <c r="I345" s="48"/>
    </row>
    <row r="346" spans="1:9" ht="7.5" customHeight="1" x14ac:dyDescent="0.25">
      <c r="A346" s="48"/>
      <c r="B346" s="48"/>
      <c r="C346" s="58"/>
      <c r="D346" s="58"/>
      <c r="E346" s="58"/>
      <c r="F346" s="58"/>
      <c r="G346" s="48"/>
      <c r="H346" s="48"/>
      <c r="I346" s="48"/>
    </row>
    <row r="347" spans="1:9" x14ac:dyDescent="0.25">
      <c r="A347" s="48"/>
      <c r="B347" s="48"/>
      <c r="C347" s="124"/>
      <c r="D347" s="124"/>
      <c r="E347" s="124"/>
      <c r="F347" s="124"/>
      <c r="G347" s="141"/>
      <c r="H347" s="141"/>
      <c r="I347" s="48"/>
    </row>
    <row r="348" spans="1:9" x14ac:dyDescent="0.25">
      <c r="A348" s="160"/>
      <c r="B348" s="161"/>
      <c r="C348" s="162" t="s">
        <v>160</v>
      </c>
      <c r="D348" s="368" t="str">
        <f ca="1">IF(D344&lt;&gt;"",TODAY()," ")</f>
        <v xml:space="preserve"> </v>
      </c>
      <c r="E348" s="368"/>
      <c r="F348" s="368"/>
      <c r="G348" s="368"/>
      <c r="H348" s="368"/>
      <c r="I348" s="369"/>
    </row>
    <row r="349" spans="1:9" ht="18.75" customHeight="1" x14ac:dyDescent="0.25">
      <c r="A349" s="193"/>
      <c r="B349" s="193"/>
      <c r="C349" s="333" t="s">
        <v>159</v>
      </c>
      <c r="D349" s="334"/>
      <c r="E349" s="334"/>
      <c r="F349" s="334"/>
      <c r="G349" s="193" t="s">
        <v>92</v>
      </c>
      <c r="H349" s="193"/>
      <c r="I349" s="193"/>
    </row>
    <row r="350" spans="1:9" ht="18.75" customHeight="1" x14ac:dyDescent="0.25">
      <c r="A350" s="193"/>
      <c r="B350" s="193"/>
      <c r="C350" s="334"/>
      <c r="D350" s="334"/>
      <c r="E350" s="334"/>
      <c r="F350" s="334"/>
      <c r="G350" s="193" t="s">
        <v>198</v>
      </c>
      <c r="H350" s="193"/>
      <c r="I350" s="193"/>
    </row>
    <row r="351" spans="1:9" ht="18.75" customHeight="1" x14ac:dyDescent="0.25">
      <c r="A351" s="193"/>
      <c r="B351" s="193"/>
      <c r="C351" s="334"/>
      <c r="D351" s="334"/>
      <c r="E351" s="334"/>
      <c r="F351" s="334"/>
      <c r="G351" s="193" t="s">
        <v>35</v>
      </c>
      <c r="H351" s="193"/>
      <c r="I351" s="193"/>
    </row>
    <row r="352" spans="1:9" x14ac:dyDescent="0.25">
      <c r="A352" s="45"/>
      <c r="B352" s="45"/>
      <c r="C352" s="45"/>
      <c r="D352" s="45"/>
      <c r="E352" s="45"/>
      <c r="F352" s="45"/>
      <c r="G352" s="45"/>
      <c r="H352" s="45"/>
      <c r="I352" s="45"/>
    </row>
    <row r="353" spans="1:10" x14ac:dyDescent="0.25">
      <c r="A353" s="335" t="s">
        <v>146</v>
      </c>
      <c r="B353" s="335"/>
      <c r="C353" s="335"/>
      <c r="D353" s="335"/>
      <c r="E353" s="335"/>
      <c r="F353" s="335"/>
      <c r="G353" s="335"/>
      <c r="H353" s="335"/>
      <c r="I353" s="335"/>
    </row>
    <row r="354" spans="1:10" ht="37.5" customHeight="1" x14ac:dyDescent="0.25">
      <c r="A354" s="336" t="s">
        <v>199</v>
      </c>
      <c r="B354" s="336"/>
      <c r="C354" s="336"/>
      <c r="D354" s="336"/>
      <c r="E354" s="336"/>
      <c r="F354" s="336"/>
      <c r="G354" s="336"/>
      <c r="H354" s="336"/>
      <c r="I354" s="336"/>
    </row>
    <row r="355" spans="1:10" ht="7.5" customHeight="1" x14ac:dyDescent="0.25">
      <c r="A355" s="130"/>
      <c r="B355" s="130"/>
      <c r="C355" s="130"/>
      <c r="D355" s="130"/>
      <c r="E355" s="130"/>
      <c r="F355" s="130"/>
      <c r="G355" s="130"/>
      <c r="H355" s="130"/>
      <c r="I355" s="130"/>
    </row>
    <row r="356" spans="1:10" ht="22.5" customHeight="1" x14ac:dyDescent="0.25">
      <c r="A356" s="130"/>
      <c r="B356" s="130"/>
      <c r="C356" s="131" t="s">
        <v>147</v>
      </c>
      <c r="D356" s="130"/>
      <c r="E356" s="337" t="str">
        <f>IF(C375&lt;&gt;"",C375&amp;" /"," ")</f>
        <v xml:space="preserve">  /</v>
      </c>
      <c r="F356" s="338"/>
      <c r="G356" s="145">
        <v>2018</v>
      </c>
      <c r="H356" s="132"/>
      <c r="I356" s="130"/>
      <c r="J356" s="144"/>
    </row>
    <row r="357" spans="1:10" ht="7.5" customHeight="1" x14ac:dyDescent="0.25">
      <c r="A357" s="46"/>
      <c r="B357" s="46"/>
      <c r="C357" s="46"/>
      <c r="D357" s="46"/>
      <c r="E357" s="46"/>
      <c r="F357" s="46"/>
      <c r="G357" s="46"/>
      <c r="H357" s="46"/>
      <c r="I357" s="46"/>
    </row>
    <row r="358" spans="1:10" x14ac:dyDescent="0.25">
      <c r="A358" s="209" t="s">
        <v>148</v>
      </c>
      <c r="B358" s="209"/>
      <c r="C358" s="209"/>
      <c r="D358" s="209"/>
      <c r="E358" s="209"/>
      <c r="F358" s="209"/>
      <c r="G358" s="209"/>
      <c r="H358" s="209"/>
      <c r="I358" s="209"/>
    </row>
    <row r="359" spans="1:10" ht="3.75" customHeight="1" x14ac:dyDescent="0.25">
      <c r="A359" s="48"/>
      <c r="B359" s="48"/>
      <c r="C359" s="48"/>
      <c r="D359" s="48"/>
      <c r="E359" s="48"/>
      <c r="F359" s="48"/>
      <c r="G359" s="48"/>
      <c r="H359" s="48"/>
      <c r="I359" s="48"/>
    </row>
    <row r="360" spans="1:10" x14ac:dyDescent="0.25">
      <c r="A360" s="210" t="s">
        <v>0</v>
      </c>
      <c r="B360" s="210"/>
      <c r="C360" s="316">
        <f>'F-TNU-RA-014 SOLICITUD'!$C$11:$I$11</f>
        <v>0</v>
      </c>
      <c r="D360" s="316"/>
      <c r="E360" s="316"/>
      <c r="F360" s="316"/>
      <c r="G360" s="316"/>
      <c r="H360" s="316"/>
      <c r="I360" s="316"/>
    </row>
    <row r="361" spans="1:10" s="1" customFormat="1" ht="3.75" customHeight="1" x14ac:dyDescent="0.25">
      <c r="A361" s="49"/>
      <c r="B361" s="49"/>
      <c r="C361" s="50"/>
      <c r="D361" s="50"/>
      <c r="E361" s="51"/>
      <c r="F361" s="51"/>
      <c r="G361" s="51"/>
      <c r="H361" s="51"/>
      <c r="I361" s="51"/>
    </row>
    <row r="362" spans="1:10" x14ac:dyDescent="0.25">
      <c r="A362" s="210" t="s">
        <v>1</v>
      </c>
      <c r="B362" s="210"/>
      <c r="C362" s="316">
        <f>'F-TNU-RA-014 SOLICITUD'!$C$13:$D$13</f>
        <v>0</v>
      </c>
      <c r="D362" s="316"/>
      <c r="E362" s="48" t="s">
        <v>3</v>
      </c>
      <c r="F362" s="317">
        <f>'F-TNU-RA-014 SOLICITUD'!$F$13:$G$13</f>
        <v>0</v>
      </c>
      <c r="G362" s="317"/>
      <c r="H362" s="48" t="s">
        <v>4</v>
      </c>
      <c r="I362" s="118">
        <f>'F-TNU-RA-014 SOLICITUD'!$I$13</f>
        <v>0</v>
      </c>
    </row>
    <row r="363" spans="1:10" s="1" customFormat="1" ht="3.75" customHeight="1" x14ac:dyDescent="0.25">
      <c r="A363" s="49"/>
      <c r="B363" s="49"/>
      <c r="C363" s="50"/>
      <c r="D363" s="50"/>
      <c r="E363" s="51"/>
      <c r="F363" s="51"/>
      <c r="G363" s="51"/>
      <c r="H363" s="51"/>
      <c r="I363" s="51"/>
    </row>
    <row r="364" spans="1:10" x14ac:dyDescent="0.25">
      <c r="A364" s="210" t="s">
        <v>2</v>
      </c>
      <c r="B364" s="210"/>
      <c r="C364" s="316">
        <f>'F-TNU-RA-014 SOLICITUD'!$C$15:$D$15</f>
        <v>0</v>
      </c>
      <c r="D364" s="316"/>
      <c r="E364" s="48" t="s">
        <v>5</v>
      </c>
      <c r="F364" s="317">
        <f>'F-TNU-RA-014 SOLICITUD'!$F$15:$I$15</f>
        <v>0</v>
      </c>
      <c r="G364" s="317"/>
      <c r="H364" s="317"/>
      <c r="I364" s="317"/>
    </row>
    <row r="365" spans="1:10" s="1" customFormat="1" ht="3.75" customHeight="1" x14ac:dyDescent="0.25">
      <c r="A365" s="49"/>
      <c r="B365" s="49"/>
      <c r="C365" s="50"/>
      <c r="D365" s="50"/>
      <c r="E365" s="51"/>
      <c r="F365" s="53"/>
      <c r="G365" s="53"/>
      <c r="H365" s="53"/>
      <c r="I365" s="53"/>
    </row>
    <row r="366" spans="1:10" x14ac:dyDescent="0.25">
      <c r="A366" s="210" t="s">
        <v>6</v>
      </c>
      <c r="B366" s="210"/>
      <c r="C366" s="316">
        <f>'F-TNU-RA-014 SOLICITUD'!$C$17:$D$17</f>
        <v>0</v>
      </c>
      <c r="D366" s="316"/>
      <c r="E366" s="48" t="s">
        <v>7</v>
      </c>
      <c r="F366" s="317">
        <f>'F-TNU-RA-014 SOLICITUD'!$F$17:$I$17</f>
        <v>0</v>
      </c>
      <c r="G366" s="317"/>
      <c r="H366" s="317"/>
      <c r="I366" s="317"/>
    </row>
    <row r="367" spans="1:10" s="1" customFormat="1" ht="3.75" customHeight="1" x14ac:dyDescent="0.25">
      <c r="A367" s="49"/>
      <c r="B367" s="49"/>
      <c r="C367" s="50"/>
      <c r="D367" s="50"/>
      <c r="E367" s="51"/>
      <c r="F367" s="53"/>
      <c r="G367" s="53"/>
      <c r="H367" s="53"/>
      <c r="I367" s="53"/>
    </row>
    <row r="368" spans="1:10" x14ac:dyDescent="0.25">
      <c r="A368" s="210" t="s">
        <v>8</v>
      </c>
      <c r="B368" s="210"/>
      <c r="C368" s="316">
        <f>'F-TNU-RA-014 SOLICITUD'!$C$19:$D$19</f>
        <v>0</v>
      </c>
      <c r="D368" s="316"/>
      <c r="E368" s="54" t="s">
        <v>149</v>
      </c>
      <c r="F368" s="54"/>
      <c r="G368" s="125"/>
      <c r="H368" s="143">
        <f>'F-TNU-RA-014 SOLICITUD'!$C$7</f>
        <v>0</v>
      </c>
      <c r="I368" s="142">
        <f>'F-TNU-RA-014 SOLICITUD'!$H$7</f>
        <v>0</v>
      </c>
    </row>
    <row r="369" spans="1:9" ht="3.75" customHeight="1" x14ac:dyDescent="0.25">
      <c r="A369" s="48"/>
      <c r="B369" s="48"/>
      <c r="C369" s="48"/>
      <c r="D369" s="48"/>
      <c r="E369" s="48"/>
      <c r="F369" s="48"/>
      <c r="G369" s="48"/>
      <c r="H369" s="48"/>
      <c r="I369" s="48"/>
    </row>
    <row r="370" spans="1:9" ht="6.75" customHeight="1" x14ac:dyDescent="0.25">
      <c r="A370" s="48"/>
      <c r="B370" s="48"/>
      <c r="C370" s="48"/>
      <c r="D370" s="48"/>
      <c r="E370" s="48"/>
      <c r="F370" s="48"/>
      <c r="G370" s="48"/>
      <c r="H370" s="48"/>
      <c r="I370" s="48"/>
    </row>
    <row r="371" spans="1:9" x14ac:dyDescent="0.25">
      <c r="A371" s="209" t="s">
        <v>150</v>
      </c>
      <c r="B371" s="209"/>
      <c r="C371" s="209"/>
      <c r="D371" s="209"/>
      <c r="E371" s="209"/>
      <c r="F371" s="209"/>
      <c r="G371" s="209"/>
      <c r="H371" s="209"/>
      <c r="I371" s="209"/>
    </row>
    <row r="372" spans="1:9" ht="7.5" customHeight="1" x14ac:dyDescent="0.25">
      <c r="A372" s="48"/>
      <c r="B372" s="48"/>
      <c r="C372" s="48"/>
      <c r="D372" s="48"/>
      <c r="E372" s="48"/>
      <c r="F372" s="48"/>
      <c r="G372" s="48"/>
      <c r="H372" s="48"/>
      <c r="I372" s="48"/>
    </row>
    <row r="373" spans="1:9" ht="45" customHeight="1" x14ac:dyDescent="0.25">
      <c r="A373" s="215" t="s">
        <v>151</v>
      </c>
      <c r="B373" s="215"/>
      <c r="C373" s="215"/>
      <c r="D373" s="215"/>
      <c r="E373" s="215"/>
      <c r="F373" s="215"/>
      <c r="G373" s="215"/>
      <c r="H373" s="215"/>
      <c r="I373" s="215"/>
    </row>
    <row r="374" spans="1:9" ht="7.5" customHeight="1" x14ac:dyDescent="0.25">
      <c r="A374" s="48"/>
      <c r="B374" s="48"/>
      <c r="C374" s="48"/>
      <c r="D374" s="48"/>
      <c r="E374" s="48"/>
      <c r="F374" s="48"/>
      <c r="G374" s="48"/>
      <c r="H374" s="48"/>
      <c r="I374" s="48"/>
    </row>
    <row r="375" spans="1:9" ht="15" customHeight="1" x14ac:dyDescent="0.25">
      <c r="A375" s="133" t="s">
        <v>152</v>
      </c>
      <c r="B375" s="48"/>
      <c r="C375" s="339" t="str">
        <f>'F-TNU-RA-014 SOLICITUD'!D90</f>
        <v xml:space="preserve"> </v>
      </c>
      <c r="D375" s="340"/>
      <c r="E375" s="56"/>
      <c r="F375" s="56"/>
      <c r="G375" s="56"/>
      <c r="H375" s="56"/>
      <c r="I375" s="56"/>
    </row>
    <row r="376" spans="1:9" s="1" customFormat="1" ht="3.75" customHeight="1" x14ac:dyDescent="0.25">
      <c r="A376" s="49"/>
      <c r="B376" s="49"/>
      <c r="C376" s="50"/>
      <c r="D376" s="50"/>
      <c r="E376" s="51"/>
      <c r="F376" s="51"/>
      <c r="G376" s="51"/>
      <c r="H376" s="51"/>
      <c r="I376" s="51"/>
    </row>
    <row r="377" spans="1:9" x14ac:dyDescent="0.25">
      <c r="A377" s="210" t="s">
        <v>153</v>
      </c>
      <c r="B377" s="210"/>
      <c r="C377" s="341"/>
      <c r="D377" s="341"/>
      <c r="E377" s="48" t="s">
        <v>201</v>
      </c>
      <c r="F377" s="97"/>
      <c r="G377" s="97"/>
      <c r="H377" s="317"/>
      <c r="I377" s="317"/>
    </row>
    <row r="378" spans="1:9" ht="7.5" customHeight="1" x14ac:dyDescent="0.25">
      <c r="A378" s="56" t="s">
        <v>86</v>
      </c>
      <c r="B378" s="56">
        <v>1</v>
      </c>
      <c r="C378" s="56">
        <v>2</v>
      </c>
      <c r="D378" s="56">
        <v>3</v>
      </c>
      <c r="E378" s="56">
        <v>4</v>
      </c>
      <c r="F378" s="56">
        <v>5</v>
      </c>
      <c r="G378" s="56">
        <v>6</v>
      </c>
      <c r="H378" s="56">
        <v>7</v>
      </c>
      <c r="I378" s="56">
        <v>8</v>
      </c>
    </row>
    <row r="379" spans="1:9" ht="15" customHeight="1" x14ac:dyDescent="0.25">
      <c r="A379" s="134"/>
      <c r="B379" s="135"/>
      <c r="C379" s="135" t="s">
        <v>154</v>
      </c>
      <c r="D379" s="136"/>
      <c r="E379" s="136"/>
      <c r="F379" s="136"/>
      <c r="G379" s="135"/>
      <c r="H379" s="135" t="s">
        <v>155</v>
      </c>
      <c r="I379" s="87"/>
    </row>
    <row r="380" spans="1:9" ht="3.75" customHeight="1" x14ac:dyDescent="0.25">
      <c r="A380" s="63"/>
      <c r="B380" s="57"/>
      <c r="C380" s="57"/>
      <c r="D380" s="58"/>
      <c r="E380" s="57"/>
      <c r="F380" s="57"/>
      <c r="G380" s="57"/>
      <c r="H380" s="57"/>
      <c r="I380" s="64"/>
    </row>
    <row r="381" spans="1:9" x14ac:dyDescent="0.25">
      <c r="A381" s="65" t="s">
        <v>11</v>
      </c>
      <c r="B381" s="342">
        <f>'F-TNU-RA-014 SOLICITUD'!B92:C92</f>
        <v>0</v>
      </c>
      <c r="C381" s="342"/>
      <c r="D381" s="58"/>
      <c r="E381" s="225" t="s">
        <v>15</v>
      </c>
      <c r="F381" s="225"/>
      <c r="G381" s="342">
        <f>'F-TNU-RA-014 SOLICITUD'!G92:I92</f>
        <v>0</v>
      </c>
      <c r="H381" s="342"/>
      <c r="I381" s="343"/>
    </row>
    <row r="382" spans="1:9" ht="3.75" customHeight="1" x14ac:dyDescent="0.25">
      <c r="A382" s="66"/>
      <c r="B382" s="59"/>
      <c r="C382" s="59"/>
      <c r="D382" s="60"/>
      <c r="E382" s="61"/>
      <c r="F382" s="61"/>
      <c r="G382" s="59"/>
      <c r="H382" s="59"/>
      <c r="I382" s="67"/>
    </row>
    <row r="383" spans="1:9" x14ac:dyDescent="0.25">
      <c r="A383" s="65" t="s">
        <v>12</v>
      </c>
      <c r="B383" s="342">
        <f>'F-TNU-RA-014 SOLICITUD'!B94:C94</f>
        <v>0</v>
      </c>
      <c r="C383" s="342"/>
      <c r="D383" s="58"/>
      <c r="E383" s="225" t="s">
        <v>16</v>
      </c>
      <c r="F383" s="225"/>
      <c r="G383" s="342">
        <f>'F-TNU-RA-014 SOLICITUD'!G94:I94</f>
        <v>0</v>
      </c>
      <c r="H383" s="342"/>
      <c r="I383" s="343"/>
    </row>
    <row r="384" spans="1:9" ht="3.75" customHeight="1" x14ac:dyDescent="0.25">
      <c r="A384" s="66"/>
      <c r="B384" s="59"/>
      <c r="C384" s="59"/>
      <c r="D384" s="60"/>
      <c r="E384" s="61"/>
      <c r="F384" s="61"/>
      <c r="G384" s="59"/>
      <c r="H384" s="59"/>
      <c r="I384" s="67"/>
    </row>
    <row r="385" spans="1:10" x14ac:dyDescent="0.25">
      <c r="A385" s="65" t="s">
        <v>13</v>
      </c>
      <c r="B385" s="342">
        <f>'F-TNU-RA-014 SOLICITUD'!B96:C96</f>
        <v>0</v>
      </c>
      <c r="C385" s="342"/>
      <c r="D385" s="58"/>
      <c r="E385" s="225" t="s">
        <v>14</v>
      </c>
      <c r="F385" s="225"/>
      <c r="G385" s="342">
        <f>'F-TNU-RA-014 SOLICITUD'!G96:I96</f>
        <v>0</v>
      </c>
      <c r="H385" s="342"/>
      <c r="I385" s="343"/>
    </row>
    <row r="386" spans="1:10" ht="3.75" customHeight="1" x14ac:dyDescent="0.25">
      <c r="A386" s="66"/>
      <c r="B386" s="59"/>
      <c r="C386" s="59"/>
      <c r="D386" s="60"/>
      <c r="E386" s="61"/>
      <c r="F386" s="61"/>
      <c r="G386" s="59"/>
      <c r="H386" s="59"/>
      <c r="I386" s="67"/>
    </row>
    <row r="387" spans="1:10" x14ac:dyDescent="0.25">
      <c r="A387" s="68" t="s">
        <v>14</v>
      </c>
      <c r="B387" s="344">
        <f>'F-TNU-RA-014 SOLICITUD'!B98:C98</f>
        <v>0</v>
      </c>
      <c r="C387" s="344"/>
      <c r="D387" s="69"/>
      <c r="E387" s="228" t="s">
        <v>17</v>
      </c>
      <c r="F387" s="228"/>
      <c r="G387" s="345">
        <f>'F-TNU-RA-014 SOLICITUD'!G98:I98</f>
        <v>0</v>
      </c>
      <c r="H387" s="345"/>
      <c r="I387" s="346"/>
    </row>
    <row r="388" spans="1:10" ht="6.75" customHeight="1" x14ac:dyDescent="0.25">
      <c r="A388" s="48"/>
      <c r="B388" s="48"/>
      <c r="C388" s="48"/>
      <c r="D388" s="48"/>
      <c r="E388" s="48"/>
      <c r="F388" s="48"/>
      <c r="G388" s="48"/>
      <c r="H388" s="48"/>
      <c r="I388" s="48"/>
    </row>
    <row r="389" spans="1:10" x14ac:dyDescent="0.25">
      <c r="A389" s="209" t="s">
        <v>156</v>
      </c>
      <c r="B389" s="209"/>
      <c r="C389" s="209"/>
      <c r="D389" s="209"/>
      <c r="E389" s="209"/>
      <c r="F389" s="209"/>
      <c r="G389" s="209"/>
      <c r="H389" s="209"/>
      <c r="I389" s="209"/>
    </row>
    <row r="390" spans="1:10" ht="3.75" customHeight="1" x14ac:dyDescent="0.25">
      <c r="A390" s="57"/>
      <c r="B390" s="57"/>
      <c r="C390" s="57"/>
      <c r="D390" s="58"/>
      <c r="E390" s="57"/>
      <c r="F390" s="57"/>
      <c r="G390" s="57"/>
      <c r="H390" s="57"/>
      <c r="I390" s="57"/>
      <c r="J390" s="137"/>
    </row>
    <row r="391" spans="1:10" x14ac:dyDescent="0.25">
      <c r="A391" s="58" t="s">
        <v>15</v>
      </c>
      <c r="B391" s="138"/>
      <c r="C391" s="139">
        <f>G381</f>
        <v>0</v>
      </c>
      <c r="D391" s="58"/>
      <c r="E391" s="225"/>
      <c r="F391" s="225"/>
      <c r="G391" s="347"/>
      <c r="H391" s="347"/>
      <c r="I391" s="347"/>
      <c r="J391" s="137"/>
    </row>
    <row r="392" spans="1:10" ht="3.75" customHeight="1" x14ac:dyDescent="0.25">
      <c r="A392" s="60"/>
      <c r="B392" s="59"/>
      <c r="C392" s="59"/>
      <c r="D392" s="60"/>
      <c r="E392" s="61"/>
      <c r="F392" s="61"/>
      <c r="G392" s="70"/>
      <c r="H392" s="70"/>
      <c r="I392" s="70"/>
      <c r="J392" s="137"/>
    </row>
    <row r="393" spans="1:10" ht="30.75" customHeight="1" x14ac:dyDescent="0.25">
      <c r="A393" s="192" t="s">
        <v>213</v>
      </c>
      <c r="B393" s="138"/>
      <c r="C393" s="366"/>
      <c r="D393" s="366"/>
      <c r="E393" s="366"/>
      <c r="F393" s="366"/>
      <c r="G393" s="366"/>
      <c r="H393" s="366"/>
      <c r="I393" s="138"/>
      <c r="J393" s="137"/>
    </row>
    <row r="394" spans="1:10" ht="3.75" customHeight="1" x14ac:dyDescent="0.25">
      <c r="A394" s="60"/>
      <c r="B394" s="59"/>
      <c r="C394" s="59"/>
      <c r="D394" s="60"/>
      <c r="E394" s="61"/>
      <c r="F394" s="61"/>
      <c r="G394" s="59"/>
      <c r="H394" s="59"/>
      <c r="I394" s="59"/>
      <c r="J394" s="137"/>
    </row>
    <row r="395" spans="1:10" ht="45" customHeight="1" x14ac:dyDescent="0.25">
      <c r="A395" s="215" t="s">
        <v>200</v>
      </c>
      <c r="B395" s="215"/>
      <c r="C395" s="215"/>
      <c r="D395" s="215"/>
      <c r="E395" s="215"/>
      <c r="F395" s="215"/>
      <c r="G395" s="215"/>
      <c r="H395" s="215"/>
      <c r="I395" s="215"/>
    </row>
    <row r="396" spans="1:10" ht="3.75" customHeight="1" x14ac:dyDescent="0.25">
      <c r="A396" s="48"/>
      <c r="B396" s="48"/>
      <c r="C396" s="48"/>
      <c r="D396" s="48"/>
      <c r="E396" s="48"/>
      <c r="F396" s="48"/>
      <c r="G396" s="62"/>
      <c r="H396" s="62"/>
      <c r="I396" s="62"/>
    </row>
    <row r="397" spans="1:10" ht="15" customHeight="1" x14ac:dyDescent="0.25">
      <c r="A397" s="48"/>
      <c r="B397" s="48"/>
      <c r="C397" s="48"/>
      <c r="D397" s="48"/>
      <c r="E397" s="48"/>
      <c r="F397" s="48"/>
      <c r="G397" s="48"/>
      <c r="H397" s="48"/>
      <c r="I397" s="48"/>
    </row>
    <row r="398" spans="1:10" ht="15" customHeight="1" x14ac:dyDescent="0.25">
      <c r="A398" s="48"/>
      <c r="B398" s="48"/>
      <c r="C398" s="48"/>
      <c r="D398" s="48"/>
      <c r="E398" s="48"/>
      <c r="F398" s="48"/>
      <c r="G398" s="48"/>
      <c r="H398" s="48"/>
      <c r="I398" s="48"/>
    </row>
    <row r="399" spans="1:10" ht="15" customHeight="1" x14ac:dyDescent="0.25">
      <c r="A399" s="48"/>
      <c r="B399" s="48"/>
      <c r="C399" s="48"/>
      <c r="D399" s="48"/>
      <c r="E399" s="48"/>
      <c r="F399" s="48"/>
      <c r="G399" s="48"/>
      <c r="H399" s="48"/>
      <c r="I399" s="48"/>
    </row>
    <row r="400" spans="1:10" ht="15.75" thickBot="1" x14ac:dyDescent="0.3">
      <c r="A400" s="48"/>
      <c r="C400" s="48" t="s">
        <v>157</v>
      </c>
      <c r="D400" s="140"/>
      <c r="E400" s="140"/>
      <c r="F400" s="140"/>
      <c r="G400" s="140"/>
      <c r="H400" s="140"/>
      <c r="I400" s="48"/>
    </row>
    <row r="401" spans="1:10" ht="7.5" customHeight="1" x14ac:dyDescent="0.25">
      <c r="A401" s="48"/>
      <c r="B401" s="48"/>
      <c r="C401" s="48"/>
      <c r="D401" s="48"/>
      <c r="E401" s="48"/>
      <c r="F401" s="48"/>
      <c r="G401" s="48"/>
      <c r="H401" s="48"/>
      <c r="I401" s="48"/>
    </row>
    <row r="402" spans="1:10" x14ac:dyDescent="0.25">
      <c r="A402" s="48"/>
      <c r="C402" s="58"/>
      <c r="D402" s="367"/>
      <c r="E402" s="367"/>
      <c r="F402" s="367"/>
      <c r="G402" s="367"/>
      <c r="H402" s="367"/>
      <c r="I402" s="48"/>
    </row>
    <row r="403" spans="1:10" x14ac:dyDescent="0.25">
      <c r="A403" s="48"/>
      <c r="B403" s="48"/>
      <c r="C403" s="58"/>
      <c r="D403" s="58" t="s">
        <v>158</v>
      </c>
      <c r="E403" s="58"/>
      <c r="F403" s="58"/>
      <c r="G403" s="58"/>
      <c r="H403" s="58"/>
      <c r="I403" s="48"/>
    </row>
    <row r="404" spans="1:10" ht="7.5" customHeight="1" x14ac:dyDescent="0.25">
      <c r="A404" s="48"/>
      <c r="B404" s="48"/>
      <c r="C404" s="58"/>
      <c r="D404" s="58"/>
      <c r="E404" s="58"/>
      <c r="F404" s="58"/>
      <c r="G404" s="48"/>
      <c r="H404" s="48"/>
      <c r="I404" s="48"/>
    </row>
    <row r="405" spans="1:10" x14ac:dyDescent="0.25">
      <c r="A405" s="48"/>
      <c r="B405" s="48"/>
      <c r="C405" s="124"/>
      <c r="D405" s="124"/>
      <c r="E405" s="124"/>
      <c r="F405" s="124"/>
      <c r="G405" s="141"/>
      <c r="H405" s="141"/>
      <c r="I405" s="48"/>
    </row>
    <row r="406" spans="1:10" x14ac:dyDescent="0.25">
      <c r="A406" s="160"/>
      <c r="B406" s="161"/>
      <c r="C406" s="162" t="s">
        <v>160</v>
      </c>
      <c r="D406" s="368" t="str">
        <f ca="1">IF(D402&lt;&gt;"",TODAY()," ")</f>
        <v xml:space="preserve"> </v>
      </c>
      <c r="E406" s="368"/>
      <c r="F406" s="368"/>
      <c r="G406" s="368"/>
      <c r="H406" s="368"/>
      <c r="I406" s="369"/>
    </row>
    <row r="407" spans="1:10" ht="18.75" customHeight="1" x14ac:dyDescent="0.25">
      <c r="A407" s="360"/>
      <c r="B407" s="361"/>
      <c r="C407" s="351" t="s">
        <v>159</v>
      </c>
      <c r="D407" s="352"/>
      <c r="E407" s="352"/>
      <c r="F407" s="353"/>
      <c r="G407" s="348" t="s">
        <v>92</v>
      </c>
      <c r="H407" s="349"/>
      <c r="I407" s="350"/>
    </row>
    <row r="408" spans="1:10" ht="18.75" customHeight="1" x14ac:dyDescent="0.25">
      <c r="A408" s="362"/>
      <c r="B408" s="363"/>
      <c r="C408" s="354"/>
      <c r="D408" s="355"/>
      <c r="E408" s="355"/>
      <c r="F408" s="356"/>
      <c r="G408" s="193" t="s">
        <v>198</v>
      </c>
      <c r="H408" s="193"/>
      <c r="I408" s="193"/>
    </row>
    <row r="409" spans="1:10" ht="18.75" customHeight="1" x14ac:dyDescent="0.25">
      <c r="A409" s="364"/>
      <c r="B409" s="365"/>
      <c r="C409" s="357"/>
      <c r="D409" s="358"/>
      <c r="E409" s="358"/>
      <c r="F409" s="359"/>
      <c r="G409" s="348" t="s">
        <v>35</v>
      </c>
      <c r="H409" s="349"/>
      <c r="I409" s="350"/>
    </row>
    <row r="410" spans="1:10" x14ac:dyDescent="0.25">
      <c r="A410" s="45"/>
      <c r="B410" s="45"/>
      <c r="C410" s="45"/>
      <c r="D410" s="45"/>
      <c r="E410" s="45"/>
      <c r="F410" s="45"/>
      <c r="G410" s="45"/>
      <c r="H410" s="45"/>
      <c r="I410" s="45"/>
    </row>
    <row r="411" spans="1:10" x14ac:dyDescent="0.25">
      <c r="A411" s="335" t="s">
        <v>146</v>
      </c>
      <c r="B411" s="335"/>
      <c r="C411" s="335"/>
      <c r="D411" s="335"/>
      <c r="E411" s="335"/>
      <c r="F411" s="335"/>
      <c r="G411" s="335"/>
      <c r="H411" s="335"/>
      <c r="I411" s="335"/>
    </row>
    <row r="412" spans="1:10" ht="37.5" customHeight="1" x14ac:dyDescent="0.25">
      <c r="A412" s="336" t="s">
        <v>199</v>
      </c>
      <c r="B412" s="336"/>
      <c r="C412" s="336"/>
      <c r="D412" s="336"/>
      <c r="E412" s="336"/>
      <c r="F412" s="336"/>
      <c r="G412" s="336"/>
      <c r="H412" s="336"/>
      <c r="I412" s="336"/>
    </row>
    <row r="413" spans="1:10" ht="7.5" customHeight="1" x14ac:dyDescent="0.25">
      <c r="A413" s="130"/>
      <c r="B413" s="130"/>
      <c r="C413" s="130"/>
      <c r="D413" s="130"/>
      <c r="E413" s="130"/>
      <c r="F413" s="130"/>
      <c r="G413" s="130"/>
      <c r="H413" s="130"/>
      <c r="I413" s="130"/>
    </row>
    <row r="414" spans="1:10" ht="22.5" customHeight="1" x14ac:dyDescent="0.25">
      <c r="A414" s="130"/>
      <c r="B414" s="130"/>
      <c r="C414" s="131" t="s">
        <v>147</v>
      </c>
      <c r="D414" s="130"/>
      <c r="E414" s="337" t="str">
        <f>IF(C433&lt;&gt;"",C433&amp;" /"," ")</f>
        <v xml:space="preserve">  /</v>
      </c>
      <c r="F414" s="338"/>
      <c r="G414" s="145">
        <v>2018</v>
      </c>
      <c r="H414" s="132"/>
      <c r="I414" s="130"/>
      <c r="J414" s="144"/>
    </row>
    <row r="415" spans="1:10" ht="7.5" customHeight="1" x14ac:dyDescent="0.25">
      <c r="A415" s="46"/>
      <c r="B415" s="46"/>
      <c r="C415" s="46"/>
      <c r="D415" s="46"/>
      <c r="E415" s="46"/>
      <c r="F415" s="46"/>
      <c r="G415" s="46"/>
      <c r="H415" s="46"/>
      <c r="I415" s="46"/>
    </row>
    <row r="416" spans="1:10" ht="15" customHeight="1" x14ac:dyDescent="0.25">
      <c r="A416" s="209" t="s">
        <v>148</v>
      </c>
      <c r="B416" s="209"/>
      <c r="C416" s="209"/>
      <c r="D416" s="209"/>
      <c r="E416" s="209"/>
      <c r="F416" s="209"/>
      <c r="G416" s="209"/>
      <c r="H416" s="209"/>
      <c r="I416" s="209"/>
    </row>
    <row r="417" spans="1:9" ht="3.75" customHeight="1" x14ac:dyDescent="0.25">
      <c r="A417" s="48"/>
      <c r="B417" s="48"/>
      <c r="C417" s="48"/>
      <c r="D417" s="48"/>
      <c r="E417" s="48"/>
      <c r="F417" s="48"/>
      <c r="G417" s="48"/>
      <c r="H417" s="48"/>
      <c r="I417" s="48"/>
    </row>
    <row r="418" spans="1:9" x14ac:dyDescent="0.25">
      <c r="A418" s="210" t="s">
        <v>0</v>
      </c>
      <c r="B418" s="210"/>
      <c r="C418" s="316">
        <f>'F-TNU-RA-014 SOLICITUD'!$C$11:$I$11</f>
        <v>0</v>
      </c>
      <c r="D418" s="316"/>
      <c r="E418" s="316"/>
      <c r="F418" s="316"/>
      <c r="G418" s="316"/>
      <c r="H418" s="316"/>
      <c r="I418" s="316"/>
    </row>
    <row r="419" spans="1:9" s="1" customFormat="1" ht="3.75" customHeight="1" x14ac:dyDescent="0.25">
      <c r="A419" s="49"/>
      <c r="B419" s="49"/>
      <c r="C419" s="50"/>
      <c r="D419" s="50"/>
      <c r="E419" s="51"/>
      <c r="F419" s="51"/>
      <c r="G419" s="51"/>
      <c r="H419" s="51"/>
      <c r="I419" s="51"/>
    </row>
    <row r="420" spans="1:9" x14ac:dyDescent="0.25">
      <c r="A420" s="210" t="s">
        <v>1</v>
      </c>
      <c r="B420" s="210"/>
      <c r="C420" s="316">
        <f>'F-TNU-RA-014 SOLICITUD'!$C$13:$D$13</f>
        <v>0</v>
      </c>
      <c r="D420" s="316"/>
      <c r="E420" s="48" t="s">
        <v>3</v>
      </c>
      <c r="F420" s="317">
        <f>'F-TNU-RA-014 SOLICITUD'!$F$13:$G$13</f>
        <v>0</v>
      </c>
      <c r="G420" s="317"/>
      <c r="H420" s="48" t="s">
        <v>4</v>
      </c>
      <c r="I420" s="118">
        <f>'F-TNU-RA-014 SOLICITUD'!$I$13</f>
        <v>0</v>
      </c>
    </row>
    <row r="421" spans="1:9" s="1" customFormat="1" ht="3.75" customHeight="1" x14ac:dyDescent="0.25">
      <c r="A421" s="49"/>
      <c r="B421" s="49"/>
      <c r="C421" s="50"/>
      <c r="D421" s="50"/>
      <c r="E421" s="51"/>
      <c r="F421" s="51"/>
      <c r="G421" s="51"/>
      <c r="H421" s="51"/>
      <c r="I421" s="51"/>
    </row>
    <row r="422" spans="1:9" x14ac:dyDescent="0.25">
      <c r="A422" s="210" t="s">
        <v>2</v>
      </c>
      <c r="B422" s="210"/>
      <c r="C422" s="316">
        <f>'F-TNU-RA-014 SOLICITUD'!$C$15:$D$15</f>
        <v>0</v>
      </c>
      <c r="D422" s="316"/>
      <c r="E422" s="48" t="s">
        <v>5</v>
      </c>
      <c r="F422" s="317">
        <f>'F-TNU-RA-014 SOLICITUD'!$F$15:$I$15</f>
        <v>0</v>
      </c>
      <c r="G422" s="317"/>
      <c r="H422" s="317"/>
      <c r="I422" s="317"/>
    </row>
    <row r="423" spans="1:9" s="1" customFormat="1" ht="3.75" customHeight="1" x14ac:dyDescent="0.25">
      <c r="A423" s="49"/>
      <c r="B423" s="49"/>
      <c r="C423" s="50"/>
      <c r="D423" s="50"/>
      <c r="E423" s="51"/>
      <c r="F423" s="53"/>
      <c r="G423" s="53"/>
      <c r="H423" s="53"/>
      <c r="I423" s="53"/>
    </row>
    <row r="424" spans="1:9" x14ac:dyDescent="0.25">
      <c r="A424" s="210" t="s">
        <v>6</v>
      </c>
      <c r="B424" s="210"/>
      <c r="C424" s="316">
        <f>'F-TNU-RA-014 SOLICITUD'!$C$17:$D$17</f>
        <v>0</v>
      </c>
      <c r="D424" s="316"/>
      <c r="E424" s="48" t="s">
        <v>7</v>
      </c>
      <c r="F424" s="317">
        <f>'F-TNU-RA-014 SOLICITUD'!$F$17:$I$17</f>
        <v>0</v>
      </c>
      <c r="G424" s="317"/>
      <c r="H424" s="317"/>
      <c r="I424" s="317"/>
    </row>
    <row r="425" spans="1:9" s="1" customFormat="1" ht="3.75" customHeight="1" x14ac:dyDescent="0.25">
      <c r="A425" s="49"/>
      <c r="B425" s="49"/>
      <c r="C425" s="50"/>
      <c r="D425" s="50"/>
      <c r="E425" s="51"/>
      <c r="F425" s="53"/>
      <c r="G425" s="53"/>
      <c r="H425" s="53"/>
      <c r="I425" s="53"/>
    </row>
    <row r="426" spans="1:9" x14ac:dyDescent="0.25">
      <c r="A426" s="210" t="s">
        <v>8</v>
      </c>
      <c r="B426" s="210"/>
      <c r="C426" s="316">
        <f>'F-TNU-RA-014 SOLICITUD'!$C$19:$D$19</f>
        <v>0</v>
      </c>
      <c r="D426" s="316"/>
      <c r="E426" s="54" t="s">
        <v>149</v>
      </c>
      <c r="F426" s="54"/>
      <c r="G426" s="125"/>
      <c r="H426" s="143">
        <f>'F-TNU-RA-014 SOLICITUD'!$C$7</f>
        <v>0</v>
      </c>
      <c r="I426" s="142">
        <f>'F-TNU-RA-014 SOLICITUD'!$H$7</f>
        <v>0</v>
      </c>
    </row>
    <row r="427" spans="1:9" ht="3.75" customHeight="1" x14ac:dyDescent="0.25">
      <c r="A427" s="48"/>
      <c r="B427" s="48"/>
      <c r="C427" s="48"/>
      <c r="D427" s="48"/>
      <c r="E427" s="48"/>
      <c r="F427" s="48"/>
      <c r="G427" s="48"/>
      <c r="H427" s="48"/>
      <c r="I427" s="48"/>
    </row>
    <row r="428" spans="1:9" ht="6.75" customHeight="1" x14ac:dyDescent="0.25">
      <c r="A428" s="48"/>
      <c r="B428" s="48"/>
      <c r="C428" s="48"/>
      <c r="D428" s="48"/>
      <c r="E428" s="48"/>
      <c r="F428" s="48"/>
      <c r="G428" s="48"/>
      <c r="H428" s="48"/>
      <c r="I428" s="48"/>
    </row>
    <row r="429" spans="1:9" ht="15" customHeight="1" x14ac:dyDescent="0.25">
      <c r="A429" s="209" t="s">
        <v>150</v>
      </c>
      <c r="B429" s="209"/>
      <c r="C429" s="209"/>
      <c r="D429" s="209"/>
      <c r="E429" s="209"/>
      <c r="F429" s="209"/>
      <c r="G429" s="209"/>
      <c r="H429" s="209"/>
      <c r="I429" s="209"/>
    </row>
    <row r="430" spans="1:9" ht="7.5" customHeight="1" x14ac:dyDescent="0.25">
      <c r="A430" s="48"/>
      <c r="B430" s="48"/>
      <c r="C430" s="48"/>
      <c r="D430" s="48"/>
      <c r="E430" s="48"/>
      <c r="F430" s="48"/>
      <c r="G430" s="48"/>
      <c r="H430" s="48"/>
      <c r="I430" s="48"/>
    </row>
    <row r="431" spans="1:9" ht="45" customHeight="1" x14ac:dyDescent="0.25">
      <c r="A431" s="215" t="s">
        <v>151</v>
      </c>
      <c r="B431" s="215"/>
      <c r="C431" s="215"/>
      <c r="D431" s="215"/>
      <c r="E431" s="215"/>
      <c r="F431" s="215"/>
      <c r="G431" s="215"/>
      <c r="H431" s="215"/>
      <c r="I431" s="215"/>
    </row>
    <row r="432" spans="1:9" ht="7.5" customHeight="1" x14ac:dyDescent="0.25">
      <c r="A432" s="48"/>
      <c r="B432" s="48"/>
      <c r="C432" s="48"/>
      <c r="D432" s="48"/>
      <c r="E432" s="48"/>
      <c r="F432" s="48"/>
      <c r="G432" s="48"/>
      <c r="H432" s="48"/>
      <c r="I432" s="48"/>
    </row>
    <row r="433" spans="1:10" ht="15" customHeight="1" x14ac:dyDescent="0.25">
      <c r="A433" s="133" t="s">
        <v>152</v>
      </c>
      <c r="B433" s="48"/>
      <c r="C433" s="339" t="str">
        <f>'F-TNU-RA-014 SOLICITUD'!D100</f>
        <v xml:space="preserve"> </v>
      </c>
      <c r="D433" s="339"/>
      <c r="E433" s="56"/>
      <c r="F433" s="56"/>
      <c r="G433" s="56"/>
      <c r="H433" s="56"/>
      <c r="I433" s="56"/>
    </row>
    <row r="434" spans="1:10" s="1" customFormat="1" ht="3.75" customHeight="1" x14ac:dyDescent="0.25">
      <c r="A434" s="49"/>
      <c r="B434" s="49"/>
      <c r="C434" s="50"/>
      <c r="D434" s="50"/>
      <c r="E434" s="51"/>
      <c r="F434" s="51"/>
      <c r="G434" s="51"/>
      <c r="H434" s="51"/>
      <c r="I434" s="51"/>
    </row>
    <row r="435" spans="1:10" x14ac:dyDescent="0.25">
      <c r="A435" s="210" t="s">
        <v>153</v>
      </c>
      <c r="B435" s="210"/>
      <c r="C435" s="341"/>
      <c r="D435" s="341"/>
      <c r="E435" s="48" t="s">
        <v>201</v>
      </c>
      <c r="F435" s="97"/>
      <c r="G435" s="97"/>
      <c r="H435" s="317"/>
      <c r="I435" s="317"/>
    </row>
    <row r="436" spans="1:10" ht="7.5" customHeight="1" x14ac:dyDescent="0.25">
      <c r="A436" s="56" t="s">
        <v>86</v>
      </c>
      <c r="B436" s="56">
        <v>1</v>
      </c>
      <c r="C436" s="56">
        <v>2</v>
      </c>
      <c r="D436" s="56">
        <v>3</v>
      </c>
      <c r="E436" s="56">
        <v>4</v>
      </c>
      <c r="F436" s="56">
        <v>5</v>
      </c>
      <c r="G436" s="56">
        <v>6</v>
      </c>
      <c r="H436" s="56">
        <v>7</v>
      </c>
      <c r="I436" s="56">
        <v>8</v>
      </c>
    </row>
    <row r="437" spans="1:10" ht="15" customHeight="1" x14ac:dyDescent="0.25">
      <c r="A437" s="134"/>
      <c r="B437" s="135"/>
      <c r="C437" s="135" t="s">
        <v>154</v>
      </c>
      <c r="D437" s="136"/>
      <c r="E437" s="136"/>
      <c r="F437" s="136"/>
      <c r="G437" s="135"/>
      <c r="H437" s="135" t="s">
        <v>155</v>
      </c>
      <c r="I437" s="87"/>
    </row>
    <row r="438" spans="1:10" ht="3.75" customHeight="1" x14ac:dyDescent="0.25">
      <c r="A438" s="63"/>
      <c r="B438" s="57"/>
      <c r="C438" s="57"/>
      <c r="D438" s="58"/>
      <c r="E438" s="57"/>
      <c r="F438" s="57"/>
      <c r="G438" s="57"/>
      <c r="H438" s="57"/>
      <c r="I438" s="64"/>
    </row>
    <row r="439" spans="1:10" x14ac:dyDescent="0.25">
      <c r="A439" s="65" t="s">
        <v>11</v>
      </c>
      <c r="B439" s="342">
        <f>'F-TNU-RA-014 SOLICITUD'!B102:C102</f>
        <v>0</v>
      </c>
      <c r="C439" s="342"/>
      <c r="D439" s="58"/>
      <c r="E439" s="225" t="s">
        <v>15</v>
      </c>
      <c r="F439" s="225"/>
      <c r="G439" s="342">
        <f>'F-TNU-RA-014 SOLICITUD'!G102:I102</f>
        <v>0</v>
      </c>
      <c r="H439" s="342"/>
      <c r="I439" s="343"/>
    </row>
    <row r="440" spans="1:10" ht="3.75" customHeight="1" x14ac:dyDescent="0.25">
      <c r="A440" s="66"/>
      <c r="B440" s="59"/>
      <c r="C440" s="59"/>
      <c r="D440" s="60"/>
      <c r="E440" s="61"/>
      <c r="F440" s="61"/>
      <c r="G440" s="59"/>
      <c r="H440" s="59"/>
      <c r="I440" s="67"/>
    </row>
    <row r="441" spans="1:10" x14ac:dyDescent="0.25">
      <c r="A441" s="65" t="s">
        <v>12</v>
      </c>
      <c r="B441" s="342">
        <f>'F-TNU-RA-014 SOLICITUD'!B104:C104</f>
        <v>0</v>
      </c>
      <c r="C441" s="342"/>
      <c r="D441" s="58"/>
      <c r="E441" s="225" t="s">
        <v>16</v>
      </c>
      <c r="F441" s="225"/>
      <c r="G441" s="342">
        <f>'F-TNU-RA-014 SOLICITUD'!G104:I104</f>
        <v>0</v>
      </c>
      <c r="H441" s="342"/>
      <c r="I441" s="343"/>
    </row>
    <row r="442" spans="1:10" ht="3.75" customHeight="1" x14ac:dyDescent="0.25">
      <c r="A442" s="66"/>
      <c r="B442" s="59"/>
      <c r="C442" s="59"/>
      <c r="D442" s="60"/>
      <c r="E442" s="61"/>
      <c r="F442" s="61"/>
      <c r="G442" s="59"/>
      <c r="H442" s="59"/>
      <c r="I442" s="67"/>
    </row>
    <row r="443" spans="1:10" x14ac:dyDescent="0.25">
      <c r="A443" s="65" t="s">
        <v>13</v>
      </c>
      <c r="B443" s="342">
        <f>'F-TNU-RA-014 SOLICITUD'!B106:C106</f>
        <v>0</v>
      </c>
      <c r="C443" s="342"/>
      <c r="D443" s="58"/>
      <c r="E443" s="225" t="s">
        <v>14</v>
      </c>
      <c r="F443" s="225"/>
      <c r="G443" s="342">
        <f>'F-TNU-RA-014 SOLICITUD'!G106:I106</f>
        <v>0</v>
      </c>
      <c r="H443" s="342"/>
      <c r="I443" s="343"/>
    </row>
    <row r="444" spans="1:10" ht="3.75" customHeight="1" x14ac:dyDescent="0.25">
      <c r="A444" s="66"/>
      <c r="B444" s="59"/>
      <c r="C444" s="59"/>
      <c r="D444" s="60"/>
      <c r="E444" s="61"/>
      <c r="F444" s="61"/>
      <c r="G444" s="59"/>
      <c r="H444" s="59"/>
      <c r="I444" s="67"/>
    </row>
    <row r="445" spans="1:10" x14ac:dyDescent="0.25">
      <c r="A445" s="68" t="s">
        <v>14</v>
      </c>
      <c r="B445" s="344">
        <f>'F-TNU-RA-014 SOLICITUD'!B108:C108</f>
        <v>0</v>
      </c>
      <c r="C445" s="344"/>
      <c r="D445" s="69"/>
      <c r="E445" s="228" t="s">
        <v>17</v>
      </c>
      <c r="F445" s="228"/>
      <c r="G445" s="345">
        <f>'F-TNU-RA-014 SOLICITUD'!G108:I108</f>
        <v>0</v>
      </c>
      <c r="H445" s="345"/>
      <c r="I445" s="346"/>
    </row>
    <row r="446" spans="1:10" ht="6.75" customHeight="1" x14ac:dyDescent="0.25">
      <c r="A446" s="48"/>
      <c r="B446" s="48"/>
      <c r="C446" s="48"/>
      <c r="D446" s="48"/>
      <c r="E446" s="48"/>
      <c r="F446" s="48"/>
      <c r="G446" s="48"/>
      <c r="H446" s="48"/>
      <c r="I446" s="48"/>
    </row>
    <row r="447" spans="1:10" ht="15" customHeight="1" x14ac:dyDescent="0.25">
      <c r="A447" s="209" t="s">
        <v>156</v>
      </c>
      <c r="B447" s="209"/>
      <c r="C447" s="209"/>
      <c r="D447" s="209"/>
      <c r="E447" s="209"/>
      <c r="F447" s="209"/>
      <c r="G447" s="209"/>
      <c r="H447" s="209"/>
      <c r="I447" s="209"/>
    </row>
    <row r="448" spans="1:10" ht="3.75" customHeight="1" x14ac:dyDescent="0.25">
      <c r="A448" s="57"/>
      <c r="B448" s="57"/>
      <c r="C448" s="57"/>
      <c r="D448" s="58"/>
      <c r="E448" s="57"/>
      <c r="F448" s="57"/>
      <c r="G448" s="57"/>
      <c r="H448" s="57"/>
      <c r="I448" s="57"/>
      <c r="J448" s="137"/>
    </row>
    <row r="449" spans="1:10" x14ac:dyDescent="0.25">
      <c r="A449" s="58" t="s">
        <v>15</v>
      </c>
      <c r="B449" s="138"/>
      <c r="C449" s="139">
        <f>G439</f>
        <v>0</v>
      </c>
      <c r="D449" s="58"/>
      <c r="E449" s="225"/>
      <c r="F449" s="225"/>
      <c r="G449" s="347"/>
      <c r="H449" s="347"/>
      <c r="I449" s="347"/>
      <c r="J449" s="137"/>
    </row>
    <row r="450" spans="1:10" ht="3.75" customHeight="1" x14ac:dyDescent="0.25">
      <c r="A450" s="60"/>
      <c r="B450" s="59"/>
      <c r="C450" s="59"/>
      <c r="D450" s="60"/>
      <c r="E450" s="61"/>
      <c r="F450" s="61"/>
      <c r="G450" s="70"/>
      <c r="H450" s="70"/>
      <c r="I450" s="70"/>
      <c r="J450" s="137"/>
    </row>
    <row r="451" spans="1:10" ht="30.75" customHeight="1" x14ac:dyDescent="0.25">
      <c r="A451" s="192" t="s">
        <v>213</v>
      </c>
      <c r="B451" s="138"/>
      <c r="C451" s="366"/>
      <c r="D451" s="366"/>
      <c r="E451" s="366"/>
      <c r="F451" s="366"/>
      <c r="G451" s="366"/>
      <c r="H451" s="366"/>
      <c r="I451" s="138"/>
      <c r="J451" s="137"/>
    </row>
    <row r="452" spans="1:10" ht="3.75" customHeight="1" x14ac:dyDescent="0.25">
      <c r="A452" s="60"/>
      <c r="B452" s="59"/>
      <c r="C452" s="59"/>
      <c r="D452" s="60"/>
      <c r="E452" s="61"/>
      <c r="F452" s="61"/>
      <c r="G452" s="59"/>
      <c r="H452" s="59"/>
      <c r="I452" s="59"/>
      <c r="J452" s="137"/>
    </row>
    <row r="453" spans="1:10" ht="45" customHeight="1" x14ac:dyDescent="0.25">
      <c r="A453" s="215" t="s">
        <v>200</v>
      </c>
      <c r="B453" s="215"/>
      <c r="C453" s="215"/>
      <c r="D453" s="215"/>
      <c r="E453" s="215"/>
      <c r="F453" s="215"/>
      <c r="G453" s="215"/>
      <c r="H453" s="215"/>
      <c r="I453" s="215"/>
    </row>
    <row r="454" spans="1:10" ht="3.75" customHeight="1" x14ac:dyDescent="0.25">
      <c r="A454" s="48"/>
      <c r="B454" s="48"/>
      <c r="C454" s="48"/>
      <c r="D454" s="48"/>
      <c r="E454" s="48"/>
      <c r="F454" s="48"/>
      <c r="G454" s="62"/>
      <c r="H454" s="62"/>
      <c r="I454" s="62"/>
    </row>
    <row r="455" spans="1:10" ht="15" customHeight="1" x14ac:dyDescent="0.25">
      <c r="A455" s="48"/>
      <c r="B455" s="48"/>
      <c r="C455" s="48"/>
      <c r="D455" s="48"/>
      <c r="E455" s="48"/>
      <c r="F455" s="48"/>
      <c r="G455" s="48"/>
      <c r="H455" s="48"/>
      <c r="I455" s="48"/>
    </row>
    <row r="456" spans="1:10" ht="15" customHeight="1" x14ac:dyDescent="0.25">
      <c r="A456" s="48"/>
      <c r="B456" s="48"/>
      <c r="C456" s="48"/>
      <c r="D456" s="48"/>
      <c r="E456" s="48"/>
      <c r="F456" s="48"/>
      <c r="G456" s="48"/>
      <c r="H456" s="48"/>
      <c r="I456" s="48"/>
    </row>
    <row r="457" spans="1:10" ht="15" customHeight="1" x14ac:dyDescent="0.25">
      <c r="A457" s="48"/>
      <c r="B457" s="48"/>
      <c r="C457" s="48"/>
      <c r="D457" s="48"/>
      <c r="E457" s="48"/>
      <c r="F457" s="48"/>
      <c r="G457" s="48"/>
      <c r="H457" s="48"/>
      <c r="I457" s="48"/>
    </row>
    <row r="458" spans="1:10" ht="15.75" thickBot="1" x14ac:dyDescent="0.3">
      <c r="A458" s="48"/>
      <c r="C458" s="48" t="s">
        <v>157</v>
      </c>
      <c r="D458" s="140"/>
      <c r="E458" s="140"/>
      <c r="F458" s="140"/>
      <c r="G458" s="140"/>
      <c r="H458" s="140"/>
      <c r="I458" s="48"/>
    </row>
    <row r="459" spans="1:10" ht="7.5" customHeight="1" x14ac:dyDescent="0.25">
      <c r="A459" s="48"/>
      <c r="B459" s="48"/>
      <c r="C459" s="48"/>
      <c r="D459" s="48"/>
      <c r="E459" s="48"/>
      <c r="F459" s="48"/>
      <c r="G459" s="48"/>
      <c r="H459" s="48"/>
      <c r="I459" s="48"/>
    </row>
    <row r="460" spans="1:10" x14ac:dyDescent="0.25">
      <c r="A460" s="48"/>
      <c r="C460" s="58"/>
      <c r="D460" s="367"/>
      <c r="E460" s="367"/>
      <c r="F460" s="367"/>
      <c r="G460" s="367"/>
      <c r="H460" s="367"/>
      <c r="I460" s="48"/>
    </row>
    <row r="461" spans="1:10" x14ac:dyDescent="0.25">
      <c r="A461" s="48"/>
      <c r="B461" s="48"/>
      <c r="C461" s="58"/>
      <c r="D461" s="58" t="s">
        <v>158</v>
      </c>
      <c r="E461" s="58"/>
      <c r="F461" s="58"/>
      <c r="G461" s="58"/>
      <c r="H461" s="58"/>
      <c r="I461" s="48"/>
    </row>
    <row r="462" spans="1:10" ht="7.5" customHeight="1" x14ac:dyDescent="0.25">
      <c r="A462" s="48"/>
      <c r="B462" s="48"/>
      <c r="C462" s="58"/>
      <c r="D462" s="58"/>
      <c r="E462" s="58"/>
      <c r="F462" s="58"/>
      <c r="G462" s="48"/>
      <c r="H462" s="48"/>
      <c r="I462" s="48"/>
    </row>
    <row r="463" spans="1:10" x14ac:dyDescent="0.25">
      <c r="A463" s="48"/>
      <c r="B463" s="48"/>
      <c r="C463" s="124"/>
      <c r="D463" s="124"/>
      <c r="E463" s="124"/>
      <c r="F463" s="124"/>
      <c r="G463" s="141"/>
      <c r="H463" s="141"/>
      <c r="I463" s="48"/>
    </row>
    <row r="464" spans="1:10" x14ac:dyDescent="0.25">
      <c r="A464" s="160"/>
      <c r="B464" s="161"/>
      <c r="C464" s="162" t="s">
        <v>160</v>
      </c>
      <c r="D464" s="368" t="str">
        <f ca="1">IF(D460&lt;&gt;"",TODAY()," ")</f>
        <v xml:space="preserve"> </v>
      </c>
      <c r="E464" s="368"/>
      <c r="F464" s="368"/>
      <c r="G464" s="368"/>
      <c r="H464" s="368"/>
      <c r="I464" s="369"/>
    </row>
    <row r="465" spans="1:9" x14ac:dyDescent="0.25">
      <c r="A465" s="48"/>
      <c r="B465" s="48"/>
      <c r="C465" s="48"/>
      <c r="D465" s="48"/>
      <c r="E465" s="48"/>
      <c r="F465" s="48"/>
      <c r="G465" s="48"/>
      <c r="H465" s="48"/>
      <c r="I465" s="48"/>
    </row>
    <row r="466" spans="1:9" x14ac:dyDescent="0.25">
      <c r="A466" s="48"/>
      <c r="B466" s="48"/>
      <c r="C466" s="48"/>
      <c r="D466" s="48"/>
      <c r="E466" s="48"/>
      <c r="F466" s="48"/>
      <c r="G466" s="48"/>
      <c r="H466" s="48"/>
      <c r="I466" s="48"/>
    </row>
    <row r="467" spans="1:9" x14ac:dyDescent="0.25">
      <c r="A467" s="48"/>
      <c r="B467" s="48"/>
      <c r="C467" s="48"/>
      <c r="D467" s="48"/>
      <c r="E467" s="48"/>
      <c r="F467" s="48"/>
      <c r="G467" s="48"/>
      <c r="H467" s="48"/>
      <c r="I467" s="48"/>
    </row>
    <row r="468" spans="1:9" x14ac:dyDescent="0.25">
      <c r="A468" s="48"/>
      <c r="B468" s="48"/>
      <c r="C468" s="48"/>
      <c r="D468" s="48"/>
      <c r="E468" s="48"/>
      <c r="F468" s="48"/>
      <c r="G468" s="48"/>
      <c r="H468" s="48"/>
      <c r="I468" s="48"/>
    </row>
    <row r="469" spans="1:9" x14ac:dyDescent="0.25">
      <c r="A469" s="48"/>
      <c r="B469" s="48"/>
      <c r="C469" s="48"/>
      <c r="D469" s="48"/>
      <c r="E469" s="48"/>
      <c r="F469" s="48"/>
      <c r="G469" s="48"/>
      <c r="H469" s="48"/>
      <c r="I469" s="48"/>
    </row>
    <row r="470" spans="1:9" x14ac:dyDescent="0.25">
      <c r="A470" s="48"/>
      <c r="B470" s="48"/>
      <c r="C470" s="48"/>
      <c r="D470" s="48"/>
      <c r="E470" s="48"/>
      <c r="F470" s="48"/>
      <c r="G470" s="48"/>
      <c r="H470" s="48"/>
      <c r="I470" s="48"/>
    </row>
  </sheetData>
  <sheetProtection password="D7C7" sheet="1" selectLockedCells="1" selectUnlockedCells="1"/>
  <dataConsolidate/>
  <mergeCells count="376">
    <mergeCell ref="A447:I447"/>
    <mergeCell ref="G445:I445"/>
    <mergeCell ref="E445:F445"/>
    <mergeCell ref="B445:C445"/>
    <mergeCell ref="G443:I443"/>
    <mergeCell ref="E443:F443"/>
    <mergeCell ref="B443:C443"/>
    <mergeCell ref="D464:I464"/>
    <mergeCell ref="D460:H460"/>
    <mergeCell ref="A453:I453"/>
    <mergeCell ref="C451:H451"/>
    <mergeCell ref="G449:I449"/>
    <mergeCell ref="E449:F449"/>
    <mergeCell ref="H435:I435"/>
    <mergeCell ref="C435:D435"/>
    <mergeCell ref="A435:B435"/>
    <mergeCell ref="C433:D433"/>
    <mergeCell ref="A431:I431"/>
    <mergeCell ref="A429:I429"/>
    <mergeCell ref="G441:I441"/>
    <mergeCell ref="E441:F441"/>
    <mergeCell ref="B441:C441"/>
    <mergeCell ref="G439:I439"/>
    <mergeCell ref="E439:F439"/>
    <mergeCell ref="B439:C439"/>
    <mergeCell ref="D58:I58"/>
    <mergeCell ref="A59:B61"/>
    <mergeCell ref="C59:F61"/>
    <mergeCell ref="G59:I59"/>
    <mergeCell ref="G60:I60"/>
    <mergeCell ref="G61:I61"/>
    <mergeCell ref="C426:D426"/>
    <mergeCell ref="A426:B426"/>
    <mergeCell ref="F424:I424"/>
    <mergeCell ref="C424:D424"/>
    <mergeCell ref="A424:B424"/>
    <mergeCell ref="F422:I422"/>
    <mergeCell ref="C422:D422"/>
    <mergeCell ref="A422:B422"/>
    <mergeCell ref="A72:B72"/>
    <mergeCell ref="C72:D72"/>
    <mergeCell ref="F72:G72"/>
    <mergeCell ref="A74:B74"/>
    <mergeCell ref="C74:D74"/>
    <mergeCell ref="F74:I74"/>
    <mergeCell ref="A63:I63"/>
    <mergeCell ref="A64:I64"/>
    <mergeCell ref="E66:F66"/>
    <mergeCell ref="A68:I68"/>
    <mergeCell ref="A70:B70"/>
    <mergeCell ref="C70:I70"/>
    <mergeCell ref="A83:I83"/>
    <mergeCell ref="C85:D85"/>
    <mergeCell ref="A87:B87"/>
    <mergeCell ref="C87:D87"/>
    <mergeCell ref="H87:I87"/>
    <mergeCell ref="B91:C91"/>
    <mergeCell ref="E91:F91"/>
    <mergeCell ref="G91:I91"/>
    <mergeCell ref="A76:B76"/>
    <mergeCell ref="C76:D76"/>
    <mergeCell ref="F76:I76"/>
    <mergeCell ref="A78:B78"/>
    <mergeCell ref="C78:D78"/>
    <mergeCell ref="A81:I81"/>
    <mergeCell ref="B97:C97"/>
    <mergeCell ref="E97:F97"/>
    <mergeCell ref="G97:I97"/>
    <mergeCell ref="A99:I99"/>
    <mergeCell ref="E101:F101"/>
    <mergeCell ref="G101:I101"/>
    <mergeCell ref="B93:C93"/>
    <mergeCell ref="E93:F93"/>
    <mergeCell ref="G93:I93"/>
    <mergeCell ref="B95:C95"/>
    <mergeCell ref="E95:F95"/>
    <mergeCell ref="G95:I95"/>
    <mergeCell ref="C103:H103"/>
    <mergeCell ref="A105:I105"/>
    <mergeCell ref="D112:H112"/>
    <mergeCell ref="D116:I116"/>
    <mergeCell ref="A117:B119"/>
    <mergeCell ref="C117:F119"/>
    <mergeCell ref="G117:I117"/>
    <mergeCell ref="G118:I118"/>
    <mergeCell ref="G119:I119"/>
    <mergeCell ref="A130:B130"/>
    <mergeCell ref="C130:D130"/>
    <mergeCell ref="F130:G130"/>
    <mergeCell ref="A132:B132"/>
    <mergeCell ref="C132:D132"/>
    <mergeCell ref="F132:I132"/>
    <mergeCell ref="A121:I121"/>
    <mergeCell ref="A122:I122"/>
    <mergeCell ref="E124:F124"/>
    <mergeCell ref="A126:I126"/>
    <mergeCell ref="A128:B128"/>
    <mergeCell ref="C128:I128"/>
    <mergeCell ref="A141:I141"/>
    <mergeCell ref="C143:D143"/>
    <mergeCell ref="A145:B145"/>
    <mergeCell ref="C145:D145"/>
    <mergeCell ref="H145:I145"/>
    <mergeCell ref="B149:C149"/>
    <mergeCell ref="E149:F149"/>
    <mergeCell ref="G149:I149"/>
    <mergeCell ref="A134:B134"/>
    <mergeCell ref="C134:D134"/>
    <mergeCell ref="F134:I134"/>
    <mergeCell ref="A136:B136"/>
    <mergeCell ref="C136:D136"/>
    <mergeCell ref="A139:I139"/>
    <mergeCell ref="B155:C155"/>
    <mergeCell ref="E155:F155"/>
    <mergeCell ref="G155:I155"/>
    <mergeCell ref="A157:I157"/>
    <mergeCell ref="E159:F159"/>
    <mergeCell ref="G159:I159"/>
    <mergeCell ref="B151:C151"/>
    <mergeCell ref="E151:F151"/>
    <mergeCell ref="G151:I151"/>
    <mergeCell ref="B153:C153"/>
    <mergeCell ref="E153:F153"/>
    <mergeCell ref="G153:I153"/>
    <mergeCell ref="A179:I179"/>
    <mergeCell ref="A180:I180"/>
    <mergeCell ref="E182:F182"/>
    <mergeCell ref="A184:I184"/>
    <mergeCell ref="A186:B186"/>
    <mergeCell ref="C186:I186"/>
    <mergeCell ref="C161:H161"/>
    <mergeCell ref="A163:I163"/>
    <mergeCell ref="D170:H170"/>
    <mergeCell ref="D174:I174"/>
    <mergeCell ref="A175:B177"/>
    <mergeCell ref="C175:F177"/>
    <mergeCell ref="G175:I175"/>
    <mergeCell ref="G176:I176"/>
    <mergeCell ref="G177:I177"/>
    <mergeCell ref="B207:C207"/>
    <mergeCell ref="E207:F207"/>
    <mergeCell ref="A194:B194"/>
    <mergeCell ref="C194:D194"/>
    <mergeCell ref="A197:I197"/>
    <mergeCell ref="A188:B188"/>
    <mergeCell ref="C188:D188"/>
    <mergeCell ref="F188:G188"/>
    <mergeCell ref="A190:B190"/>
    <mergeCell ref="C190:D190"/>
    <mergeCell ref="F190:I190"/>
    <mergeCell ref="B213:C213"/>
    <mergeCell ref="E213:F213"/>
    <mergeCell ref="G213:I213"/>
    <mergeCell ref="A215:I215"/>
    <mergeCell ref="E217:F217"/>
    <mergeCell ref="G217:I217"/>
    <mergeCell ref="C45:H45"/>
    <mergeCell ref="A47:I47"/>
    <mergeCell ref="D54:H54"/>
    <mergeCell ref="B209:C209"/>
    <mergeCell ref="E209:F209"/>
    <mergeCell ref="G209:I209"/>
    <mergeCell ref="G207:I207"/>
    <mergeCell ref="A192:B192"/>
    <mergeCell ref="C192:D192"/>
    <mergeCell ref="F192:I192"/>
    <mergeCell ref="B211:C211"/>
    <mergeCell ref="E211:F211"/>
    <mergeCell ref="G211:I211"/>
    <mergeCell ref="A199:I199"/>
    <mergeCell ref="C201:D201"/>
    <mergeCell ref="A203:B203"/>
    <mergeCell ref="C203:D203"/>
    <mergeCell ref="H203:I203"/>
    <mergeCell ref="C219:H219"/>
    <mergeCell ref="A221:I221"/>
    <mergeCell ref="D228:H228"/>
    <mergeCell ref="D232:I232"/>
    <mergeCell ref="A233:B235"/>
    <mergeCell ref="C233:F235"/>
    <mergeCell ref="G233:I233"/>
    <mergeCell ref="G234:I234"/>
    <mergeCell ref="G235:I235"/>
    <mergeCell ref="A246:B246"/>
    <mergeCell ref="C246:D246"/>
    <mergeCell ref="F246:G246"/>
    <mergeCell ref="A248:B248"/>
    <mergeCell ref="C248:D248"/>
    <mergeCell ref="F248:I248"/>
    <mergeCell ref="A237:I237"/>
    <mergeCell ref="A238:I238"/>
    <mergeCell ref="E240:F240"/>
    <mergeCell ref="A242:I242"/>
    <mergeCell ref="A244:B244"/>
    <mergeCell ref="C244:I244"/>
    <mergeCell ref="A257:I257"/>
    <mergeCell ref="C259:D259"/>
    <mergeCell ref="A261:B261"/>
    <mergeCell ref="C261:D261"/>
    <mergeCell ref="H261:I261"/>
    <mergeCell ref="B265:C265"/>
    <mergeCell ref="E265:F265"/>
    <mergeCell ref="G265:I265"/>
    <mergeCell ref="A250:B250"/>
    <mergeCell ref="C250:D250"/>
    <mergeCell ref="F250:I250"/>
    <mergeCell ref="A252:B252"/>
    <mergeCell ref="C252:D252"/>
    <mergeCell ref="A255:I255"/>
    <mergeCell ref="B271:C271"/>
    <mergeCell ref="E271:F271"/>
    <mergeCell ref="G271:I271"/>
    <mergeCell ref="A273:I273"/>
    <mergeCell ref="E275:F275"/>
    <mergeCell ref="G275:I275"/>
    <mergeCell ref="B267:C267"/>
    <mergeCell ref="E267:F267"/>
    <mergeCell ref="G267:I267"/>
    <mergeCell ref="B269:C269"/>
    <mergeCell ref="E269:F269"/>
    <mergeCell ref="G269:I269"/>
    <mergeCell ref="C277:H277"/>
    <mergeCell ref="A279:I279"/>
    <mergeCell ref="D286:H286"/>
    <mergeCell ref="D290:I290"/>
    <mergeCell ref="A291:B293"/>
    <mergeCell ref="C291:F293"/>
    <mergeCell ref="G291:I291"/>
    <mergeCell ref="G292:I292"/>
    <mergeCell ref="G293:I293"/>
    <mergeCell ref="A304:B304"/>
    <mergeCell ref="C304:D304"/>
    <mergeCell ref="F304:G304"/>
    <mergeCell ref="A306:B306"/>
    <mergeCell ref="C306:D306"/>
    <mergeCell ref="F306:I306"/>
    <mergeCell ref="A295:I295"/>
    <mergeCell ref="A296:I296"/>
    <mergeCell ref="E298:F298"/>
    <mergeCell ref="A300:I300"/>
    <mergeCell ref="A302:B302"/>
    <mergeCell ref="C302:I302"/>
    <mergeCell ref="A315:I315"/>
    <mergeCell ref="C317:D317"/>
    <mergeCell ref="A319:B319"/>
    <mergeCell ref="C319:D319"/>
    <mergeCell ref="H319:I319"/>
    <mergeCell ref="B323:C323"/>
    <mergeCell ref="E323:F323"/>
    <mergeCell ref="G323:I323"/>
    <mergeCell ref="A308:B308"/>
    <mergeCell ref="C308:D308"/>
    <mergeCell ref="F308:I308"/>
    <mergeCell ref="A310:B310"/>
    <mergeCell ref="C310:D310"/>
    <mergeCell ref="A313:I313"/>
    <mergeCell ref="B329:C329"/>
    <mergeCell ref="E329:F329"/>
    <mergeCell ref="G329:I329"/>
    <mergeCell ref="A331:I331"/>
    <mergeCell ref="E333:F333"/>
    <mergeCell ref="G333:I333"/>
    <mergeCell ref="B325:C325"/>
    <mergeCell ref="E325:F325"/>
    <mergeCell ref="G325:I325"/>
    <mergeCell ref="B327:C327"/>
    <mergeCell ref="E327:F327"/>
    <mergeCell ref="G327:I327"/>
    <mergeCell ref="A353:I353"/>
    <mergeCell ref="A354:I354"/>
    <mergeCell ref="E356:F356"/>
    <mergeCell ref="A358:I358"/>
    <mergeCell ref="A360:B360"/>
    <mergeCell ref="C360:I360"/>
    <mergeCell ref="C335:H335"/>
    <mergeCell ref="A337:I337"/>
    <mergeCell ref="D344:H344"/>
    <mergeCell ref="D348:I348"/>
    <mergeCell ref="A349:B351"/>
    <mergeCell ref="C349:F351"/>
    <mergeCell ref="G349:I349"/>
    <mergeCell ref="G350:I350"/>
    <mergeCell ref="G351:I351"/>
    <mergeCell ref="A366:B366"/>
    <mergeCell ref="C366:D366"/>
    <mergeCell ref="F366:I366"/>
    <mergeCell ref="A368:B368"/>
    <mergeCell ref="C368:D368"/>
    <mergeCell ref="A371:I371"/>
    <mergeCell ref="A362:B362"/>
    <mergeCell ref="C362:D362"/>
    <mergeCell ref="F362:G362"/>
    <mergeCell ref="A364:B364"/>
    <mergeCell ref="C364:D364"/>
    <mergeCell ref="F364:I364"/>
    <mergeCell ref="B383:C383"/>
    <mergeCell ref="E383:F383"/>
    <mergeCell ref="G383:I383"/>
    <mergeCell ref="B385:C385"/>
    <mergeCell ref="E385:F385"/>
    <mergeCell ref="G385:I385"/>
    <mergeCell ref="A373:I373"/>
    <mergeCell ref="C375:D375"/>
    <mergeCell ref="A377:B377"/>
    <mergeCell ref="C377:D377"/>
    <mergeCell ref="H377:I377"/>
    <mergeCell ref="B381:C381"/>
    <mergeCell ref="E381:F381"/>
    <mergeCell ref="G381:I381"/>
    <mergeCell ref="F420:G420"/>
    <mergeCell ref="C420:D420"/>
    <mergeCell ref="A420:B420"/>
    <mergeCell ref="C418:I418"/>
    <mergeCell ref="A418:B418"/>
    <mergeCell ref="A416:I416"/>
    <mergeCell ref="B387:C387"/>
    <mergeCell ref="E387:F387"/>
    <mergeCell ref="G387:I387"/>
    <mergeCell ref="A389:I389"/>
    <mergeCell ref="E391:F391"/>
    <mergeCell ref="G391:I391"/>
    <mergeCell ref="E414:F414"/>
    <mergeCell ref="A412:I412"/>
    <mergeCell ref="A411:I411"/>
    <mergeCell ref="G409:I409"/>
    <mergeCell ref="G408:I408"/>
    <mergeCell ref="G407:I407"/>
    <mergeCell ref="C407:F409"/>
    <mergeCell ref="A407:B409"/>
    <mergeCell ref="C393:H393"/>
    <mergeCell ref="A395:I395"/>
    <mergeCell ref="D402:H402"/>
    <mergeCell ref="D406:I406"/>
    <mergeCell ref="B37:C37"/>
    <mergeCell ref="E37:F37"/>
    <mergeCell ref="G37:I37"/>
    <mergeCell ref="B39:C39"/>
    <mergeCell ref="E39:F39"/>
    <mergeCell ref="G39:I39"/>
    <mergeCell ref="A41:I41"/>
    <mergeCell ref="E43:F43"/>
    <mergeCell ref="G43:I43"/>
    <mergeCell ref="A29:B29"/>
    <mergeCell ref="C29:D29"/>
    <mergeCell ref="H29:I29"/>
    <mergeCell ref="B33:C33"/>
    <mergeCell ref="E33:F33"/>
    <mergeCell ref="G33:I33"/>
    <mergeCell ref="B35:C35"/>
    <mergeCell ref="E35:F35"/>
    <mergeCell ref="G35:I35"/>
    <mergeCell ref="A20:B20"/>
    <mergeCell ref="C20:D20"/>
    <mergeCell ref="A23:I23"/>
    <mergeCell ref="A25:I25"/>
    <mergeCell ref="C27:D27"/>
    <mergeCell ref="A16:B16"/>
    <mergeCell ref="C16:D16"/>
    <mergeCell ref="F16:I16"/>
    <mergeCell ref="A18:B18"/>
    <mergeCell ref="C18:D18"/>
    <mergeCell ref="A1:B3"/>
    <mergeCell ref="C1:F3"/>
    <mergeCell ref="G1:I1"/>
    <mergeCell ref="G2:I2"/>
    <mergeCell ref="G3:I3"/>
    <mergeCell ref="A5:I5"/>
    <mergeCell ref="F18:I18"/>
    <mergeCell ref="A6:I6"/>
    <mergeCell ref="A10:I10"/>
    <mergeCell ref="A12:B12"/>
    <mergeCell ref="C12:I12"/>
    <mergeCell ref="A14:B14"/>
    <mergeCell ref="C14:D14"/>
    <mergeCell ref="F14:G14"/>
    <mergeCell ref="E8:F8"/>
  </mergeCells>
  <pageMargins left="0.59055118110236227" right="0.39370078740157483" top="0.39370078740157483" bottom="0.39370078740157483" header="0.31496062992125984" footer="0.31496062992125984"/>
  <pageSetup fitToWidth="2"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44"/>
  <sheetViews>
    <sheetView showGridLines="0" zoomScaleNormal="100" zoomScaleSheetLayoutView="120" workbookViewId="0">
      <selection activeCell="C1" sqref="C1:F3"/>
    </sheetView>
  </sheetViews>
  <sheetFormatPr baseColWidth="10" defaultColWidth="11.375" defaultRowHeight="15" x14ac:dyDescent="0.25"/>
  <cols>
    <col min="1" max="1" width="11.375" style="2"/>
    <col min="2" max="2" width="6.875" style="2" customWidth="1"/>
    <col min="3" max="3" width="22.125" style="2" customWidth="1"/>
    <col min="4" max="4" width="8.625" style="2" customWidth="1"/>
    <col min="5" max="5" width="8.75" style="2" customWidth="1"/>
    <col min="6" max="6" width="10.25" style="2" customWidth="1"/>
    <col min="7" max="7" width="7.875" style="2" customWidth="1"/>
    <col min="8" max="8" width="9.25" style="2" customWidth="1"/>
    <col min="9" max="9" width="10.625" style="2" customWidth="1"/>
    <col min="10" max="10" width="12" style="2" bestFit="1" customWidth="1"/>
    <col min="11" max="16384" width="11.375" style="2"/>
  </cols>
  <sheetData>
    <row r="1" spans="1:10" ht="18.75" customHeight="1" x14ac:dyDescent="0.25">
      <c r="A1" s="193"/>
      <c r="B1" s="193"/>
      <c r="C1" s="333" t="s">
        <v>161</v>
      </c>
      <c r="D1" s="334"/>
      <c r="E1" s="334"/>
      <c r="F1" s="334"/>
      <c r="G1" s="193" t="s">
        <v>92</v>
      </c>
      <c r="H1" s="193"/>
      <c r="I1" s="193"/>
    </row>
    <row r="2" spans="1:10" ht="18.75" customHeight="1" x14ac:dyDescent="0.25">
      <c r="A2" s="193"/>
      <c r="B2" s="193"/>
      <c r="C2" s="334"/>
      <c r="D2" s="334"/>
      <c r="E2" s="334"/>
      <c r="F2" s="334"/>
      <c r="G2" s="193" t="s">
        <v>211</v>
      </c>
      <c r="H2" s="193"/>
      <c r="I2" s="193"/>
    </row>
    <row r="3" spans="1:10" ht="18.75" customHeight="1" x14ac:dyDescent="0.25">
      <c r="A3" s="193"/>
      <c r="B3" s="193"/>
      <c r="C3" s="334"/>
      <c r="D3" s="334"/>
      <c r="E3" s="334"/>
      <c r="F3" s="334"/>
      <c r="G3" s="193" t="s">
        <v>35</v>
      </c>
      <c r="H3" s="193"/>
      <c r="I3" s="193"/>
    </row>
    <row r="4" spans="1:10" x14ac:dyDescent="0.25">
      <c r="A4" s="45"/>
      <c r="B4" s="45"/>
      <c r="C4" s="45"/>
      <c r="D4" s="45"/>
      <c r="E4" s="45"/>
      <c r="F4" s="45"/>
      <c r="G4" s="45"/>
      <c r="H4" s="45"/>
      <c r="I4" s="45"/>
    </row>
    <row r="5" spans="1:10" x14ac:dyDescent="0.25">
      <c r="A5" s="335" t="s">
        <v>146</v>
      </c>
      <c r="B5" s="335"/>
      <c r="C5" s="335"/>
      <c r="D5" s="335"/>
      <c r="E5" s="335"/>
      <c r="F5" s="335"/>
      <c r="G5" s="335"/>
      <c r="H5" s="335"/>
      <c r="I5" s="335"/>
    </row>
    <row r="6" spans="1:10" ht="37.5" customHeight="1" x14ac:dyDescent="0.25">
      <c r="A6" s="336" t="s">
        <v>199</v>
      </c>
      <c r="B6" s="336"/>
      <c r="C6" s="336"/>
      <c r="D6" s="336"/>
      <c r="E6" s="336"/>
      <c r="F6" s="336"/>
      <c r="G6" s="336"/>
      <c r="H6" s="336"/>
      <c r="I6" s="336"/>
    </row>
    <row r="7" spans="1:10" ht="7.5" customHeight="1" x14ac:dyDescent="0.25">
      <c r="A7" s="130"/>
      <c r="B7" s="130"/>
      <c r="C7" s="130"/>
      <c r="D7" s="130"/>
      <c r="E7" s="130"/>
      <c r="F7" s="130"/>
      <c r="G7" s="130"/>
      <c r="H7" s="130"/>
      <c r="I7" s="130"/>
    </row>
    <row r="8" spans="1:10" ht="22.5" customHeight="1" x14ac:dyDescent="0.25">
      <c r="A8" s="130"/>
      <c r="B8" s="130"/>
      <c r="C8" s="131" t="s">
        <v>147</v>
      </c>
      <c r="D8" s="130"/>
      <c r="E8" s="337" t="str">
        <f>IF(C27&lt;&gt;"",C27&amp;" /"," ")</f>
        <v xml:space="preserve">  /</v>
      </c>
      <c r="F8" s="338"/>
      <c r="G8" s="145">
        <v>2018</v>
      </c>
      <c r="H8" s="132"/>
      <c r="I8" s="130"/>
      <c r="J8" s="144"/>
    </row>
    <row r="9" spans="1:10" ht="7.5" customHeight="1" x14ac:dyDescent="0.25">
      <c r="A9" s="46"/>
      <c r="B9" s="46"/>
      <c r="C9" s="46"/>
      <c r="D9" s="46"/>
      <c r="E9" s="46"/>
      <c r="F9" s="46"/>
      <c r="G9" s="46"/>
      <c r="H9" s="46"/>
      <c r="I9" s="46"/>
    </row>
    <row r="10" spans="1:10" x14ac:dyDescent="0.25">
      <c r="A10" s="209" t="s">
        <v>148</v>
      </c>
      <c r="B10" s="209"/>
      <c r="C10" s="209"/>
      <c r="D10" s="209"/>
      <c r="E10" s="209"/>
      <c r="F10" s="209"/>
      <c r="G10" s="209"/>
      <c r="H10" s="209"/>
      <c r="I10" s="209"/>
    </row>
    <row r="11" spans="1:10" ht="3.75" customHeight="1" x14ac:dyDescent="0.25">
      <c r="A11" s="48"/>
      <c r="B11" s="48"/>
      <c r="C11" s="48"/>
      <c r="D11" s="48"/>
      <c r="E11" s="48"/>
      <c r="F11" s="48"/>
      <c r="G11" s="48"/>
      <c r="H11" s="48"/>
      <c r="I11" s="48"/>
    </row>
    <row r="12" spans="1:10" x14ac:dyDescent="0.25">
      <c r="A12" s="210" t="s">
        <v>0</v>
      </c>
      <c r="B12" s="210"/>
      <c r="C12" s="316">
        <f>'F-TNU-RA-014 SOLICITUD'!$C$11:$I$11</f>
        <v>0</v>
      </c>
      <c r="D12" s="316"/>
      <c r="E12" s="316"/>
      <c r="F12" s="316"/>
      <c r="G12" s="316"/>
      <c r="H12" s="316"/>
      <c r="I12" s="316"/>
    </row>
    <row r="13" spans="1:10" s="1" customFormat="1" ht="3.75" customHeight="1" x14ac:dyDescent="0.25">
      <c r="A13" s="49"/>
      <c r="B13" s="49"/>
      <c r="C13" s="50"/>
      <c r="D13" s="50"/>
      <c r="E13" s="51"/>
      <c r="F13" s="51"/>
      <c r="G13" s="51"/>
      <c r="H13" s="51"/>
      <c r="I13" s="51"/>
    </row>
    <row r="14" spans="1:10" x14ac:dyDescent="0.25">
      <c r="A14" s="210" t="s">
        <v>1</v>
      </c>
      <c r="B14" s="210"/>
      <c r="C14" s="316">
        <f>'F-TNU-RA-014 SOLICITUD'!$C$13:$D$13</f>
        <v>0</v>
      </c>
      <c r="D14" s="316"/>
      <c r="E14" s="48" t="s">
        <v>3</v>
      </c>
      <c r="F14" s="317">
        <f>'F-TNU-RA-014 SOLICITUD'!$F$13:$G$13</f>
        <v>0</v>
      </c>
      <c r="G14" s="317"/>
      <c r="H14" s="48" t="s">
        <v>4</v>
      </c>
      <c r="I14" s="118">
        <f>'F-TNU-RA-014 SOLICITUD'!$I$13</f>
        <v>0</v>
      </c>
    </row>
    <row r="15" spans="1:10" s="1" customFormat="1" ht="3.75" customHeight="1" x14ac:dyDescent="0.25">
      <c r="A15" s="49"/>
      <c r="B15" s="49"/>
      <c r="C15" s="50"/>
      <c r="D15" s="50"/>
      <c r="E15" s="51"/>
      <c r="F15" s="51"/>
      <c r="G15" s="51"/>
      <c r="H15" s="51"/>
      <c r="I15" s="51"/>
    </row>
    <row r="16" spans="1:10" x14ac:dyDescent="0.25">
      <c r="A16" s="210" t="s">
        <v>2</v>
      </c>
      <c r="B16" s="210"/>
      <c r="C16" s="316">
        <f>'F-TNU-RA-014 SOLICITUD'!$C$15:$D$15</f>
        <v>0</v>
      </c>
      <c r="D16" s="316"/>
      <c r="E16" s="48" t="s">
        <v>5</v>
      </c>
      <c r="F16" s="317">
        <f>'F-TNU-RA-014 SOLICITUD'!$F$15:$I$15</f>
        <v>0</v>
      </c>
      <c r="G16" s="317"/>
      <c r="H16" s="317"/>
      <c r="I16" s="317"/>
    </row>
    <row r="17" spans="1:9" s="1" customFormat="1" ht="3.75" customHeight="1" x14ac:dyDescent="0.25">
      <c r="A17" s="49"/>
      <c r="B17" s="49"/>
      <c r="C17" s="50"/>
      <c r="D17" s="50"/>
      <c r="E17" s="51"/>
      <c r="F17" s="53"/>
      <c r="G17" s="53"/>
      <c r="H17" s="53"/>
      <c r="I17" s="53"/>
    </row>
    <row r="18" spans="1:9" x14ac:dyDescent="0.25">
      <c r="A18" s="210" t="s">
        <v>6</v>
      </c>
      <c r="B18" s="210"/>
      <c r="C18" s="316">
        <f>'F-TNU-RA-014 SOLICITUD'!$C$17:$D$17</f>
        <v>0</v>
      </c>
      <c r="D18" s="316"/>
      <c r="E18" s="48" t="s">
        <v>7</v>
      </c>
      <c r="F18" s="317">
        <f>'F-TNU-RA-014 SOLICITUD'!$F$17:$I$17</f>
        <v>0</v>
      </c>
      <c r="G18" s="317"/>
      <c r="H18" s="317"/>
      <c r="I18" s="317"/>
    </row>
    <row r="19" spans="1:9" s="1" customFormat="1" ht="3.75" customHeight="1" x14ac:dyDescent="0.25">
      <c r="A19" s="49"/>
      <c r="B19" s="49"/>
      <c r="C19" s="50"/>
      <c r="D19" s="50"/>
      <c r="E19" s="51"/>
      <c r="F19" s="53"/>
      <c r="G19" s="53"/>
      <c r="H19" s="53"/>
      <c r="I19" s="53"/>
    </row>
    <row r="20" spans="1:9" x14ac:dyDescent="0.25">
      <c r="A20" s="210" t="s">
        <v>8</v>
      </c>
      <c r="B20" s="210"/>
      <c r="C20" s="316">
        <f>'F-TNU-RA-014 SOLICITUD'!$C$19:$D$19</f>
        <v>0</v>
      </c>
      <c r="D20" s="316"/>
      <c r="E20" s="54" t="s">
        <v>149</v>
      </c>
      <c r="F20" s="54"/>
      <c r="G20" s="125"/>
      <c r="H20" s="143">
        <f>'F-TNU-RA-014 SOLICITUD'!$C$7</f>
        <v>0</v>
      </c>
      <c r="I20" s="142">
        <f>'F-TNU-RA-014 SOLICITUD'!$H$7</f>
        <v>0</v>
      </c>
    </row>
    <row r="21" spans="1:9" ht="3.75" customHeight="1" x14ac:dyDescent="0.25">
      <c r="A21" s="48"/>
      <c r="B21" s="48"/>
      <c r="C21" s="48"/>
      <c r="D21" s="48"/>
      <c r="E21" s="48"/>
      <c r="F21" s="48"/>
      <c r="G21" s="48"/>
      <c r="H21" s="48"/>
      <c r="I21" s="48"/>
    </row>
    <row r="22" spans="1:9" ht="6.75" customHeight="1" x14ac:dyDescent="0.25">
      <c r="A22" s="48"/>
      <c r="B22" s="48"/>
      <c r="C22" s="48"/>
      <c r="D22" s="48"/>
      <c r="E22" s="48"/>
      <c r="F22" s="48"/>
      <c r="G22" s="48"/>
      <c r="H22" s="48"/>
      <c r="I22" s="48"/>
    </row>
    <row r="23" spans="1:9" x14ac:dyDescent="0.25">
      <c r="A23" s="209" t="s">
        <v>150</v>
      </c>
      <c r="B23" s="209"/>
      <c r="C23" s="209"/>
      <c r="D23" s="209"/>
      <c r="E23" s="209"/>
      <c r="F23" s="209"/>
      <c r="G23" s="209"/>
      <c r="H23" s="209"/>
      <c r="I23" s="209"/>
    </row>
    <row r="24" spans="1:9" ht="7.5" customHeight="1" x14ac:dyDescent="0.25">
      <c r="A24" s="48"/>
      <c r="B24" s="48"/>
      <c r="C24" s="48"/>
      <c r="D24" s="48"/>
      <c r="E24" s="48"/>
      <c r="F24" s="48"/>
      <c r="G24" s="48"/>
      <c r="H24" s="48"/>
      <c r="I24" s="48"/>
    </row>
    <row r="25" spans="1:9" ht="51.75" customHeight="1" x14ac:dyDescent="0.25">
      <c r="A25" s="215" t="s">
        <v>162</v>
      </c>
      <c r="B25" s="215"/>
      <c r="C25" s="215"/>
      <c r="D25" s="215"/>
      <c r="E25" s="215"/>
      <c r="F25" s="215"/>
      <c r="G25" s="215"/>
      <c r="H25" s="215"/>
      <c r="I25" s="215"/>
    </row>
    <row r="26" spans="1:9" ht="7.5" customHeight="1" x14ac:dyDescent="0.25">
      <c r="A26" s="48"/>
      <c r="B26" s="48"/>
      <c r="C26" s="48"/>
      <c r="D26" s="48"/>
      <c r="E26" s="48"/>
      <c r="F26" s="48"/>
      <c r="G26" s="48"/>
      <c r="H26" s="48"/>
      <c r="I26" s="48"/>
    </row>
    <row r="27" spans="1:9" ht="15" customHeight="1" x14ac:dyDescent="0.25">
      <c r="A27" s="133" t="s">
        <v>152</v>
      </c>
      <c r="B27" s="48"/>
      <c r="C27" s="339" t="str">
        <f>'F-TNU-RA-014 SOLICITUD'!F116</f>
        <v xml:space="preserve"> </v>
      </c>
      <c r="D27" s="340"/>
      <c r="E27" s="56"/>
      <c r="F27" s="56"/>
      <c r="G27" s="56"/>
      <c r="H27" s="56"/>
      <c r="I27" s="56"/>
    </row>
    <row r="28" spans="1:9" s="1" customFormat="1" ht="3.75" customHeight="1" x14ac:dyDescent="0.25">
      <c r="A28" s="49"/>
      <c r="B28" s="49"/>
      <c r="C28" s="50"/>
      <c r="D28" s="50"/>
      <c r="E28" s="51"/>
      <c r="F28" s="51"/>
      <c r="G28" s="51"/>
      <c r="H28" s="51"/>
      <c r="I28" s="51"/>
    </row>
    <row r="29" spans="1:9" s="185" customFormat="1" ht="24.75" customHeight="1" x14ac:dyDescent="0.25">
      <c r="A29" s="248" t="s">
        <v>202</v>
      </c>
      <c r="B29" s="248"/>
      <c r="C29" s="385"/>
      <c r="D29" s="385"/>
      <c r="E29" s="141" t="s">
        <v>201</v>
      </c>
      <c r="F29" s="184"/>
      <c r="G29" s="184"/>
      <c r="H29" s="386"/>
      <c r="I29" s="386"/>
    </row>
    <row r="30" spans="1:9" ht="7.5" customHeight="1" x14ac:dyDescent="0.25">
      <c r="A30" s="56" t="s">
        <v>86</v>
      </c>
      <c r="B30" s="56">
        <v>1</v>
      </c>
      <c r="C30" s="56">
        <v>2</v>
      </c>
      <c r="D30" s="56">
        <v>3</v>
      </c>
      <c r="E30" s="56">
        <v>4</v>
      </c>
      <c r="F30" s="56">
        <v>5</v>
      </c>
      <c r="G30" s="56">
        <v>6</v>
      </c>
      <c r="H30" s="56">
        <v>7</v>
      </c>
      <c r="I30" s="56">
        <v>8</v>
      </c>
    </row>
    <row r="31" spans="1:9" ht="3.75" customHeight="1" x14ac:dyDescent="0.25">
      <c r="A31" s="150"/>
      <c r="B31" s="151"/>
      <c r="C31" s="151"/>
      <c r="D31" s="151"/>
      <c r="E31" s="151"/>
      <c r="F31" s="151"/>
      <c r="G31" s="151"/>
      <c r="H31" s="151"/>
      <c r="I31" s="152"/>
    </row>
    <row r="32" spans="1:9" x14ac:dyDescent="0.25">
      <c r="A32" s="242" t="s">
        <v>128</v>
      </c>
      <c r="B32" s="243"/>
      <c r="C32" s="149" t="str">
        <f>'F-TNU-RA-014 SOLICITUD'!C118</f>
        <v>Seleccione</v>
      </c>
      <c r="D32" s="387" t="s">
        <v>11</v>
      </c>
      <c r="E32" s="387"/>
      <c r="F32" s="377">
        <f>'F-TNU-RA-014 SOLICITUD'!F118:I118</f>
        <v>0</v>
      </c>
      <c r="G32" s="377"/>
      <c r="H32" s="377"/>
      <c r="I32" s="378"/>
    </row>
    <row r="33" spans="1:10" ht="27.75" customHeight="1" x14ac:dyDescent="0.25">
      <c r="A33" s="234" t="s">
        <v>164</v>
      </c>
      <c r="B33" s="235"/>
      <c r="C33" s="235"/>
      <c r="D33" s="235"/>
      <c r="E33" s="235"/>
      <c r="F33" s="235"/>
      <c r="G33" s="235"/>
      <c r="H33" s="235"/>
      <c r="I33" s="236"/>
    </row>
    <row r="34" spans="1:10" ht="28.5" customHeight="1" x14ac:dyDescent="0.25">
      <c r="A34" s="376">
        <f>'F-TNU-RA-014 SOLICITUD'!A120:I120</f>
        <v>0</v>
      </c>
      <c r="B34" s="377"/>
      <c r="C34" s="377"/>
      <c r="D34" s="377"/>
      <c r="E34" s="377"/>
      <c r="F34" s="377"/>
      <c r="G34" s="377"/>
      <c r="H34" s="377"/>
      <c r="I34" s="378"/>
    </row>
    <row r="35" spans="1:10" x14ac:dyDescent="0.25">
      <c r="A35" s="123" t="s">
        <v>203</v>
      </c>
      <c r="B35" s="124"/>
      <c r="C35" s="124"/>
      <c r="D35" s="124"/>
      <c r="E35" s="124"/>
      <c r="F35" s="124"/>
      <c r="G35" s="124"/>
      <c r="H35" s="124"/>
      <c r="I35" s="86"/>
    </row>
    <row r="36" spans="1:10" ht="7.5" customHeight="1" x14ac:dyDescent="0.25">
      <c r="A36" s="379">
        <f>'F-TNU-RA-014 SOLICITUD'!A122:I122</f>
        <v>0</v>
      </c>
      <c r="B36" s="380"/>
      <c r="C36" s="380"/>
      <c r="D36" s="380"/>
      <c r="E36" s="380"/>
      <c r="F36" s="380"/>
      <c r="G36" s="380"/>
      <c r="H36" s="380"/>
      <c r="I36" s="381"/>
    </row>
    <row r="37" spans="1:10" ht="3.75" customHeight="1" x14ac:dyDescent="0.25">
      <c r="A37" s="48"/>
      <c r="B37" s="48"/>
      <c r="C37" s="48"/>
      <c r="D37" s="48"/>
      <c r="E37" s="73"/>
      <c r="F37" s="48"/>
      <c r="G37" s="48"/>
      <c r="H37" s="48"/>
      <c r="I37" s="48"/>
    </row>
    <row r="38" spans="1:10" x14ac:dyDescent="0.25">
      <c r="A38" s="209" t="s">
        <v>156</v>
      </c>
      <c r="B38" s="209"/>
      <c r="C38" s="209"/>
      <c r="D38" s="209"/>
      <c r="E38" s="209"/>
      <c r="F38" s="209"/>
      <c r="G38" s="209"/>
      <c r="H38" s="209"/>
      <c r="I38" s="209"/>
    </row>
    <row r="39" spans="1:10" ht="3.75" customHeight="1" x14ac:dyDescent="0.25">
      <c r="A39" s="60"/>
      <c r="B39" s="59"/>
      <c r="C39" s="59"/>
      <c r="D39" s="60"/>
      <c r="E39" s="61"/>
      <c r="F39" s="61"/>
      <c r="G39" s="70"/>
      <c r="H39" s="70"/>
      <c r="I39" s="70"/>
      <c r="J39" s="137"/>
    </row>
    <row r="40" spans="1:10" ht="3.75" customHeight="1" x14ac:dyDescent="0.25">
      <c r="A40" s="126"/>
      <c r="B40" s="126"/>
      <c r="C40" s="126"/>
      <c r="D40" s="126"/>
      <c r="E40" s="126"/>
      <c r="F40" s="126"/>
      <c r="G40" s="126"/>
      <c r="H40" s="126"/>
      <c r="I40" s="126"/>
    </row>
    <row r="41" spans="1:10" ht="26.25" customHeight="1" x14ac:dyDescent="0.25">
      <c r="A41" s="382" t="s">
        <v>204</v>
      </c>
      <c r="B41" s="382"/>
      <c r="C41" s="154" t="s">
        <v>205</v>
      </c>
      <c r="D41" s="154" t="s">
        <v>165</v>
      </c>
      <c r="E41" s="383" t="s">
        <v>206</v>
      </c>
      <c r="F41" s="384"/>
      <c r="G41" s="382" t="s">
        <v>207</v>
      </c>
      <c r="H41" s="382"/>
    </row>
    <row r="42" spans="1:10" x14ac:dyDescent="0.25">
      <c r="A42" s="370"/>
      <c r="B42" s="370"/>
      <c r="C42" s="153"/>
      <c r="D42" s="159" t="s">
        <v>174</v>
      </c>
      <c r="E42" s="371"/>
      <c r="F42" s="372"/>
      <c r="G42" s="373"/>
      <c r="H42" s="373"/>
    </row>
    <row r="43" spans="1:10" x14ac:dyDescent="0.25">
      <c r="A43" s="370"/>
      <c r="B43" s="370"/>
      <c r="C43" s="153"/>
      <c r="D43" s="159" t="s">
        <v>174</v>
      </c>
      <c r="E43" s="371"/>
      <c r="F43" s="372"/>
      <c r="G43" s="373"/>
      <c r="H43" s="373"/>
    </row>
    <row r="44" spans="1:10" x14ac:dyDescent="0.25">
      <c r="A44" s="370"/>
      <c r="B44" s="370"/>
      <c r="C44" s="153"/>
      <c r="D44" s="159" t="s">
        <v>174</v>
      </c>
      <c r="E44" s="371"/>
      <c r="F44" s="372"/>
      <c r="G44" s="373"/>
      <c r="H44" s="373"/>
    </row>
    <row r="45" spans="1:10" x14ac:dyDescent="0.25">
      <c r="A45" s="370"/>
      <c r="B45" s="370"/>
      <c r="C45" s="153"/>
      <c r="D45" s="159" t="s">
        <v>174</v>
      </c>
      <c r="E45" s="371"/>
      <c r="F45" s="372"/>
      <c r="G45" s="374"/>
      <c r="H45" s="375"/>
    </row>
    <row r="46" spans="1:10" ht="3.75" customHeight="1" x14ac:dyDescent="0.25"/>
    <row r="47" spans="1:10" ht="66" customHeight="1" x14ac:dyDescent="0.25">
      <c r="A47" s="215" t="s">
        <v>208</v>
      </c>
      <c r="B47" s="215"/>
      <c r="C47" s="215"/>
      <c r="D47" s="215"/>
      <c r="E47" s="215"/>
      <c r="F47" s="215"/>
      <c r="G47" s="215"/>
      <c r="H47" s="215"/>
      <c r="I47" s="215"/>
    </row>
    <row r="48" spans="1:10" ht="2.25" customHeight="1" x14ac:dyDescent="0.25">
      <c r="A48" s="48"/>
      <c r="B48" s="48"/>
      <c r="C48" s="48"/>
      <c r="D48" s="48"/>
      <c r="E48" s="48"/>
      <c r="F48" s="48"/>
      <c r="G48" s="62"/>
      <c r="H48" s="62"/>
      <c r="I48" s="62"/>
    </row>
    <row r="49" spans="1:10" ht="3" customHeight="1" x14ac:dyDescent="0.25">
      <c r="A49" s="48"/>
      <c r="B49" s="48"/>
      <c r="C49" s="48"/>
      <c r="D49" s="48"/>
      <c r="E49" s="48"/>
      <c r="F49" s="48"/>
      <c r="G49" s="62"/>
      <c r="H49" s="62"/>
      <c r="I49" s="62"/>
    </row>
    <row r="50" spans="1:10" ht="15.75" thickBot="1" x14ac:dyDescent="0.3">
      <c r="A50" s="48"/>
      <c r="C50" s="48" t="s">
        <v>157</v>
      </c>
      <c r="D50" s="140"/>
      <c r="E50" s="140"/>
      <c r="F50" s="140"/>
      <c r="G50" s="140"/>
      <c r="H50" s="140"/>
      <c r="I50" s="48"/>
    </row>
    <row r="51" spans="1:10" ht="3.75" customHeight="1" x14ac:dyDescent="0.25">
      <c r="A51" s="48"/>
      <c r="B51" s="48"/>
      <c r="C51" s="48"/>
      <c r="D51" s="48"/>
      <c r="E51" s="48"/>
      <c r="F51" s="48"/>
      <c r="G51" s="48"/>
      <c r="H51" s="48"/>
      <c r="I51" s="48"/>
    </row>
    <row r="52" spans="1:10" x14ac:dyDescent="0.25">
      <c r="A52" s="48"/>
      <c r="C52" s="58"/>
      <c r="D52" s="367"/>
      <c r="E52" s="367"/>
      <c r="F52" s="367"/>
      <c r="G52" s="367"/>
      <c r="H52" s="367"/>
      <c r="I52" s="48"/>
    </row>
    <row r="53" spans="1:10" x14ac:dyDescent="0.25">
      <c r="A53" s="48"/>
      <c r="B53" s="48"/>
      <c r="C53" s="58"/>
      <c r="D53" s="58" t="s">
        <v>158</v>
      </c>
      <c r="E53" s="58"/>
      <c r="F53" s="58"/>
      <c r="G53" s="58"/>
      <c r="H53" s="58"/>
      <c r="I53" s="48"/>
    </row>
    <row r="54" spans="1:10" ht="7.5" customHeight="1" x14ac:dyDescent="0.25">
      <c r="A54" s="48"/>
      <c r="B54" s="48"/>
      <c r="C54" s="58"/>
      <c r="D54" s="58"/>
      <c r="E54" s="58"/>
      <c r="F54" s="58"/>
      <c r="G54" s="48"/>
      <c r="H54" s="48"/>
      <c r="I54" s="48"/>
    </row>
    <row r="55" spans="1:10" x14ac:dyDescent="0.25">
      <c r="A55" s="160"/>
      <c r="B55" s="161"/>
      <c r="C55" s="162" t="s">
        <v>160</v>
      </c>
      <c r="D55" s="368"/>
      <c r="E55" s="368"/>
      <c r="F55" s="368"/>
      <c r="G55" s="368"/>
      <c r="H55" s="368"/>
      <c r="I55" s="369"/>
    </row>
    <row r="56" spans="1:10" ht="18.75" customHeight="1" x14ac:dyDescent="0.25">
      <c r="A56" s="193"/>
      <c r="B56" s="193"/>
      <c r="C56" s="333" t="s">
        <v>161</v>
      </c>
      <c r="D56" s="334"/>
      <c r="E56" s="334"/>
      <c r="F56" s="334"/>
      <c r="G56" s="193" t="s">
        <v>92</v>
      </c>
      <c r="H56" s="193"/>
      <c r="I56" s="193"/>
    </row>
    <row r="57" spans="1:10" ht="18.75" customHeight="1" x14ac:dyDescent="0.25">
      <c r="A57" s="193"/>
      <c r="B57" s="193"/>
      <c r="C57" s="334"/>
      <c r="D57" s="334"/>
      <c r="E57" s="334"/>
      <c r="F57" s="334"/>
      <c r="G57" s="193" t="s">
        <v>198</v>
      </c>
      <c r="H57" s="193"/>
      <c r="I57" s="193"/>
    </row>
    <row r="58" spans="1:10" ht="18.75" customHeight="1" x14ac:dyDescent="0.25">
      <c r="A58" s="193"/>
      <c r="B58" s="193"/>
      <c r="C58" s="334"/>
      <c r="D58" s="334"/>
      <c r="E58" s="334"/>
      <c r="F58" s="334"/>
      <c r="G58" s="193" t="s">
        <v>35</v>
      </c>
      <c r="H58" s="193"/>
      <c r="I58" s="193"/>
    </row>
    <row r="59" spans="1:10" x14ac:dyDescent="0.25">
      <c r="A59" s="45"/>
      <c r="B59" s="45"/>
      <c r="C59" s="45"/>
      <c r="D59" s="45"/>
      <c r="E59" s="45"/>
      <c r="F59" s="45"/>
      <c r="G59" s="45"/>
      <c r="H59" s="45"/>
      <c r="I59" s="45"/>
    </row>
    <row r="60" spans="1:10" x14ac:dyDescent="0.25">
      <c r="A60" s="335" t="s">
        <v>146</v>
      </c>
      <c r="B60" s="335"/>
      <c r="C60" s="335"/>
      <c r="D60" s="335"/>
      <c r="E60" s="335"/>
      <c r="F60" s="335"/>
      <c r="G60" s="335"/>
      <c r="H60" s="335"/>
      <c r="I60" s="335"/>
    </row>
    <row r="61" spans="1:10" ht="37.5" customHeight="1" x14ac:dyDescent="0.25">
      <c r="A61" s="336" t="s">
        <v>199</v>
      </c>
      <c r="B61" s="336"/>
      <c r="C61" s="336"/>
      <c r="D61" s="336"/>
      <c r="E61" s="336"/>
      <c r="F61" s="336"/>
      <c r="G61" s="336"/>
      <c r="H61" s="336"/>
      <c r="I61" s="336"/>
    </row>
    <row r="62" spans="1:10" ht="7.5" customHeight="1" x14ac:dyDescent="0.25">
      <c r="A62" s="130"/>
      <c r="B62" s="130"/>
      <c r="C62" s="130"/>
      <c r="D62" s="130"/>
      <c r="E62" s="130"/>
      <c r="F62" s="130"/>
      <c r="G62" s="130"/>
      <c r="H62" s="130"/>
      <c r="I62" s="130"/>
    </row>
    <row r="63" spans="1:10" ht="22.5" customHeight="1" x14ac:dyDescent="0.25">
      <c r="A63" s="130"/>
      <c r="B63" s="130"/>
      <c r="C63" s="131" t="s">
        <v>147</v>
      </c>
      <c r="D63" s="130"/>
      <c r="E63" s="337" t="str">
        <f>IF(C82&lt;&gt;"",C82&amp;" /"," ")</f>
        <v xml:space="preserve">  /</v>
      </c>
      <c r="F63" s="338"/>
      <c r="G63" s="145">
        <v>2018</v>
      </c>
      <c r="H63" s="132"/>
      <c r="I63" s="130"/>
      <c r="J63" s="144"/>
    </row>
    <row r="64" spans="1:10" ht="7.5" customHeight="1" x14ac:dyDescent="0.25">
      <c r="A64" s="46"/>
      <c r="B64" s="46"/>
      <c r="C64" s="46"/>
      <c r="D64" s="46"/>
      <c r="E64" s="46"/>
      <c r="F64" s="46"/>
      <c r="G64" s="46"/>
      <c r="H64" s="46"/>
      <c r="I64" s="46"/>
    </row>
    <row r="65" spans="1:9" x14ac:dyDescent="0.25">
      <c r="A65" s="209" t="s">
        <v>148</v>
      </c>
      <c r="B65" s="209"/>
      <c r="C65" s="209"/>
      <c r="D65" s="209"/>
      <c r="E65" s="209"/>
      <c r="F65" s="209"/>
      <c r="G65" s="209"/>
      <c r="H65" s="209"/>
      <c r="I65" s="209"/>
    </row>
    <row r="66" spans="1:9" ht="3.75" customHeight="1" x14ac:dyDescent="0.25">
      <c r="A66" s="48"/>
      <c r="B66" s="48"/>
      <c r="C66" s="48"/>
      <c r="D66" s="48"/>
      <c r="E66" s="48"/>
      <c r="F66" s="48"/>
      <c r="G66" s="48"/>
      <c r="H66" s="48"/>
      <c r="I66" s="48"/>
    </row>
    <row r="67" spans="1:9" x14ac:dyDescent="0.25">
      <c r="A67" s="210" t="s">
        <v>0</v>
      </c>
      <c r="B67" s="210"/>
      <c r="C67" s="316">
        <f>'F-TNU-RA-014 SOLICITUD'!$C$11:$I$11</f>
        <v>0</v>
      </c>
      <c r="D67" s="316"/>
      <c r="E67" s="316"/>
      <c r="F67" s="316"/>
      <c r="G67" s="316"/>
      <c r="H67" s="316"/>
      <c r="I67" s="316"/>
    </row>
    <row r="68" spans="1:9" s="1" customFormat="1" ht="3.75" customHeight="1" x14ac:dyDescent="0.25">
      <c r="A68" s="49"/>
      <c r="B68" s="49"/>
      <c r="C68" s="50"/>
      <c r="D68" s="50"/>
      <c r="E68" s="51"/>
      <c r="F68" s="51"/>
      <c r="G68" s="51"/>
      <c r="H68" s="51"/>
      <c r="I68" s="51"/>
    </row>
    <row r="69" spans="1:9" x14ac:dyDescent="0.25">
      <c r="A69" s="210" t="s">
        <v>1</v>
      </c>
      <c r="B69" s="210"/>
      <c r="C69" s="316">
        <f>'F-TNU-RA-014 SOLICITUD'!$C$13:$D$13</f>
        <v>0</v>
      </c>
      <c r="D69" s="316"/>
      <c r="E69" s="48" t="s">
        <v>3</v>
      </c>
      <c r="F69" s="317">
        <f>'F-TNU-RA-014 SOLICITUD'!$F$13:$G$13</f>
        <v>0</v>
      </c>
      <c r="G69" s="317"/>
      <c r="H69" s="48" t="s">
        <v>4</v>
      </c>
      <c r="I69" s="118">
        <f>'F-TNU-RA-014 SOLICITUD'!$I$13</f>
        <v>0</v>
      </c>
    </row>
    <row r="70" spans="1:9" s="1" customFormat="1" ht="3.75" customHeight="1" x14ac:dyDescent="0.25">
      <c r="A70" s="49"/>
      <c r="B70" s="49"/>
      <c r="C70" s="50"/>
      <c r="D70" s="50"/>
      <c r="E70" s="51"/>
      <c r="F70" s="51"/>
      <c r="G70" s="51"/>
      <c r="H70" s="51"/>
      <c r="I70" s="51"/>
    </row>
    <row r="71" spans="1:9" x14ac:dyDescent="0.25">
      <c r="A71" s="210" t="s">
        <v>2</v>
      </c>
      <c r="B71" s="210"/>
      <c r="C71" s="316">
        <f>'F-TNU-RA-014 SOLICITUD'!$C$15:$D$15</f>
        <v>0</v>
      </c>
      <c r="D71" s="316"/>
      <c r="E71" s="48" t="s">
        <v>5</v>
      </c>
      <c r="F71" s="317">
        <f>'F-TNU-RA-014 SOLICITUD'!$F$15:$I$15</f>
        <v>0</v>
      </c>
      <c r="G71" s="317"/>
      <c r="H71" s="317"/>
      <c r="I71" s="317"/>
    </row>
    <row r="72" spans="1:9" s="1" customFormat="1" ht="3.75" customHeight="1" x14ac:dyDescent="0.25">
      <c r="A72" s="49"/>
      <c r="B72" s="49"/>
      <c r="C72" s="50"/>
      <c r="D72" s="50"/>
      <c r="E72" s="51"/>
      <c r="F72" s="53"/>
      <c r="G72" s="53"/>
      <c r="H72" s="53"/>
      <c r="I72" s="53"/>
    </row>
    <row r="73" spans="1:9" x14ac:dyDescent="0.25">
      <c r="A73" s="210" t="s">
        <v>6</v>
      </c>
      <c r="B73" s="210"/>
      <c r="C73" s="316">
        <f>'F-TNU-RA-014 SOLICITUD'!$C$17:$D$17</f>
        <v>0</v>
      </c>
      <c r="D73" s="316"/>
      <c r="E73" s="48" t="s">
        <v>7</v>
      </c>
      <c r="F73" s="317">
        <f>'F-TNU-RA-014 SOLICITUD'!$F$17:$I$17</f>
        <v>0</v>
      </c>
      <c r="G73" s="317"/>
      <c r="H73" s="317"/>
      <c r="I73" s="317"/>
    </row>
    <row r="74" spans="1:9" s="1" customFormat="1" ht="3.75" customHeight="1" x14ac:dyDescent="0.25">
      <c r="A74" s="49"/>
      <c r="B74" s="49"/>
      <c r="C74" s="50"/>
      <c r="D74" s="50"/>
      <c r="E74" s="51"/>
      <c r="F74" s="53"/>
      <c r="G74" s="53"/>
      <c r="H74" s="53"/>
      <c r="I74" s="53"/>
    </row>
    <row r="75" spans="1:9" x14ac:dyDescent="0.25">
      <c r="A75" s="210" t="s">
        <v>8</v>
      </c>
      <c r="B75" s="210"/>
      <c r="C75" s="316">
        <f>'F-TNU-RA-014 SOLICITUD'!$C$19:$D$19</f>
        <v>0</v>
      </c>
      <c r="D75" s="316"/>
      <c r="E75" s="54" t="s">
        <v>149</v>
      </c>
      <c r="F75" s="54"/>
      <c r="G75" s="127"/>
      <c r="H75" s="143">
        <f>'F-TNU-RA-014 SOLICITUD'!$C$7</f>
        <v>0</v>
      </c>
      <c r="I75" s="142">
        <f>'F-TNU-RA-014 SOLICITUD'!$H$7</f>
        <v>0</v>
      </c>
    </row>
    <row r="76" spans="1:9" ht="3.75" customHeight="1" x14ac:dyDescent="0.25">
      <c r="A76" s="48"/>
      <c r="B76" s="48"/>
      <c r="C76" s="48"/>
      <c r="D76" s="48"/>
      <c r="E76" s="48"/>
      <c r="F76" s="48"/>
      <c r="G76" s="48"/>
      <c r="H76" s="48"/>
      <c r="I76" s="48"/>
    </row>
    <row r="77" spans="1:9" ht="6.75" customHeight="1" x14ac:dyDescent="0.25">
      <c r="A77" s="48"/>
      <c r="B77" s="48"/>
      <c r="C77" s="48"/>
      <c r="D77" s="48"/>
      <c r="E77" s="48"/>
      <c r="F77" s="48"/>
      <c r="G77" s="48"/>
      <c r="H77" s="48"/>
      <c r="I77" s="48"/>
    </row>
    <row r="78" spans="1:9" x14ac:dyDescent="0.25">
      <c r="A78" s="209" t="s">
        <v>150</v>
      </c>
      <c r="B78" s="209"/>
      <c r="C78" s="209"/>
      <c r="D78" s="209"/>
      <c r="E78" s="209"/>
      <c r="F78" s="209"/>
      <c r="G78" s="209"/>
      <c r="H78" s="209"/>
      <c r="I78" s="209"/>
    </row>
    <row r="79" spans="1:9" ht="7.5" customHeight="1" x14ac:dyDescent="0.25">
      <c r="A79" s="48"/>
      <c r="B79" s="48"/>
      <c r="C79" s="48"/>
      <c r="D79" s="48"/>
      <c r="E79" s="48"/>
      <c r="F79" s="48"/>
      <c r="G79" s="48"/>
      <c r="H79" s="48"/>
      <c r="I79" s="48"/>
    </row>
    <row r="80" spans="1:9" ht="54" customHeight="1" x14ac:dyDescent="0.25">
      <c r="A80" s="215" t="s">
        <v>162</v>
      </c>
      <c r="B80" s="215"/>
      <c r="C80" s="215"/>
      <c r="D80" s="215"/>
      <c r="E80" s="215"/>
      <c r="F80" s="215"/>
      <c r="G80" s="215"/>
      <c r="H80" s="215"/>
      <c r="I80" s="215"/>
    </row>
    <row r="81" spans="1:10" ht="7.5" customHeight="1" x14ac:dyDescent="0.25">
      <c r="A81" s="48"/>
      <c r="B81" s="48"/>
      <c r="C81" s="48"/>
      <c r="D81" s="48"/>
      <c r="E81" s="48"/>
      <c r="F81" s="48"/>
      <c r="G81" s="48"/>
      <c r="H81" s="48"/>
      <c r="I81" s="48"/>
    </row>
    <row r="82" spans="1:10" ht="15" customHeight="1" x14ac:dyDescent="0.25">
      <c r="A82" s="133" t="s">
        <v>152</v>
      </c>
      <c r="B82" s="48"/>
      <c r="C82" s="339" t="str">
        <f>'F-TNU-RA-014 SOLICITUD'!F124</f>
        <v xml:space="preserve"> </v>
      </c>
      <c r="D82" s="340"/>
      <c r="E82" s="56"/>
      <c r="F82" s="56"/>
      <c r="G82" s="56"/>
      <c r="H82" s="56"/>
      <c r="I82" s="56"/>
    </row>
    <row r="83" spans="1:10" s="1" customFormat="1" ht="3.75" customHeight="1" x14ac:dyDescent="0.25">
      <c r="A83" s="49"/>
      <c r="B83" s="49"/>
      <c r="C83" s="50"/>
      <c r="D83" s="50"/>
      <c r="E83" s="51"/>
      <c r="F83" s="51"/>
      <c r="G83" s="51"/>
      <c r="H83" s="51"/>
      <c r="I83" s="51"/>
    </row>
    <row r="84" spans="1:10" s="185" customFormat="1" ht="23.25" customHeight="1" x14ac:dyDescent="0.25">
      <c r="A84" s="248" t="s">
        <v>202</v>
      </c>
      <c r="B84" s="248"/>
      <c r="C84" s="385"/>
      <c r="D84" s="385"/>
      <c r="E84" s="141" t="s">
        <v>201</v>
      </c>
      <c r="F84" s="184"/>
      <c r="G84" s="184"/>
      <c r="H84" s="386"/>
      <c r="I84" s="386"/>
    </row>
    <row r="85" spans="1:10" ht="7.5" customHeight="1" x14ac:dyDescent="0.25">
      <c r="A85" s="56" t="s">
        <v>86</v>
      </c>
      <c r="B85" s="56">
        <v>1</v>
      </c>
      <c r="C85" s="56">
        <v>2</v>
      </c>
      <c r="D85" s="56">
        <v>3</v>
      </c>
      <c r="E85" s="56">
        <v>4</v>
      </c>
      <c r="F85" s="56">
        <v>5</v>
      </c>
      <c r="G85" s="56">
        <v>6</v>
      </c>
      <c r="H85" s="56">
        <v>7</v>
      </c>
      <c r="I85" s="56">
        <v>8</v>
      </c>
    </row>
    <row r="86" spans="1:10" ht="3.75" customHeight="1" x14ac:dyDescent="0.25">
      <c r="A86" s="150"/>
      <c r="B86" s="151"/>
      <c r="C86" s="151"/>
      <c r="D86" s="151"/>
      <c r="E86" s="151"/>
      <c r="F86" s="151"/>
      <c r="G86" s="151"/>
      <c r="H86" s="151"/>
      <c r="I86" s="152"/>
    </row>
    <row r="87" spans="1:10" x14ac:dyDescent="0.25">
      <c r="A87" s="242" t="s">
        <v>128</v>
      </c>
      <c r="B87" s="243"/>
      <c r="C87" s="149" t="str">
        <f>'F-TNU-RA-014 SOLICITUD'!C126</f>
        <v>Seleccione</v>
      </c>
      <c r="D87" s="387" t="s">
        <v>11</v>
      </c>
      <c r="E87" s="387"/>
      <c r="F87" s="388">
        <f>'F-TNU-RA-014 SOLICITUD'!F126:I126</f>
        <v>0</v>
      </c>
      <c r="G87" s="388"/>
      <c r="H87" s="388"/>
      <c r="I87" s="389"/>
    </row>
    <row r="88" spans="1:10" ht="27.75" customHeight="1" x14ac:dyDescent="0.25">
      <c r="A88" s="234" t="s">
        <v>164</v>
      </c>
      <c r="B88" s="235"/>
      <c r="C88" s="235"/>
      <c r="D88" s="235"/>
      <c r="E88" s="235"/>
      <c r="F88" s="235"/>
      <c r="G88" s="235"/>
      <c r="H88" s="235"/>
      <c r="I88" s="236"/>
    </row>
    <row r="89" spans="1:10" ht="28.5" customHeight="1" x14ac:dyDescent="0.25">
      <c r="A89" s="376">
        <f>'F-TNU-RA-014 SOLICITUD'!A128:I128</f>
        <v>0</v>
      </c>
      <c r="B89" s="377"/>
      <c r="C89" s="377"/>
      <c r="D89" s="377"/>
      <c r="E89" s="377"/>
      <c r="F89" s="377"/>
      <c r="G89" s="377"/>
      <c r="H89" s="377"/>
      <c r="I89" s="378"/>
    </row>
    <row r="90" spans="1:10" x14ac:dyDescent="0.25">
      <c r="A90" s="183" t="s">
        <v>203</v>
      </c>
      <c r="B90" s="129"/>
      <c r="C90" s="129"/>
      <c r="D90" s="129"/>
      <c r="E90" s="129"/>
      <c r="F90" s="129"/>
      <c r="G90" s="129"/>
      <c r="H90" s="129"/>
      <c r="I90" s="86"/>
    </row>
    <row r="91" spans="1:10" ht="7.5" customHeight="1" x14ac:dyDescent="0.25">
      <c r="A91" s="379">
        <f>'F-TNU-RA-014 SOLICITUD'!A130:I130</f>
        <v>0</v>
      </c>
      <c r="B91" s="380"/>
      <c r="C91" s="380"/>
      <c r="D91" s="380"/>
      <c r="E91" s="380"/>
      <c r="F91" s="380"/>
      <c r="G91" s="380"/>
      <c r="H91" s="380"/>
      <c r="I91" s="381"/>
    </row>
    <row r="92" spans="1:10" ht="3.75" customHeight="1" x14ac:dyDescent="0.25">
      <c r="A92" s="48"/>
      <c r="B92" s="48"/>
      <c r="C92" s="48"/>
      <c r="D92" s="48"/>
      <c r="E92" s="73"/>
      <c r="F92" s="48"/>
      <c r="G92" s="48"/>
      <c r="H92" s="48"/>
      <c r="I92" s="48"/>
    </row>
    <row r="93" spans="1:10" x14ac:dyDescent="0.25">
      <c r="A93" s="209" t="s">
        <v>156</v>
      </c>
      <c r="B93" s="209"/>
      <c r="C93" s="209"/>
      <c r="D93" s="209"/>
      <c r="E93" s="209"/>
      <c r="F93" s="209"/>
      <c r="G93" s="209"/>
      <c r="H93" s="209"/>
      <c r="I93" s="209"/>
    </row>
    <row r="94" spans="1:10" ht="3.75" customHeight="1" x14ac:dyDescent="0.25">
      <c r="A94" s="66"/>
      <c r="B94" s="59"/>
      <c r="C94" s="59"/>
      <c r="D94" s="60"/>
      <c r="E94" s="61"/>
      <c r="F94" s="61"/>
      <c r="G94" s="70"/>
      <c r="H94" s="70"/>
      <c r="I94" s="70"/>
      <c r="J94" s="137"/>
    </row>
    <row r="95" spans="1:10" ht="3.75" customHeight="1" x14ac:dyDescent="0.25">
      <c r="A95" s="128"/>
      <c r="B95" s="128"/>
      <c r="C95" s="128"/>
      <c r="D95" s="128"/>
      <c r="E95" s="128"/>
      <c r="F95" s="128"/>
      <c r="G95" s="128"/>
      <c r="H95" s="128"/>
      <c r="I95" s="128"/>
    </row>
    <row r="96" spans="1:10" ht="26.25" customHeight="1" x14ac:dyDescent="0.25">
      <c r="A96" s="382" t="s">
        <v>204</v>
      </c>
      <c r="B96" s="382"/>
      <c r="C96" s="154" t="s">
        <v>205</v>
      </c>
      <c r="D96" s="154" t="s">
        <v>165</v>
      </c>
      <c r="E96" s="383" t="s">
        <v>206</v>
      </c>
      <c r="F96" s="384"/>
      <c r="G96" s="382" t="s">
        <v>207</v>
      </c>
      <c r="H96" s="382"/>
    </row>
    <row r="97" spans="1:9" x14ac:dyDescent="0.25">
      <c r="A97" s="370"/>
      <c r="B97" s="370"/>
      <c r="C97" s="153"/>
      <c r="D97" s="159" t="s">
        <v>174</v>
      </c>
      <c r="E97" s="371"/>
      <c r="F97" s="372"/>
      <c r="G97" s="373"/>
      <c r="H97" s="373"/>
    </row>
    <row r="98" spans="1:9" x14ac:dyDescent="0.25">
      <c r="A98" s="370"/>
      <c r="B98" s="370"/>
      <c r="C98" s="153"/>
      <c r="D98" s="159" t="s">
        <v>174</v>
      </c>
      <c r="E98" s="371"/>
      <c r="F98" s="372"/>
      <c r="G98" s="373"/>
      <c r="H98" s="373"/>
    </row>
    <row r="99" spans="1:9" x14ac:dyDescent="0.25">
      <c r="A99" s="370"/>
      <c r="B99" s="370"/>
      <c r="C99" s="153"/>
      <c r="D99" s="159" t="s">
        <v>174</v>
      </c>
      <c r="E99" s="371"/>
      <c r="F99" s="372"/>
      <c r="G99" s="373"/>
      <c r="H99" s="373"/>
    </row>
    <row r="100" spans="1:9" x14ac:dyDescent="0.25">
      <c r="A100" s="370"/>
      <c r="B100" s="370"/>
      <c r="C100" s="153"/>
      <c r="D100" s="159" t="s">
        <v>174</v>
      </c>
      <c r="E100" s="371"/>
      <c r="F100" s="372"/>
      <c r="G100" s="374"/>
      <c r="H100" s="375"/>
    </row>
    <row r="101" spans="1:9" ht="3.75" customHeight="1" x14ac:dyDescent="0.25"/>
    <row r="102" spans="1:9" ht="62.25" customHeight="1" x14ac:dyDescent="0.25">
      <c r="A102" s="215" t="s">
        <v>208</v>
      </c>
      <c r="B102" s="215"/>
      <c r="C102" s="215"/>
      <c r="D102" s="215"/>
      <c r="E102" s="215"/>
      <c r="F102" s="215"/>
      <c r="G102" s="215"/>
      <c r="H102" s="215"/>
      <c r="I102" s="215"/>
    </row>
    <row r="103" spans="1:9" ht="3.75" customHeight="1" x14ac:dyDescent="0.25">
      <c r="A103" s="48"/>
      <c r="B103" s="48"/>
      <c r="C103" s="48"/>
      <c r="D103" s="48"/>
      <c r="E103" s="48"/>
      <c r="F103" s="48"/>
      <c r="G103" s="62"/>
      <c r="H103" s="62"/>
      <c r="I103" s="62"/>
    </row>
    <row r="104" spans="1:9" ht="1.5" customHeight="1" x14ac:dyDescent="0.25">
      <c r="A104" s="48"/>
      <c r="B104" s="48"/>
      <c r="C104" s="48"/>
      <c r="D104" s="48"/>
      <c r="E104" s="48"/>
      <c r="F104" s="48"/>
      <c r="G104" s="62"/>
      <c r="H104" s="62"/>
      <c r="I104" s="62"/>
    </row>
    <row r="105" spans="1:9" ht="15.75" thickBot="1" x14ac:dyDescent="0.3">
      <c r="A105" s="48"/>
      <c r="C105" s="48" t="s">
        <v>157</v>
      </c>
      <c r="D105" s="140"/>
      <c r="E105" s="140"/>
      <c r="F105" s="140"/>
      <c r="G105" s="140"/>
      <c r="H105" s="140"/>
      <c r="I105" s="48"/>
    </row>
    <row r="106" spans="1:9" ht="3.75" customHeight="1" x14ac:dyDescent="0.25">
      <c r="A106" s="48"/>
      <c r="B106" s="48"/>
      <c r="C106" s="48"/>
      <c r="D106" s="48"/>
      <c r="E106" s="48"/>
      <c r="F106" s="48"/>
      <c r="G106" s="48"/>
      <c r="H106" s="48"/>
      <c r="I106" s="48"/>
    </row>
    <row r="107" spans="1:9" x14ac:dyDescent="0.25">
      <c r="A107" s="48"/>
      <c r="C107" s="58"/>
      <c r="D107" s="367"/>
      <c r="E107" s="367"/>
      <c r="F107" s="367"/>
      <c r="G107" s="367"/>
      <c r="H107" s="367"/>
      <c r="I107" s="48"/>
    </row>
    <row r="108" spans="1:9" x14ac:dyDescent="0.25">
      <c r="A108" s="48"/>
      <c r="B108" s="48"/>
      <c r="C108" s="58"/>
      <c r="D108" s="58" t="s">
        <v>158</v>
      </c>
      <c r="E108" s="58"/>
      <c r="F108" s="58"/>
      <c r="G108" s="58"/>
      <c r="H108" s="58"/>
      <c r="I108" s="48"/>
    </row>
    <row r="109" spans="1:9" ht="7.5" customHeight="1" x14ac:dyDescent="0.25">
      <c r="A109" s="48"/>
      <c r="B109" s="48"/>
      <c r="C109" s="58"/>
      <c r="D109" s="58"/>
      <c r="E109" s="58"/>
      <c r="F109" s="58"/>
      <c r="G109" s="48"/>
      <c r="H109" s="48"/>
      <c r="I109" s="48"/>
    </row>
    <row r="110" spans="1:9" x14ac:dyDescent="0.25">
      <c r="A110" s="160"/>
      <c r="B110" s="161"/>
      <c r="C110" s="162" t="s">
        <v>160</v>
      </c>
      <c r="D110" s="368"/>
      <c r="E110" s="368"/>
      <c r="F110" s="368"/>
      <c r="G110" s="368"/>
      <c r="H110" s="368"/>
      <c r="I110" s="369"/>
    </row>
    <row r="111" spans="1:9" ht="18.75" customHeight="1" x14ac:dyDescent="0.25">
      <c r="A111" s="193"/>
      <c r="B111" s="193"/>
      <c r="C111" s="333" t="s">
        <v>161</v>
      </c>
      <c r="D111" s="334"/>
      <c r="E111" s="334"/>
      <c r="F111" s="334"/>
      <c r="G111" s="193" t="s">
        <v>92</v>
      </c>
      <c r="H111" s="193"/>
      <c r="I111" s="193"/>
    </row>
    <row r="112" spans="1:9" ht="18.75" customHeight="1" x14ac:dyDescent="0.25">
      <c r="A112" s="193"/>
      <c r="B112" s="193"/>
      <c r="C112" s="334"/>
      <c r="D112" s="334"/>
      <c r="E112" s="334"/>
      <c r="F112" s="334"/>
      <c r="G112" s="193" t="s">
        <v>198</v>
      </c>
      <c r="H112" s="193"/>
      <c r="I112" s="193"/>
    </row>
    <row r="113" spans="1:10" ht="18.75" customHeight="1" x14ac:dyDescent="0.25">
      <c r="A113" s="193"/>
      <c r="B113" s="193"/>
      <c r="C113" s="334"/>
      <c r="D113" s="334"/>
      <c r="E113" s="334"/>
      <c r="F113" s="334"/>
      <c r="G113" s="193" t="s">
        <v>35</v>
      </c>
      <c r="H113" s="193"/>
      <c r="I113" s="193"/>
    </row>
    <row r="114" spans="1:10" x14ac:dyDescent="0.25">
      <c r="A114" s="45"/>
      <c r="B114" s="45"/>
      <c r="C114" s="45"/>
      <c r="D114" s="45"/>
      <c r="E114" s="45"/>
      <c r="F114" s="45"/>
      <c r="G114" s="45"/>
      <c r="H114" s="45"/>
      <c r="I114" s="45"/>
    </row>
    <row r="115" spans="1:10" x14ac:dyDescent="0.25">
      <c r="A115" s="335" t="s">
        <v>146</v>
      </c>
      <c r="B115" s="335"/>
      <c r="C115" s="335"/>
      <c r="D115" s="335"/>
      <c r="E115" s="335"/>
      <c r="F115" s="335"/>
      <c r="G115" s="335"/>
      <c r="H115" s="335"/>
      <c r="I115" s="335"/>
    </row>
    <row r="116" spans="1:10" ht="37.5" customHeight="1" x14ac:dyDescent="0.25">
      <c r="A116" s="336" t="s">
        <v>199</v>
      </c>
      <c r="B116" s="336"/>
      <c r="C116" s="336"/>
      <c r="D116" s="336"/>
      <c r="E116" s="336"/>
      <c r="F116" s="336"/>
      <c r="G116" s="336"/>
      <c r="H116" s="336"/>
      <c r="I116" s="336"/>
    </row>
    <row r="117" spans="1:10" ht="7.5" customHeight="1" x14ac:dyDescent="0.25">
      <c r="A117" s="158"/>
      <c r="B117" s="158"/>
      <c r="C117" s="158"/>
      <c r="D117" s="158"/>
      <c r="E117" s="158"/>
      <c r="F117" s="158"/>
      <c r="G117" s="158"/>
      <c r="H117" s="158"/>
      <c r="I117" s="158"/>
    </row>
    <row r="118" spans="1:10" ht="22.5" customHeight="1" x14ac:dyDescent="0.25">
      <c r="A118" s="158"/>
      <c r="B118" s="158"/>
      <c r="C118" s="131" t="s">
        <v>147</v>
      </c>
      <c r="D118" s="158"/>
      <c r="E118" s="337" t="str">
        <f>IF(C137&lt;&gt;"",C137&amp;" /"," ")</f>
        <v xml:space="preserve">  /</v>
      </c>
      <c r="F118" s="338"/>
      <c r="G118" s="145">
        <v>2018</v>
      </c>
      <c r="H118" s="132"/>
      <c r="I118" s="158"/>
      <c r="J118" s="144"/>
    </row>
    <row r="119" spans="1:10" ht="7.5" customHeight="1" x14ac:dyDescent="0.25">
      <c r="A119" s="46"/>
      <c r="B119" s="46"/>
      <c r="C119" s="46"/>
      <c r="D119" s="46"/>
      <c r="E119" s="46"/>
      <c r="F119" s="46"/>
      <c r="G119" s="46"/>
      <c r="H119" s="46"/>
      <c r="I119" s="46"/>
    </row>
    <row r="120" spans="1:10" x14ac:dyDescent="0.25">
      <c r="A120" s="209" t="s">
        <v>148</v>
      </c>
      <c r="B120" s="209"/>
      <c r="C120" s="209"/>
      <c r="D120" s="209"/>
      <c r="E120" s="209"/>
      <c r="F120" s="209"/>
      <c r="G120" s="209"/>
      <c r="H120" s="209"/>
      <c r="I120" s="209"/>
    </row>
    <row r="121" spans="1:10" ht="3.75" customHeight="1" x14ac:dyDescent="0.25">
      <c r="A121" s="48"/>
      <c r="B121" s="48"/>
      <c r="C121" s="48"/>
      <c r="D121" s="48"/>
      <c r="E121" s="48"/>
      <c r="F121" s="48"/>
      <c r="G121" s="48"/>
      <c r="H121" s="48"/>
      <c r="I121" s="48"/>
    </row>
    <row r="122" spans="1:10" x14ac:dyDescent="0.25">
      <c r="A122" s="210" t="s">
        <v>0</v>
      </c>
      <c r="B122" s="210"/>
      <c r="C122" s="316">
        <f>'F-TNU-RA-014 SOLICITUD'!$C$11:$I$11</f>
        <v>0</v>
      </c>
      <c r="D122" s="316"/>
      <c r="E122" s="316"/>
      <c r="F122" s="316"/>
      <c r="G122" s="316"/>
      <c r="H122" s="316"/>
      <c r="I122" s="316"/>
    </row>
    <row r="123" spans="1:10" s="1" customFormat="1" ht="3.75" customHeight="1" x14ac:dyDescent="0.25">
      <c r="A123" s="49"/>
      <c r="B123" s="49"/>
      <c r="C123" s="50"/>
      <c r="D123" s="50"/>
      <c r="E123" s="51"/>
      <c r="F123" s="51"/>
      <c r="G123" s="51"/>
      <c r="H123" s="51"/>
      <c r="I123" s="51"/>
    </row>
    <row r="124" spans="1:10" x14ac:dyDescent="0.25">
      <c r="A124" s="210" t="s">
        <v>1</v>
      </c>
      <c r="B124" s="210"/>
      <c r="C124" s="316">
        <f>'F-TNU-RA-014 SOLICITUD'!$C$13:$D$13</f>
        <v>0</v>
      </c>
      <c r="D124" s="316"/>
      <c r="E124" s="48" t="s">
        <v>3</v>
      </c>
      <c r="F124" s="317">
        <f>'F-TNU-RA-014 SOLICITUD'!$F$13:$G$13</f>
        <v>0</v>
      </c>
      <c r="G124" s="317"/>
      <c r="H124" s="48" t="s">
        <v>4</v>
      </c>
      <c r="I124" s="118">
        <f>'F-TNU-RA-014 SOLICITUD'!$I$13</f>
        <v>0</v>
      </c>
    </row>
    <row r="125" spans="1:10" s="1" customFormat="1" ht="3.75" customHeight="1" x14ac:dyDescent="0.25">
      <c r="A125" s="49"/>
      <c r="B125" s="49"/>
      <c r="C125" s="50"/>
      <c r="D125" s="50"/>
      <c r="E125" s="51"/>
      <c r="F125" s="51"/>
      <c r="G125" s="51"/>
      <c r="H125" s="51"/>
      <c r="I125" s="51"/>
    </row>
    <row r="126" spans="1:10" x14ac:dyDescent="0.25">
      <c r="A126" s="210" t="s">
        <v>2</v>
      </c>
      <c r="B126" s="210"/>
      <c r="C126" s="316">
        <f>'F-TNU-RA-014 SOLICITUD'!$C$15:$D$15</f>
        <v>0</v>
      </c>
      <c r="D126" s="316"/>
      <c r="E126" s="48" t="s">
        <v>5</v>
      </c>
      <c r="F126" s="317">
        <f>'F-TNU-RA-014 SOLICITUD'!$F$15:$I$15</f>
        <v>0</v>
      </c>
      <c r="G126" s="317"/>
      <c r="H126" s="317"/>
      <c r="I126" s="317"/>
    </row>
    <row r="127" spans="1:10" s="1" customFormat="1" ht="3.75" customHeight="1" x14ac:dyDescent="0.25">
      <c r="A127" s="49"/>
      <c r="B127" s="49"/>
      <c r="C127" s="50"/>
      <c r="D127" s="50"/>
      <c r="E127" s="51"/>
      <c r="F127" s="53"/>
      <c r="G127" s="53"/>
      <c r="H127" s="53"/>
      <c r="I127" s="53"/>
    </row>
    <row r="128" spans="1:10" x14ac:dyDescent="0.25">
      <c r="A128" s="210" t="s">
        <v>6</v>
      </c>
      <c r="B128" s="210"/>
      <c r="C128" s="316">
        <f>'F-TNU-RA-014 SOLICITUD'!$C$17:$D$17</f>
        <v>0</v>
      </c>
      <c r="D128" s="316"/>
      <c r="E128" s="48" t="s">
        <v>7</v>
      </c>
      <c r="F128" s="317">
        <f>'F-TNU-RA-014 SOLICITUD'!$F$17:$I$17</f>
        <v>0</v>
      </c>
      <c r="G128" s="317"/>
      <c r="H128" s="317"/>
      <c r="I128" s="317"/>
    </row>
    <row r="129" spans="1:9" s="1" customFormat="1" ht="3.75" customHeight="1" x14ac:dyDescent="0.25">
      <c r="A129" s="49"/>
      <c r="B129" s="49"/>
      <c r="C129" s="50"/>
      <c r="D129" s="50"/>
      <c r="E129" s="51"/>
      <c r="F129" s="53"/>
      <c r="G129" s="53"/>
      <c r="H129" s="53"/>
      <c r="I129" s="53"/>
    </row>
    <row r="130" spans="1:9" x14ac:dyDescent="0.25">
      <c r="A130" s="210" t="s">
        <v>8</v>
      </c>
      <c r="B130" s="210"/>
      <c r="C130" s="316">
        <f>'F-TNU-RA-014 SOLICITUD'!$C$19:$D$19</f>
        <v>0</v>
      </c>
      <c r="D130" s="316"/>
      <c r="E130" s="54" t="s">
        <v>149</v>
      </c>
      <c r="F130" s="54"/>
      <c r="G130" s="156"/>
      <c r="H130" s="143">
        <f>'F-TNU-RA-014 SOLICITUD'!$C$7</f>
        <v>0</v>
      </c>
      <c r="I130" s="142">
        <f>'F-TNU-RA-014 SOLICITUD'!$H$7</f>
        <v>0</v>
      </c>
    </row>
    <row r="131" spans="1:9" ht="3.75" customHeight="1" x14ac:dyDescent="0.25">
      <c r="A131" s="48"/>
      <c r="B131" s="48"/>
      <c r="C131" s="48"/>
      <c r="D131" s="48"/>
      <c r="E131" s="48"/>
      <c r="F131" s="48"/>
      <c r="G131" s="48"/>
      <c r="H131" s="48"/>
      <c r="I131" s="48"/>
    </row>
    <row r="132" spans="1:9" ht="6.75" customHeight="1" x14ac:dyDescent="0.25">
      <c r="A132" s="48"/>
      <c r="B132" s="48"/>
      <c r="C132" s="48"/>
      <c r="D132" s="48"/>
      <c r="E132" s="48"/>
      <c r="F132" s="48"/>
      <c r="G132" s="48"/>
      <c r="H132" s="48"/>
      <c r="I132" s="48"/>
    </row>
    <row r="133" spans="1:9" x14ac:dyDescent="0.25">
      <c r="A133" s="209" t="s">
        <v>150</v>
      </c>
      <c r="B133" s="209"/>
      <c r="C133" s="209"/>
      <c r="D133" s="209"/>
      <c r="E133" s="209"/>
      <c r="F133" s="209"/>
      <c r="G133" s="209"/>
      <c r="H133" s="209"/>
      <c r="I133" s="209"/>
    </row>
    <row r="134" spans="1:9" ht="7.5" customHeight="1" x14ac:dyDescent="0.25">
      <c r="A134" s="48"/>
      <c r="B134" s="48"/>
      <c r="C134" s="48"/>
      <c r="D134" s="48"/>
      <c r="E134" s="48"/>
      <c r="F134" s="48"/>
      <c r="G134" s="48"/>
      <c r="H134" s="48"/>
      <c r="I134" s="48"/>
    </row>
    <row r="135" spans="1:9" ht="51.75" customHeight="1" x14ac:dyDescent="0.25">
      <c r="A135" s="215" t="s">
        <v>162</v>
      </c>
      <c r="B135" s="215"/>
      <c r="C135" s="215"/>
      <c r="D135" s="215"/>
      <c r="E135" s="215"/>
      <c r="F135" s="215"/>
      <c r="G135" s="215"/>
      <c r="H135" s="215"/>
      <c r="I135" s="215"/>
    </row>
    <row r="136" spans="1:9" ht="7.5" customHeight="1" x14ac:dyDescent="0.25">
      <c r="A136" s="48"/>
      <c r="B136" s="48"/>
      <c r="C136" s="48"/>
      <c r="D136" s="48"/>
      <c r="E136" s="48"/>
      <c r="F136" s="48"/>
      <c r="G136" s="48"/>
      <c r="H136" s="48"/>
      <c r="I136" s="48"/>
    </row>
    <row r="137" spans="1:9" ht="15" customHeight="1" x14ac:dyDescent="0.25">
      <c r="A137" s="133" t="s">
        <v>152</v>
      </c>
      <c r="B137" s="48"/>
      <c r="C137" s="339" t="str">
        <f>'F-TNU-RA-014 SOLICITUD'!F132</f>
        <v xml:space="preserve"> </v>
      </c>
      <c r="D137" s="340"/>
      <c r="E137" s="56"/>
      <c r="F137" s="56"/>
      <c r="G137" s="56"/>
      <c r="H137" s="56"/>
      <c r="I137" s="56"/>
    </row>
    <row r="138" spans="1:9" s="1" customFormat="1" ht="3.75" customHeight="1" x14ac:dyDescent="0.25">
      <c r="A138" s="49"/>
      <c r="B138" s="49"/>
      <c r="C138" s="50"/>
      <c r="D138" s="50"/>
      <c r="E138" s="51"/>
      <c r="F138" s="51"/>
      <c r="G138" s="51"/>
      <c r="H138" s="51"/>
      <c r="I138" s="51"/>
    </row>
    <row r="139" spans="1:9" s="185" customFormat="1" ht="25.5" customHeight="1" x14ac:dyDescent="0.25">
      <c r="A139" s="248" t="s">
        <v>202</v>
      </c>
      <c r="B139" s="248"/>
      <c r="C139" s="385"/>
      <c r="D139" s="385"/>
      <c r="E139" s="141" t="s">
        <v>201</v>
      </c>
      <c r="F139" s="184"/>
      <c r="G139" s="184"/>
      <c r="H139" s="386"/>
      <c r="I139" s="386"/>
    </row>
    <row r="140" spans="1:9" ht="7.5" customHeight="1" x14ac:dyDescent="0.25">
      <c r="A140" s="56" t="s">
        <v>86</v>
      </c>
      <c r="B140" s="56">
        <v>1</v>
      </c>
      <c r="C140" s="56">
        <v>2</v>
      </c>
      <c r="D140" s="56">
        <v>3</v>
      </c>
      <c r="E140" s="56">
        <v>4</v>
      </c>
      <c r="F140" s="56">
        <v>5</v>
      </c>
      <c r="G140" s="56">
        <v>6</v>
      </c>
      <c r="H140" s="56">
        <v>7</v>
      </c>
      <c r="I140" s="56">
        <v>8</v>
      </c>
    </row>
    <row r="141" spans="1:9" ht="3.75" customHeight="1" x14ac:dyDescent="0.25">
      <c r="A141" s="150"/>
      <c r="B141" s="151"/>
      <c r="C141" s="151"/>
      <c r="D141" s="151"/>
      <c r="E141" s="151"/>
      <c r="F141" s="151"/>
      <c r="G141" s="151"/>
      <c r="H141" s="151"/>
      <c r="I141" s="152"/>
    </row>
    <row r="142" spans="1:9" x14ac:dyDescent="0.25">
      <c r="A142" s="242" t="s">
        <v>128</v>
      </c>
      <c r="B142" s="243"/>
      <c r="C142" s="149" t="str">
        <f>'F-TNU-RA-014 SOLICITUD'!C134</f>
        <v>Seleccione</v>
      </c>
      <c r="D142" s="387" t="s">
        <v>11</v>
      </c>
      <c r="E142" s="387"/>
      <c r="F142" s="377">
        <f>'F-TNU-RA-014 SOLICITUD'!F134:I134</f>
        <v>0</v>
      </c>
      <c r="G142" s="377"/>
      <c r="H142" s="377"/>
      <c r="I142" s="378"/>
    </row>
    <row r="143" spans="1:9" ht="27.75" customHeight="1" x14ac:dyDescent="0.25">
      <c r="A143" s="234" t="s">
        <v>164</v>
      </c>
      <c r="B143" s="235"/>
      <c r="C143" s="235"/>
      <c r="D143" s="235"/>
      <c r="E143" s="235"/>
      <c r="F143" s="235"/>
      <c r="G143" s="235"/>
      <c r="H143" s="235"/>
      <c r="I143" s="236"/>
    </row>
    <row r="144" spans="1:9" ht="28.5" customHeight="1" x14ac:dyDescent="0.25">
      <c r="A144" s="376">
        <f>'F-TNU-RA-014 SOLICITUD'!A136:I136</f>
        <v>0</v>
      </c>
      <c r="B144" s="377"/>
      <c r="C144" s="377"/>
      <c r="D144" s="377"/>
      <c r="E144" s="377"/>
      <c r="F144" s="377"/>
      <c r="G144" s="377"/>
      <c r="H144" s="377"/>
      <c r="I144" s="378"/>
    </row>
    <row r="145" spans="1:10" x14ac:dyDescent="0.25">
      <c r="A145" s="183" t="s">
        <v>203</v>
      </c>
      <c r="B145" s="155"/>
      <c r="C145" s="155"/>
      <c r="D145" s="155"/>
      <c r="E145" s="155"/>
      <c r="F145" s="155"/>
      <c r="G145" s="155"/>
      <c r="H145" s="155"/>
      <c r="I145" s="86"/>
    </row>
    <row r="146" spans="1:10" ht="7.5" customHeight="1" x14ac:dyDescent="0.25">
      <c r="A146" s="379">
        <f>'F-TNU-RA-014 SOLICITUD'!A138:I138</f>
        <v>0</v>
      </c>
      <c r="B146" s="380"/>
      <c r="C146" s="380"/>
      <c r="D146" s="380"/>
      <c r="E146" s="380"/>
      <c r="F146" s="380"/>
      <c r="G146" s="380"/>
      <c r="H146" s="380"/>
      <c r="I146" s="381"/>
    </row>
    <row r="147" spans="1:10" ht="3.75" customHeight="1" x14ac:dyDescent="0.25">
      <c r="A147" s="48"/>
      <c r="B147" s="48"/>
      <c r="C147" s="48"/>
      <c r="D147" s="48"/>
      <c r="E147" s="73"/>
      <c r="F147" s="48"/>
      <c r="G147" s="48"/>
      <c r="H147" s="48"/>
      <c r="I147" s="48"/>
    </row>
    <row r="148" spans="1:10" x14ac:dyDescent="0.25">
      <c r="A148" s="209" t="s">
        <v>156</v>
      </c>
      <c r="B148" s="209"/>
      <c r="C148" s="209"/>
      <c r="D148" s="209"/>
      <c r="E148" s="209"/>
      <c r="F148" s="209"/>
      <c r="G148" s="209"/>
      <c r="H148" s="209"/>
      <c r="I148" s="209"/>
    </row>
    <row r="149" spans="1:10" ht="3.75" customHeight="1" x14ac:dyDescent="0.25">
      <c r="A149" s="66"/>
      <c r="B149" s="59"/>
      <c r="C149" s="59"/>
      <c r="D149" s="60"/>
      <c r="E149" s="61"/>
      <c r="F149" s="61"/>
      <c r="G149" s="70"/>
      <c r="H149" s="70"/>
      <c r="I149" s="70"/>
      <c r="J149" s="137"/>
    </row>
    <row r="150" spans="1:10" ht="3.75" customHeight="1" x14ac:dyDescent="0.25">
      <c r="A150" s="157"/>
      <c r="B150" s="157"/>
      <c r="C150" s="157"/>
      <c r="D150" s="157"/>
      <c r="E150" s="157"/>
      <c r="F150" s="157"/>
      <c r="G150" s="157"/>
      <c r="H150" s="157"/>
      <c r="I150" s="157"/>
    </row>
    <row r="151" spans="1:10" ht="26.25" customHeight="1" x14ac:dyDescent="0.25">
      <c r="A151" s="382" t="s">
        <v>204</v>
      </c>
      <c r="B151" s="382"/>
      <c r="C151" s="154" t="s">
        <v>205</v>
      </c>
      <c r="D151" s="154" t="s">
        <v>165</v>
      </c>
      <c r="E151" s="383" t="s">
        <v>206</v>
      </c>
      <c r="F151" s="384"/>
      <c r="G151" s="382" t="s">
        <v>207</v>
      </c>
      <c r="H151" s="382"/>
    </row>
    <row r="152" spans="1:10" x14ac:dyDescent="0.25">
      <c r="A152" s="370"/>
      <c r="B152" s="370"/>
      <c r="C152" s="153"/>
      <c r="D152" s="159" t="s">
        <v>174</v>
      </c>
      <c r="E152" s="371"/>
      <c r="F152" s="372"/>
      <c r="G152" s="373"/>
      <c r="H152" s="373"/>
    </row>
    <row r="153" spans="1:10" x14ac:dyDescent="0.25">
      <c r="A153" s="370"/>
      <c r="B153" s="370"/>
      <c r="C153" s="153"/>
      <c r="D153" s="159" t="s">
        <v>174</v>
      </c>
      <c r="E153" s="371"/>
      <c r="F153" s="372"/>
      <c r="G153" s="373"/>
      <c r="H153" s="373"/>
    </row>
    <row r="154" spans="1:10" x14ac:dyDescent="0.25">
      <c r="A154" s="370"/>
      <c r="B154" s="370"/>
      <c r="C154" s="153"/>
      <c r="D154" s="159" t="s">
        <v>174</v>
      </c>
      <c r="E154" s="371"/>
      <c r="F154" s="372"/>
      <c r="G154" s="373"/>
      <c r="H154" s="373"/>
    </row>
    <row r="155" spans="1:10" x14ac:dyDescent="0.25">
      <c r="A155" s="370"/>
      <c r="B155" s="370"/>
      <c r="C155" s="153"/>
      <c r="D155" s="159" t="s">
        <v>174</v>
      </c>
      <c r="E155" s="371"/>
      <c r="F155" s="372"/>
      <c r="G155" s="374"/>
      <c r="H155" s="375"/>
    </row>
    <row r="156" spans="1:10" ht="3.75" customHeight="1" x14ac:dyDescent="0.25"/>
    <row r="157" spans="1:10" ht="63.75" customHeight="1" x14ac:dyDescent="0.25">
      <c r="A157" s="215" t="s">
        <v>208</v>
      </c>
      <c r="B157" s="215"/>
      <c r="C157" s="215"/>
      <c r="D157" s="215"/>
      <c r="E157" s="215"/>
      <c r="F157" s="215"/>
      <c r="G157" s="215"/>
      <c r="H157" s="215"/>
      <c r="I157" s="215"/>
    </row>
    <row r="158" spans="1:10" ht="3.75" customHeight="1" x14ac:dyDescent="0.25">
      <c r="A158" s="48"/>
      <c r="B158" s="48"/>
      <c r="C158" s="48"/>
      <c r="D158" s="48"/>
      <c r="E158" s="48"/>
      <c r="F158" s="48"/>
      <c r="G158" s="62"/>
      <c r="H158" s="62"/>
      <c r="I158" s="62"/>
    </row>
    <row r="159" spans="1:10" ht="1.5" customHeight="1" x14ac:dyDescent="0.25">
      <c r="A159" s="48"/>
      <c r="B159" s="48"/>
      <c r="C159" s="48"/>
      <c r="D159" s="48"/>
      <c r="E159" s="48"/>
      <c r="F159" s="48"/>
      <c r="G159" s="62"/>
      <c r="H159" s="62"/>
      <c r="I159" s="62"/>
    </row>
    <row r="160" spans="1:10" ht="15.75" thickBot="1" x14ac:dyDescent="0.3">
      <c r="A160" s="48"/>
      <c r="C160" s="48" t="s">
        <v>157</v>
      </c>
      <c r="D160" s="140"/>
      <c r="E160" s="140"/>
      <c r="F160" s="140"/>
      <c r="G160" s="140"/>
      <c r="H160" s="140"/>
      <c r="I160" s="48"/>
    </row>
    <row r="161" spans="1:10" ht="3.75" customHeight="1" x14ac:dyDescent="0.25">
      <c r="A161" s="48"/>
      <c r="B161" s="48"/>
      <c r="C161" s="48"/>
      <c r="D161" s="48"/>
      <c r="E161" s="48"/>
      <c r="F161" s="48"/>
      <c r="G161" s="48"/>
      <c r="H161" s="48"/>
      <c r="I161" s="48"/>
    </row>
    <row r="162" spans="1:10" x14ac:dyDescent="0.25">
      <c r="A162" s="48"/>
      <c r="C162" s="58"/>
      <c r="D162" s="367"/>
      <c r="E162" s="367"/>
      <c r="F162" s="367"/>
      <c r="G162" s="367"/>
      <c r="H162" s="367"/>
      <c r="I162" s="48"/>
    </row>
    <row r="163" spans="1:10" x14ac:dyDescent="0.25">
      <c r="A163" s="48"/>
      <c r="B163" s="48"/>
      <c r="C163" s="58"/>
      <c r="D163" s="58" t="s">
        <v>158</v>
      </c>
      <c r="E163" s="58"/>
      <c r="F163" s="58"/>
      <c r="G163" s="58"/>
      <c r="H163" s="58"/>
      <c r="I163" s="48"/>
    </row>
    <row r="164" spans="1:10" ht="7.5" customHeight="1" x14ac:dyDescent="0.25">
      <c r="A164" s="48"/>
      <c r="B164" s="48"/>
      <c r="C164" s="58"/>
      <c r="D164" s="58"/>
      <c r="E164" s="58"/>
      <c r="F164" s="58"/>
      <c r="G164" s="48"/>
      <c r="H164" s="48"/>
      <c r="I164" s="48"/>
    </row>
    <row r="165" spans="1:10" x14ac:dyDescent="0.25">
      <c r="A165" s="160"/>
      <c r="B165" s="161"/>
      <c r="C165" s="162" t="s">
        <v>160</v>
      </c>
      <c r="D165" s="368"/>
      <c r="E165" s="368"/>
      <c r="F165" s="368"/>
      <c r="G165" s="368"/>
      <c r="H165" s="368"/>
      <c r="I165" s="369"/>
    </row>
    <row r="166" spans="1:10" ht="18.75" customHeight="1" x14ac:dyDescent="0.25">
      <c r="A166" s="193"/>
      <c r="B166" s="193"/>
      <c r="C166" s="333" t="s">
        <v>161</v>
      </c>
      <c r="D166" s="334"/>
      <c r="E166" s="334"/>
      <c r="F166" s="334"/>
      <c r="G166" s="193" t="s">
        <v>92</v>
      </c>
      <c r="H166" s="193"/>
      <c r="I166" s="193"/>
    </row>
    <row r="167" spans="1:10" ht="18.75" customHeight="1" x14ac:dyDescent="0.25">
      <c r="A167" s="193"/>
      <c r="B167" s="193"/>
      <c r="C167" s="334"/>
      <c r="D167" s="334"/>
      <c r="E167" s="334"/>
      <c r="F167" s="334"/>
      <c r="G167" s="193" t="s">
        <v>198</v>
      </c>
      <c r="H167" s="193"/>
      <c r="I167" s="193"/>
    </row>
    <row r="168" spans="1:10" ht="18.75" customHeight="1" x14ac:dyDescent="0.25">
      <c r="A168" s="193"/>
      <c r="B168" s="193"/>
      <c r="C168" s="334"/>
      <c r="D168" s="334"/>
      <c r="E168" s="334"/>
      <c r="F168" s="334"/>
      <c r="G168" s="193" t="s">
        <v>35</v>
      </c>
      <c r="H168" s="193"/>
      <c r="I168" s="193"/>
    </row>
    <row r="169" spans="1:10" x14ac:dyDescent="0.25">
      <c r="A169" s="45"/>
      <c r="B169" s="45"/>
      <c r="C169" s="45"/>
      <c r="D169" s="45"/>
      <c r="E169" s="45"/>
      <c r="F169" s="45"/>
      <c r="G169" s="45"/>
      <c r="H169" s="45"/>
      <c r="I169" s="45"/>
    </row>
    <row r="170" spans="1:10" x14ac:dyDescent="0.25">
      <c r="A170" s="335" t="s">
        <v>146</v>
      </c>
      <c r="B170" s="335"/>
      <c r="C170" s="335"/>
      <c r="D170" s="335"/>
      <c r="E170" s="335"/>
      <c r="F170" s="335"/>
      <c r="G170" s="335"/>
      <c r="H170" s="335"/>
      <c r="I170" s="335"/>
    </row>
    <row r="171" spans="1:10" ht="37.5" customHeight="1" x14ac:dyDescent="0.25">
      <c r="A171" s="336" t="s">
        <v>199</v>
      </c>
      <c r="B171" s="336"/>
      <c r="C171" s="336"/>
      <c r="D171" s="336"/>
      <c r="E171" s="336"/>
      <c r="F171" s="336"/>
      <c r="G171" s="336"/>
      <c r="H171" s="336"/>
      <c r="I171" s="336"/>
    </row>
    <row r="172" spans="1:10" ht="7.5" customHeight="1" x14ac:dyDescent="0.25">
      <c r="A172" s="158"/>
      <c r="B172" s="158"/>
      <c r="C172" s="158"/>
      <c r="D172" s="158"/>
      <c r="E172" s="158"/>
      <c r="F172" s="158"/>
      <c r="G172" s="158"/>
      <c r="H172" s="158"/>
      <c r="I172" s="158"/>
    </row>
    <row r="173" spans="1:10" ht="22.5" customHeight="1" x14ac:dyDescent="0.25">
      <c r="A173" s="158"/>
      <c r="B173" s="158"/>
      <c r="C173" s="131" t="s">
        <v>147</v>
      </c>
      <c r="D173" s="158"/>
      <c r="E173" s="337" t="str">
        <f>IF(C192&lt;&gt;"",C192&amp;" /"," ")</f>
        <v xml:space="preserve">  /</v>
      </c>
      <c r="F173" s="338"/>
      <c r="G173" s="145">
        <v>2018</v>
      </c>
      <c r="H173" s="132"/>
      <c r="I173" s="158"/>
      <c r="J173" s="144"/>
    </row>
    <row r="174" spans="1:10" ht="7.5" customHeight="1" x14ac:dyDescent="0.25">
      <c r="A174" s="46"/>
      <c r="B174" s="46"/>
      <c r="C174" s="46"/>
      <c r="D174" s="46"/>
      <c r="E174" s="46"/>
      <c r="F174" s="46"/>
      <c r="G174" s="46"/>
      <c r="H174" s="46"/>
      <c r="I174" s="46"/>
    </row>
    <row r="175" spans="1:10" x14ac:dyDescent="0.25">
      <c r="A175" s="209" t="s">
        <v>148</v>
      </c>
      <c r="B175" s="209"/>
      <c r="C175" s="209"/>
      <c r="D175" s="209"/>
      <c r="E175" s="209"/>
      <c r="F175" s="209"/>
      <c r="G175" s="209"/>
      <c r="H175" s="209"/>
      <c r="I175" s="209"/>
    </row>
    <row r="176" spans="1:10" ht="3.75" customHeight="1" x14ac:dyDescent="0.25">
      <c r="A176" s="48"/>
      <c r="B176" s="48"/>
      <c r="C176" s="48"/>
      <c r="D176" s="48"/>
      <c r="E176" s="48"/>
      <c r="F176" s="48"/>
      <c r="G176" s="48"/>
      <c r="H176" s="48"/>
      <c r="I176" s="48"/>
    </row>
    <row r="177" spans="1:9" x14ac:dyDescent="0.25">
      <c r="A177" s="210" t="s">
        <v>0</v>
      </c>
      <c r="B177" s="210"/>
      <c r="C177" s="316">
        <f>'F-TNU-RA-014 SOLICITUD'!$C$11:$I$11</f>
        <v>0</v>
      </c>
      <c r="D177" s="316"/>
      <c r="E177" s="316"/>
      <c r="F177" s="316"/>
      <c r="G177" s="316"/>
      <c r="H177" s="316"/>
      <c r="I177" s="316"/>
    </row>
    <row r="178" spans="1:9" s="1" customFormat="1" ht="3.75" customHeight="1" x14ac:dyDescent="0.25">
      <c r="A178" s="49"/>
      <c r="B178" s="49"/>
      <c r="C178" s="50"/>
      <c r="D178" s="50"/>
      <c r="E178" s="51"/>
      <c r="F178" s="51"/>
      <c r="G178" s="51"/>
      <c r="H178" s="51"/>
      <c r="I178" s="51"/>
    </row>
    <row r="179" spans="1:9" x14ac:dyDescent="0.25">
      <c r="A179" s="210" t="s">
        <v>1</v>
      </c>
      <c r="B179" s="210"/>
      <c r="C179" s="316">
        <f>'F-TNU-RA-014 SOLICITUD'!$C$13:$D$13</f>
        <v>0</v>
      </c>
      <c r="D179" s="316"/>
      <c r="E179" s="48" t="s">
        <v>3</v>
      </c>
      <c r="F179" s="317">
        <f>'F-TNU-RA-014 SOLICITUD'!$F$13:$G$13</f>
        <v>0</v>
      </c>
      <c r="G179" s="317"/>
      <c r="H179" s="48" t="s">
        <v>4</v>
      </c>
      <c r="I179" s="118">
        <f>'F-TNU-RA-014 SOLICITUD'!$I$13</f>
        <v>0</v>
      </c>
    </row>
    <row r="180" spans="1:9" s="1" customFormat="1" ht="3.75" customHeight="1" x14ac:dyDescent="0.25">
      <c r="A180" s="49"/>
      <c r="B180" s="49"/>
      <c r="C180" s="50"/>
      <c r="D180" s="50"/>
      <c r="E180" s="51"/>
      <c r="F180" s="51"/>
      <c r="G180" s="51"/>
      <c r="H180" s="51"/>
      <c r="I180" s="51"/>
    </row>
    <row r="181" spans="1:9" x14ac:dyDescent="0.25">
      <c r="A181" s="210" t="s">
        <v>2</v>
      </c>
      <c r="B181" s="210"/>
      <c r="C181" s="316">
        <f>'F-TNU-RA-014 SOLICITUD'!$C$15:$D$15</f>
        <v>0</v>
      </c>
      <c r="D181" s="316"/>
      <c r="E181" s="48" t="s">
        <v>5</v>
      </c>
      <c r="F181" s="317">
        <f>'F-TNU-RA-014 SOLICITUD'!$F$15:$I$15</f>
        <v>0</v>
      </c>
      <c r="G181" s="317"/>
      <c r="H181" s="317"/>
      <c r="I181" s="317"/>
    </row>
    <row r="182" spans="1:9" s="1" customFormat="1" ht="3.75" customHeight="1" x14ac:dyDescent="0.25">
      <c r="A182" s="49"/>
      <c r="B182" s="49"/>
      <c r="C182" s="50"/>
      <c r="D182" s="50"/>
      <c r="E182" s="51"/>
      <c r="F182" s="53"/>
      <c r="G182" s="53"/>
      <c r="H182" s="53"/>
      <c r="I182" s="53"/>
    </row>
    <row r="183" spans="1:9" x14ac:dyDescent="0.25">
      <c r="A183" s="210" t="s">
        <v>6</v>
      </c>
      <c r="B183" s="210"/>
      <c r="C183" s="316">
        <f>'F-TNU-RA-014 SOLICITUD'!$C$17:$D$17</f>
        <v>0</v>
      </c>
      <c r="D183" s="316"/>
      <c r="E183" s="48" t="s">
        <v>7</v>
      </c>
      <c r="F183" s="317">
        <f>'F-TNU-RA-014 SOLICITUD'!$F$17:$I$17</f>
        <v>0</v>
      </c>
      <c r="G183" s="317"/>
      <c r="H183" s="317"/>
      <c r="I183" s="317"/>
    </row>
    <row r="184" spans="1:9" s="1" customFormat="1" ht="3.75" customHeight="1" x14ac:dyDescent="0.25">
      <c r="A184" s="49"/>
      <c r="B184" s="49"/>
      <c r="C184" s="50"/>
      <c r="D184" s="50"/>
      <c r="E184" s="51"/>
      <c r="F184" s="53"/>
      <c r="G184" s="53"/>
      <c r="H184" s="53"/>
      <c r="I184" s="53"/>
    </row>
    <row r="185" spans="1:9" x14ac:dyDescent="0.25">
      <c r="A185" s="210" t="s">
        <v>8</v>
      </c>
      <c r="B185" s="210"/>
      <c r="C185" s="316">
        <f>'F-TNU-RA-014 SOLICITUD'!$C$19:$D$19</f>
        <v>0</v>
      </c>
      <c r="D185" s="316"/>
      <c r="E185" s="54" t="s">
        <v>149</v>
      </c>
      <c r="F185" s="54"/>
      <c r="G185" s="156"/>
      <c r="H185" s="143">
        <f>'F-TNU-RA-014 SOLICITUD'!$C$7</f>
        <v>0</v>
      </c>
      <c r="I185" s="142">
        <f>'F-TNU-RA-014 SOLICITUD'!$H$7</f>
        <v>0</v>
      </c>
    </row>
    <row r="186" spans="1:9" ht="3.75" customHeight="1" x14ac:dyDescent="0.25">
      <c r="A186" s="48"/>
      <c r="B186" s="48"/>
      <c r="C186" s="48"/>
      <c r="D186" s="48"/>
      <c r="E186" s="48"/>
      <c r="F186" s="48"/>
      <c r="G186" s="48"/>
      <c r="H186" s="48"/>
      <c r="I186" s="48"/>
    </row>
    <row r="187" spans="1:9" ht="6.75" customHeight="1" x14ac:dyDescent="0.25">
      <c r="A187" s="48"/>
      <c r="B187" s="48"/>
      <c r="C187" s="48"/>
      <c r="D187" s="48"/>
      <c r="E187" s="48"/>
      <c r="F187" s="48"/>
      <c r="G187" s="48"/>
      <c r="H187" s="48"/>
      <c r="I187" s="48"/>
    </row>
    <row r="188" spans="1:9" x14ac:dyDescent="0.25">
      <c r="A188" s="209" t="s">
        <v>150</v>
      </c>
      <c r="B188" s="209"/>
      <c r="C188" s="209"/>
      <c r="D188" s="209"/>
      <c r="E188" s="209"/>
      <c r="F188" s="209"/>
      <c r="G188" s="209"/>
      <c r="H188" s="209"/>
      <c r="I188" s="209"/>
    </row>
    <row r="189" spans="1:9" ht="7.5" customHeight="1" x14ac:dyDescent="0.25">
      <c r="A189" s="48"/>
      <c r="B189" s="48"/>
      <c r="C189" s="48"/>
      <c r="D189" s="48"/>
      <c r="E189" s="48"/>
      <c r="F189" s="48"/>
      <c r="G189" s="48"/>
      <c r="H189" s="48"/>
      <c r="I189" s="48"/>
    </row>
    <row r="190" spans="1:9" ht="53.25" customHeight="1" x14ac:dyDescent="0.25">
      <c r="A190" s="215" t="s">
        <v>162</v>
      </c>
      <c r="B190" s="215"/>
      <c r="C190" s="215"/>
      <c r="D190" s="215"/>
      <c r="E190" s="215"/>
      <c r="F190" s="215"/>
      <c r="G190" s="215"/>
      <c r="H190" s="215"/>
      <c r="I190" s="215"/>
    </row>
    <row r="191" spans="1:9" ht="7.5" customHeight="1" x14ac:dyDescent="0.25">
      <c r="A191" s="48"/>
      <c r="B191" s="48"/>
      <c r="C191" s="48"/>
      <c r="D191" s="48"/>
      <c r="E191" s="48"/>
      <c r="F191" s="48"/>
      <c r="G191" s="48"/>
      <c r="H191" s="48"/>
      <c r="I191" s="48"/>
    </row>
    <row r="192" spans="1:9" ht="15" customHeight="1" x14ac:dyDescent="0.25">
      <c r="A192" s="133" t="s">
        <v>152</v>
      </c>
      <c r="B192" s="48"/>
      <c r="C192" s="339" t="str">
        <f>'F-TNU-RA-014 SOLICITUD'!F140</f>
        <v xml:space="preserve"> </v>
      </c>
      <c r="D192" s="340"/>
      <c r="E192" s="56"/>
      <c r="F192" s="56"/>
      <c r="G192" s="56"/>
      <c r="H192" s="56"/>
      <c r="I192" s="56"/>
    </row>
    <row r="193" spans="1:10" s="1" customFormat="1" ht="3.75" customHeight="1" x14ac:dyDescent="0.25">
      <c r="A193" s="49"/>
      <c r="B193" s="49"/>
      <c r="C193" s="50"/>
      <c r="D193" s="50"/>
      <c r="E193" s="51"/>
      <c r="F193" s="51"/>
      <c r="G193" s="51"/>
      <c r="H193" s="51"/>
      <c r="I193" s="51"/>
    </row>
    <row r="194" spans="1:10" s="185" customFormat="1" ht="24" customHeight="1" x14ac:dyDescent="0.25">
      <c r="A194" s="248" t="s">
        <v>202</v>
      </c>
      <c r="B194" s="248"/>
      <c r="C194" s="385"/>
      <c r="D194" s="385"/>
      <c r="E194" s="141" t="s">
        <v>201</v>
      </c>
      <c r="F194" s="184"/>
      <c r="G194" s="184"/>
      <c r="H194" s="386"/>
      <c r="I194" s="386"/>
    </row>
    <row r="195" spans="1:10" ht="7.5" customHeight="1" x14ac:dyDescent="0.25">
      <c r="A195" s="56" t="s">
        <v>86</v>
      </c>
      <c r="B195" s="56">
        <v>1</v>
      </c>
      <c r="C195" s="56">
        <v>2</v>
      </c>
      <c r="D195" s="56">
        <v>3</v>
      </c>
      <c r="E195" s="56">
        <v>4</v>
      </c>
      <c r="F195" s="56">
        <v>5</v>
      </c>
      <c r="G195" s="56">
        <v>6</v>
      </c>
      <c r="H195" s="56">
        <v>7</v>
      </c>
      <c r="I195" s="56">
        <v>8</v>
      </c>
    </row>
    <row r="196" spans="1:10" ht="3.75" customHeight="1" x14ac:dyDescent="0.25">
      <c r="A196" s="150"/>
      <c r="B196" s="151"/>
      <c r="C196" s="151"/>
      <c r="D196" s="151"/>
      <c r="E196" s="151"/>
      <c r="F196" s="151"/>
      <c r="G196" s="151"/>
      <c r="H196" s="151"/>
      <c r="I196" s="152"/>
    </row>
    <row r="197" spans="1:10" x14ac:dyDescent="0.25">
      <c r="A197" s="242" t="s">
        <v>128</v>
      </c>
      <c r="B197" s="243"/>
      <c r="C197" s="149" t="str">
        <f>'F-TNU-RA-014 SOLICITUD'!C142</f>
        <v>Seleccione</v>
      </c>
      <c r="D197" s="387" t="s">
        <v>11</v>
      </c>
      <c r="E197" s="387"/>
      <c r="F197" s="388">
        <f>'F-TNU-RA-014 SOLICITUD'!F142:I142</f>
        <v>0</v>
      </c>
      <c r="G197" s="388"/>
      <c r="H197" s="388"/>
      <c r="I197" s="389"/>
    </row>
    <row r="198" spans="1:10" ht="27.75" customHeight="1" x14ac:dyDescent="0.25">
      <c r="A198" s="234" t="s">
        <v>164</v>
      </c>
      <c r="B198" s="235"/>
      <c r="C198" s="235"/>
      <c r="D198" s="235"/>
      <c r="E198" s="235"/>
      <c r="F198" s="235"/>
      <c r="G198" s="235"/>
      <c r="H198" s="235"/>
      <c r="I198" s="236"/>
    </row>
    <row r="199" spans="1:10" ht="28.5" customHeight="1" x14ac:dyDescent="0.25">
      <c r="A199" s="376">
        <f>'F-TNU-RA-014 SOLICITUD'!A144:I144</f>
        <v>0</v>
      </c>
      <c r="B199" s="377"/>
      <c r="C199" s="377"/>
      <c r="D199" s="377"/>
      <c r="E199" s="377"/>
      <c r="F199" s="377"/>
      <c r="G199" s="377"/>
      <c r="H199" s="377"/>
      <c r="I199" s="378"/>
    </row>
    <row r="200" spans="1:10" x14ac:dyDescent="0.25">
      <c r="A200" s="183" t="s">
        <v>203</v>
      </c>
      <c r="B200" s="155"/>
      <c r="C200" s="155"/>
      <c r="D200" s="155"/>
      <c r="E200" s="155"/>
      <c r="F200" s="155"/>
      <c r="G200" s="155"/>
      <c r="H200" s="155"/>
      <c r="I200" s="86"/>
    </row>
    <row r="201" spans="1:10" ht="7.5" customHeight="1" x14ac:dyDescent="0.25">
      <c r="A201" s="379">
        <f>'F-TNU-RA-014 SOLICITUD'!A146:I146</f>
        <v>0</v>
      </c>
      <c r="B201" s="380"/>
      <c r="C201" s="380"/>
      <c r="D201" s="380"/>
      <c r="E201" s="380"/>
      <c r="F201" s="380"/>
      <c r="G201" s="380"/>
      <c r="H201" s="380"/>
      <c r="I201" s="381"/>
    </row>
    <row r="202" spans="1:10" ht="3.75" customHeight="1" x14ac:dyDescent="0.25">
      <c r="A202" s="48"/>
      <c r="B202" s="48"/>
      <c r="C202" s="48"/>
      <c r="D202" s="48"/>
      <c r="E202" s="73"/>
      <c r="F202" s="48"/>
      <c r="G202" s="48"/>
      <c r="H202" s="48"/>
      <c r="I202" s="48"/>
    </row>
    <row r="203" spans="1:10" x14ac:dyDescent="0.25">
      <c r="A203" s="209" t="s">
        <v>156</v>
      </c>
      <c r="B203" s="209"/>
      <c r="C203" s="209"/>
      <c r="D203" s="209"/>
      <c r="E203" s="209"/>
      <c r="F203" s="209"/>
      <c r="G203" s="209"/>
      <c r="H203" s="209"/>
      <c r="I203" s="209"/>
    </row>
    <row r="204" spans="1:10" ht="3.75" customHeight="1" x14ac:dyDescent="0.25">
      <c r="A204" s="66"/>
      <c r="B204" s="59"/>
      <c r="C204" s="59"/>
      <c r="D204" s="60"/>
      <c r="E204" s="61"/>
      <c r="F204" s="61"/>
      <c r="G204" s="70"/>
      <c r="H204" s="70"/>
      <c r="I204" s="70"/>
      <c r="J204" s="137"/>
    </row>
    <row r="205" spans="1:10" ht="3.75" customHeight="1" x14ac:dyDescent="0.25">
      <c r="A205" s="157"/>
      <c r="B205" s="157"/>
      <c r="C205" s="157"/>
      <c r="D205" s="157"/>
      <c r="E205" s="157"/>
      <c r="F205" s="157"/>
      <c r="G205" s="157"/>
      <c r="H205" s="157"/>
      <c r="I205" s="157"/>
    </row>
    <row r="206" spans="1:10" ht="26.25" customHeight="1" x14ac:dyDescent="0.25">
      <c r="A206" s="382" t="s">
        <v>204</v>
      </c>
      <c r="B206" s="382"/>
      <c r="C206" s="154" t="s">
        <v>205</v>
      </c>
      <c r="D206" s="154" t="s">
        <v>165</v>
      </c>
      <c r="E206" s="383" t="s">
        <v>206</v>
      </c>
      <c r="F206" s="384"/>
      <c r="G206" s="382" t="s">
        <v>207</v>
      </c>
      <c r="H206" s="382"/>
    </row>
    <row r="207" spans="1:10" x14ac:dyDescent="0.25">
      <c r="A207" s="370"/>
      <c r="B207" s="370"/>
      <c r="C207" s="153"/>
      <c r="D207" s="159" t="s">
        <v>174</v>
      </c>
      <c r="E207" s="371"/>
      <c r="F207" s="372"/>
      <c r="G207" s="373"/>
      <c r="H207" s="373"/>
    </row>
    <row r="208" spans="1:10" x14ac:dyDescent="0.25">
      <c r="A208" s="370"/>
      <c r="B208" s="370"/>
      <c r="C208" s="153"/>
      <c r="D208" s="159" t="s">
        <v>174</v>
      </c>
      <c r="E208" s="371"/>
      <c r="F208" s="372"/>
      <c r="G208" s="373"/>
      <c r="H208" s="373"/>
    </row>
    <row r="209" spans="1:9" x14ac:dyDescent="0.25">
      <c r="A209" s="370"/>
      <c r="B209" s="370"/>
      <c r="C209" s="153"/>
      <c r="D209" s="159" t="s">
        <v>174</v>
      </c>
      <c r="E209" s="371"/>
      <c r="F209" s="372"/>
      <c r="G209" s="373"/>
      <c r="H209" s="373"/>
    </row>
    <row r="210" spans="1:9" x14ac:dyDescent="0.25">
      <c r="A210" s="370"/>
      <c r="B210" s="370"/>
      <c r="C210" s="153"/>
      <c r="D210" s="159" t="s">
        <v>174</v>
      </c>
      <c r="E210" s="371"/>
      <c r="F210" s="372"/>
      <c r="G210" s="374"/>
      <c r="H210" s="375"/>
    </row>
    <row r="211" spans="1:9" ht="3.75" customHeight="1" x14ac:dyDescent="0.25"/>
    <row r="212" spans="1:9" ht="60.75" customHeight="1" x14ac:dyDescent="0.25">
      <c r="A212" s="215" t="s">
        <v>208</v>
      </c>
      <c r="B212" s="215"/>
      <c r="C212" s="215"/>
      <c r="D212" s="215"/>
      <c r="E212" s="215"/>
      <c r="F212" s="215"/>
      <c r="G212" s="215"/>
      <c r="H212" s="215"/>
      <c r="I212" s="215"/>
    </row>
    <row r="213" spans="1:9" ht="3.75" customHeight="1" x14ac:dyDescent="0.25">
      <c r="A213" s="48"/>
      <c r="B213" s="48"/>
      <c r="C213" s="48"/>
      <c r="D213" s="48"/>
      <c r="E213" s="48"/>
      <c r="F213" s="48"/>
      <c r="G213" s="62"/>
      <c r="H213" s="62"/>
      <c r="I213" s="62"/>
    </row>
    <row r="214" spans="1:9" ht="3" customHeight="1" x14ac:dyDescent="0.25">
      <c r="A214" s="48"/>
      <c r="B214" s="48"/>
      <c r="C214" s="48"/>
      <c r="D214" s="48"/>
      <c r="E214" s="48"/>
      <c r="F214" s="48"/>
      <c r="G214" s="62"/>
      <c r="H214" s="62"/>
      <c r="I214" s="62"/>
    </row>
    <row r="215" spans="1:9" ht="15.75" thickBot="1" x14ac:dyDescent="0.3">
      <c r="A215" s="48"/>
      <c r="C215" s="48" t="s">
        <v>157</v>
      </c>
      <c r="D215" s="140"/>
      <c r="E215" s="140"/>
      <c r="F215" s="140"/>
      <c r="G215" s="140"/>
      <c r="H215" s="140"/>
      <c r="I215" s="48"/>
    </row>
    <row r="216" spans="1:9" ht="3.75" customHeight="1" x14ac:dyDescent="0.25">
      <c r="A216" s="48"/>
      <c r="B216" s="48"/>
      <c r="C216" s="48"/>
      <c r="D216" s="48"/>
      <c r="E216" s="48"/>
      <c r="F216" s="48"/>
      <c r="G216" s="48"/>
      <c r="H216" s="48"/>
      <c r="I216" s="48"/>
    </row>
    <row r="217" spans="1:9" x14ac:dyDescent="0.25">
      <c r="A217" s="48"/>
      <c r="C217" s="58"/>
      <c r="D217" s="367"/>
      <c r="E217" s="367"/>
      <c r="F217" s="367"/>
      <c r="G217" s="367"/>
      <c r="H217" s="367"/>
      <c r="I217" s="48"/>
    </row>
    <row r="218" spans="1:9" x14ac:dyDescent="0.25">
      <c r="A218" s="48"/>
      <c r="B218" s="48"/>
      <c r="C218" s="58"/>
      <c r="D218" s="58" t="s">
        <v>158</v>
      </c>
      <c r="E218" s="58"/>
      <c r="F218" s="58"/>
      <c r="G218" s="58"/>
      <c r="H218" s="58"/>
      <c r="I218" s="48"/>
    </row>
    <row r="219" spans="1:9" ht="7.5" customHeight="1" x14ac:dyDescent="0.25">
      <c r="A219" s="48"/>
      <c r="B219" s="48"/>
      <c r="C219" s="58"/>
      <c r="D219" s="58"/>
      <c r="E219" s="58"/>
      <c r="F219" s="58"/>
      <c r="G219" s="48"/>
      <c r="H219" s="48"/>
      <c r="I219" s="48"/>
    </row>
    <row r="220" spans="1:9" x14ac:dyDescent="0.25">
      <c r="A220" s="160"/>
      <c r="B220" s="161"/>
      <c r="C220" s="162" t="s">
        <v>160</v>
      </c>
      <c r="D220" s="368"/>
      <c r="E220" s="368"/>
      <c r="F220" s="368"/>
      <c r="G220" s="368"/>
      <c r="H220" s="368"/>
      <c r="I220" s="369"/>
    </row>
    <row r="221" spans="1:9" ht="18.75" customHeight="1" x14ac:dyDescent="0.25">
      <c r="A221" s="193"/>
      <c r="B221" s="193"/>
      <c r="C221" s="333" t="s">
        <v>161</v>
      </c>
      <c r="D221" s="334"/>
      <c r="E221" s="334"/>
      <c r="F221" s="334"/>
      <c r="G221" s="193" t="s">
        <v>92</v>
      </c>
      <c r="H221" s="193"/>
      <c r="I221" s="193"/>
    </row>
    <row r="222" spans="1:9" ht="18.75" customHeight="1" x14ac:dyDescent="0.25">
      <c r="A222" s="193"/>
      <c r="B222" s="193"/>
      <c r="C222" s="334"/>
      <c r="D222" s="334"/>
      <c r="E222" s="334"/>
      <c r="F222" s="334"/>
      <c r="G222" s="193" t="s">
        <v>198</v>
      </c>
      <c r="H222" s="193"/>
      <c r="I222" s="193"/>
    </row>
    <row r="223" spans="1:9" ht="18.75" customHeight="1" x14ac:dyDescent="0.25">
      <c r="A223" s="193"/>
      <c r="B223" s="193"/>
      <c r="C223" s="334"/>
      <c r="D223" s="334"/>
      <c r="E223" s="334"/>
      <c r="F223" s="334"/>
      <c r="G223" s="193" t="s">
        <v>35</v>
      </c>
      <c r="H223" s="193"/>
      <c r="I223" s="193"/>
    </row>
    <row r="224" spans="1:9" x14ac:dyDescent="0.25">
      <c r="A224" s="45"/>
      <c r="B224" s="45"/>
      <c r="C224" s="45"/>
      <c r="D224" s="45"/>
      <c r="E224" s="45"/>
      <c r="F224" s="45"/>
      <c r="G224" s="45"/>
      <c r="H224" s="45"/>
      <c r="I224" s="45"/>
    </row>
    <row r="225" spans="1:10" x14ac:dyDescent="0.25">
      <c r="A225" s="335" t="s">
        <v>146</v>
      </c>
      <c r="B225" s="335"/>
      <c r="C225" s="335"/>
      <c r="D225" s="335"/>
      <c r="E225" s="335"/>
      <c r="F225" s="335"/>
      <c r="G225" s="335"/>
      <c r="H225" s="335"/>
      <c r="I225" s="335"/>
    </row>
    <row r="226" spans="1:10" ht="37.5" customHeight="1" x14ac:dyDescent="0.25">
      <c r="A226" s="336" t="s">
        <v>199</v>
      </c>
      <c r="B226" s="336"/>
      <c r="C226" s="336"/>
      <c r="D226" s="336"/>
      <c r="E226" s="336"/>
      <c r="F226" s="336"/>
      <c r="G226" s="336"/>
      <c r="H226" s="336"/>
      <c r="I226" s="336"/>
    </row>
    <row r="227" spans="1:10" ht="7.5" customHeight="1" x14ac:dyDescent="0.25">
      <c r="A227" s="158"/>
      <c r="B227" s="158"/>
      <c r="C227" s="158"/>
      <c r="D227" s="158"/>
      <c r="E227" s="158"/>
      <c r="F227" s="158"/>
      <c r="G227" s="158"/>
      <c r="H227" s="158"/>
      <c r="I227" s="158"/>
    </row>
    <row r="228" spans="1:10" ht="22.5" customHeight="1" x14ac:dyDescent="0.25">
      <c r="A228" s="158"/>
      <c r="B228" s="158"/>
      <c r="C228" s="131" t="s">
        <v>147</v>
      </c>
      <c r="D228" s="158"/>
      <c r="E228" s="337" t="str">
        <f>IF(C247&lt;&gt;"",C247&amp;" /"," ")</f>
        <v xml:space="preserve">  /</v>
      </c>
      <c r="F228" s="338"/>
      <c r="G228" s="145">
        <v>2018</v>
      </c>
      <c r="H228" s="132"/>
      <c r="I228" s="158"/>
      <c r="J228" s="144"/>
    </row>
    <row r="229" spans="1:10" ht="7.5" customHeight="1" x14ac:dyDescent="0.25">
      <c r="A229" s="46"/>
      <c r="B229" s="46"/>
      <c r="C229" s="46"/>
      <c r="D229" s="46"/>
      <c r="E229" s="46"/>
      <c r="F229" s="46"/>
      <c r="G229" s="46"/>
      <c r="H229" s="46"/>
      <c r="I229" s="46"/>
    </row>
    <row r="230" spans="1:10" x14ac:dyDescent="0.25">
      <c r="A230" s="209" t="s">
        <v>148</v>
      </c>
      <c r="B230" s="209"/>
      <c r="C230" s="209"/>
      <c r="D230" s="209"/>
      <c r="E230" s="209"/>
      <c r="F230" s="209"/>
      <c r="G230" s="209"/>
      <c r="H230" s="209"/>
      <c r="I230" s="209"/>
    </row>
    <row r="231" spans="1:10" ht="3.75" customHeight="1" x14ac:dyDescent="0.25">
      <c r="A231" s="48"/>
      <c r="B231" s="48"/>
      <c r="C231" s="48"/>
      <c r="D231" s="48"/>
      <c r="E231" s="48"/>
      <c r="F231" s="48"/>
      <c r="G231" s="48"/>
      <c r="H231" s="48"/>
      <c r="I231" s="48"/>
    </row>
    <row r="232" spans="1:10" x14ac:dyDescent="0.25">
      <c r="A232" s="210" t="s">
        <v>0</v>
      </c>
      <c r="B232" s="210"/>
      <c r="C232" s="316">
        <f>'F-TNU-RA-014 SOLICITUD'!$C$11:$I$11</f>
        <v>0</v>
      </c>
      <c r="D232" s="316"/>
      <c r="E232" s="316"/>
      <c r="F232" s="316"/>
      <c r="G232" s="316"/>
      <c r="H232" s="316"/>
      <c r="I232" s="316"/>
    </row>
    <row r="233" spans="1:10" s="1" customFormat="1" ht="3.75" customHeight="1" x14ac:dyDescent="0.25">
      <c r="A233" s="49"/>
      <c r="B233" s="49"/>
      <c r="C233" s="50"/>
      <c r="D233" s="50"/>
      <c r="E233" s="51"/>
      <c r="F233" s="51"/>
      <c r="G233" s="51"/>
      <c r="H233" s="51"/>
      <c r="I233" s="51"/>
    </row>
    <row r="234" spans="1:10" x14ac:dyDescent="0.25">
      <c r="A234" s="210" t="s">
        <v>1</v>
      </c>
      <c r="B234" s="210"/>
      <c r="C234" s="316">
        <f>'F-TNU-RA-014 SOLICITUD'!$C$13:$D$13</f>
        <v>0</v>
      </c>
      <c r="D234" s="316"/>
      <c r="E234" s="48" t="s">
        <v>3</v>
      </c>
      <c r="F234" s="317">
        <f>'F-TNU-RA-014 SOLICITUD'!$F$13:$G$13</f>
        <v>0</v>
      </c>
      <c r="G234" s="317"/>
      <c r="H234" s="48" t="s">
        <v>4</v>
      </c>
      <c r="I234" s="118">
        <f>'F-TNU-RA-014 SOLICITUD'!$I$13</f>
        <v>0</v>
      </c>
    </row>
    <row r="235" spans="1:10" s="1" customFormat="1" ht="3.75" customHeight="1" x14ac:dyDescent="0.25">
      <c r="A235" s="49"/>
      <c r="B235" s="49"/>
      <c r="C235" s="50"/>
      <c r="D235" s="50"/>
      <c r="E235" s="51"/>
      <c r="F235" s="51"/>
      <c r="G235" s="51"/>
      <c r="H235" s="51"/>
      <c r="I235" s="51"/>
    </row>
    <row r="236" spans="1:10" x14ac:dyDescent="0.25">
      <c r="A236" s="210" t="s">
        <v>2</v>
      </c>
      <c r="B236" s="210"/>
      <c r="C236" s="316">
        <f>'F-TNU-RA-014 SOLICITUD'!$C$15:$D$15</f>
        <v>0</v>
      </c>
      <c r="D236" s="316"/>
      <c r="E236" s="48" t="s">
        <v>5</v>
      </c>
      <c r="F236" s="317">
        <f>'F-TNU-RA-014 SOLICITUD'!$F$15:$I$15</f>
        <v>0</v>
      </c>
      <c r="G236" s="317"/>
      <c r="H236" s="317"/>
      <c r="I236" s="317"/>
    </row>
    <row r="237" spans="1:10" s="1" customFormat="1" ht="3.75" customHeight="1" x14ac:dyDescent="0.25">
      <c r="A237" s="49"/>
      <c r="B237" s="49"/>
      <c r="C237" s="50"/>
      <c r="D237" s="50"/>
      <c r="E237" s="51"/>
      <c r="F237" s="53"/>
      <c r="G237" s="53"/>
      <c r="H237" s="53"/>
      <c r="I237" s="53"/>
    </row>
    <row r="238" spans="1:10" x14ac:dyDescent="0.25">
      <c r="A238" s="210" t="s">
        <v>6</v>
      </c>
      <c r="B238" s="210"/>
      <c r="C238" s="316">
        <f>'F-TNU-RA-014 SOLICITUD'!$C$17:$D$17</f>
        <v>0</v>
      </c>
      <c r="D238" s="316"/>
      <c r="E238" s="48" t="s">
        <v>7</v>
      </c>
      <c r="F238" s="317">
        <f>'F-TNU-RA-014 SOLICITUD'!$F$17:$I$17</f>
        <v>0</v>
      </c>
      <c r="G238" s="317"/>
      <c r="H238" s="317"/>
      <c r="I238" s="317"/>
    </row>
    <row r="239" spans="1:10" s="1" customFormat="1" ht="3.75" customHeight="1" x14ac:dyDescent="0.25">
      <c r="A239" s="49"/>
      <c r="B239" s="49"/>
      <c r="C239" s="50"/>
      <c r="D239" s="50"/>
      <c r="E239" s="51"/>
      <c r="F239" s="53"/>
      <c r="G239" s="53"/>
      <c r="H239" s="53"/>
      <c r="I239" s="53"/>
    </row>
    <row r="240" spans="1:10" x14ac:dyDescent="0.25">
      <c r="A240" s="210" t="s">
        <v>8</v>
      </c>
      <c r="B240" s="210"/>
      <c r="C240" s="316">
        <f>'F-TNU-RA-014 SOLICITUD'!$C$19:$D$19</f>
        <v>0</v>
      </c>
      <c r="D240" s="316"/>
      <c r="E240" s="54" t="s">
        <v>149</v>
      </c>
      <c r="F240" s="54"/>
      <c r="G240" s="156"/>
      <c r="H240" s="143">
        <f>'F-TNU-RA-014 SOLICITUD'!$C$7</f>
        <v>0</v>
      </c>
      <c r="I240" s="142">
        <f>'F-TNU-RA-014 SOLICITUD'!$H$7</f>
        <v>0</v>
      </c>
    </row>
    <row r="241" spans="1:9" ht="3.75" customHeight="1" x14ac:dyDescent="0.25">
      <c r="A241" s="48"/>
      <c r="B241" s="48"/>
      <c r="C241" s="48"/>
      <c r="D241" s="48"/>
      <c r="E241" s="48"/>
      <c r="F241" s="48"/>
      <c r="G241" s="48"/>
      <c r="H241" s="48"/>
      <c r="I241" s="48"/>
    </row>
    <row r="242" spans="1:9" ht="6.75" customHeight="1" x14ac:dyDescent="0.25">
      <c r="A242" s="48"/>
      <c r="B242" s="48"/>
      <c r="C242" s="48"/>
      <c r="D242" s="48"/>
      <c r="E242" s="48"/>
      <c r="F242" s="48"/>
      <c r="G242" s="48"/>
      <c r="H242" s="48"/>
      <c r="I242" s="48"/>
    </row>
    <row r="243" spans="1:9" x14ac:dyDescent="0.25">
      <c r="A243" s="209" t="s">
        <v>150</v>
      </c>
      <c r="B243" s="209"/>
      <c r="C243" s="209"/>
      <c r="D243" s="209"/>
      <c r="E243" s="209"/>
      <c r="F243" s="209"/>
      <c r="G243" s="209"/>
      <c r="H243" s="209"/>
      <c r="I243" s="209"/>
    </row>
    <row r="244" spans="1:9" ht="7.5" customHeight="1" x14ac:dyDescent="0.25">
      <c r="A244" s="48"/>
      <c r="B244" s="48"/>
      <c r="C244" s="48"/>
      <c r="D244" s="48"/>
      <c r="E244" s="48"/>
      <c r="F244" s="48"/>
      <c r="G244" s="48"/>
      <c r="H244" s="48"/>
      <c r="I244" s="48"/>
    </row>
    <row r="245" spans="1:9" ht="53.25" customHeight="1" x14ac:dyDescent="0.25">
      <c r="A245" s="215" t="s">
        <v>162</v>
      </c>
      <c r="B245" s="215"/>
      <c r="C245" s="215"/>
      <c r="D245" s="215"/>
      <c r="E245" s="215"/>
      <c r="F245" s="215"/>
      <c r="G245" s="215"/>
      <c r="H245" s="215"/>
      <c r="I245" s="215"/>
    </row>
    <row r="246" spans="1:9" ht="7.5" customHeight="1" x14ac:dyDescent="0.25">
      <c r="A246" s="48"/>
      <c r="B246" s="48"/>
      <c r="C246" s="48"/>
      <c r="D246" s="48"/>
      <c r="E246" s="48"/>
      <c r="F246" s="48"/>
      <c r="G246" s="48"/>
      <c r="H246" s="48"/>
      <c r="I246" s="48"/>
    </row>
    <row r="247" spans="1:9" ht="15" customHeight="1" x14ac:dyDescent="0.25">
      <c r="A247" s="133" t="s">
        <v>152</v>
      </c>
      <c r="B247" s="48"/>
      <c r="C247" s="339" t="str">
        <f>'F-TNU-RA-014 SOLICITUD'!F148</f>
        <v xml:space="preserve"> </v>
      </c>
      <c r="D247" s="340"/>
      <c r="E247" s="56"/>
      <c r="F247" s="56"/>
      <c r="G247" s="56"/>
      <c r="H247" s="56"/>
      <c r="I247" s="56"/>
    </row>
    <row r="248" spans="1:9" s="1" customFormat="1" ht="3.75" customHeight="1" x14ac:dyDescent="0.25">
      <c r="A248" s="49"/>
      <c r="B248" s="49"/>
      <c r="C248" s="50"/>
      <c r="D248" s="50"/>
      <c r="E248" s="51"/>
      <c r="F248" s="51"/>
      <c r="G248" s="51"/>
      <c r="H248" s="51"/>
      <c r="I248" s="51"/>
    </row>
    <row r="249" spans="1:9" s="185" customFormat="1" ht="24.75" customHeight="1" x14ac:dyDescent="0.25">
      <c r="A249" s="248" t="s">
        <v>202</v>
      </c>
      <c r="B249" s="248"/>
      <c r="C249" s="385"/>
      <c r="D249" s="385"/>
      <c r="E249" s="141" t="s">
        <v>201</v>
      </c>
      <c r="F249" s="184"/>
      <c r="G249" s="184"/>
      <c r="H249" s="386"/>
      <c r="I249" s="386"/>
    </row>
    <row r="250" spans="1:9" ht="7.5" customHeight="1" x14ac:dyDescent="0.25">
      <c r="A250" s="56" t="s">
        <v>86</v>
      </c>
      <c r="B250" s="56">
        <v>1</v>
      </c>
      <c r="C250" s="56">
        <v>2</v>
      </c>
      <c r="D250" s="56">
        <v>3</v>
      </c>
      <c r="E250" s="56">
        <v>4</v>
      </c>
      <c r="F250" s="56">
        <v>5</v>
      </c>
      <c r="G250" s="56">
        <v>6</v>
      </c>
      <c r="H250" s="56">
        <v>7</v>
      </c>
      <c r="I250" s="56">
        <v>8</v>
      </c>
    </row>
    <row r="251" spans="1:9" ht="3.75" customHeight="1" x14ac:dyDescent="0.25">
      <c r="A251" s="150"/>
      <c r="B251" s="151"/>
      <c r="C251" s="151"/>
      <c r="D251" s="151"/>
      <c r="E251" s="151"/>
      <c r="F251" s="151"/>
      <c r="G251" s="151"/>
      <c r="H251" s="151"/>
      <c r="I251" s="152"/>
    </row>
    <row r="252" spans="1:9" x14ac:dyDescent="0.25">
      <c r="A252" s="242" t="s">
        <v>128</v>
      </c>
      <c r="B252" s="243"/>
      <c r="C252" s="149" t="str">
        <f>'F-TNU-RA-014 SOLICITUD'!C150</f>
        <v>Seleccione</v>
      </c>
      <c r="D252" s="387" t="s">
        <v>11</v>
      </c>
      <c r="E252" s="387"/>
      <c r="F252" s="377">
        <f>'F-TNU-RA-014 SOLICITUD'!F150:I150</f>
        <v>0</v>
      </c>
      <c r="G252" s="377"/>
      <c r="H252" s="377"/>
      <c r="I252" s="378"/>
    </row>
    <row r="253" spans="1:9" ht="27.75" customHeight="1" x14ac:dyDescent="0.25">
      <c r="A253" s="234" t="s">
        <v>164</v>
      </c>
      <c r="B253" s="235"/>
      <c r="C253" s="235"/>
      <c r="D253" s="235"/>
      <c r="E253" s="235"/>
      <c r="F253" s="235"/>
      <c r="G253" s="235"/>
      <c r="H253" s="235"/>
      <c r="I253" s="236"/>
    </row>
    <row r="254" spans="1:9" ht="28.5" customHeight="1" x14ac:dyDescent="0.25">
      <c r="A254" s="376">
        <f>'F-TNU-RA-014 SOLICITUD'!A152:I152</f>
        <v>0</v>
      </c>
      <c r="B254" s="377"/>
      <c r="C254" s="377"/>
      <c r="D254" s="377"/>
      <c r="E254" s="377"/>
      <c r="F254" s="377"/>
      <c r="G254" s="377"/>
      <c r="H254" s="377"/>
      <c r="I254" s="378"/>
    </row>
    <row r="255" spans="1:9" x14ac:dyDescent="0.25">
      <c r="A255" s="183" t="s">
        <v>203</v>
      </c>
      <c r="B255" s="155"/>
      <c r="C255" s="155"/>
      <c r="D255" s="155"/>
      <c r="E255" s="155"/>
      <c r="F255" s="155"/>
      <c r="G255" s="155"/>
      <c r="H255" s="155"/>
      <c r="I255" s="86"/>
    </row>
    <row r="256" spans="1:9" ht="7.5" customHeight="1" x14ac:dyDescent="0.25">
      <c r="A256" s="379">
        <f>'F-TNU-RA-014 SOLICITUD'!A154:I154</f>
        <v>0</v>
      </c>
      <c r="B256" s="380"/>
      <c r="C256" s="380"/>
      <c r="D256" s="380"/>
      <c r="E256" s="380"/>
      <c r="F256" s="380"/>
      <c r="G256" s="380"/>
      <c r="H256" s="380"/>
      <c r="I256" s="381"/>
    </row>
    <row r="257" spans="1:10" ht="3.75" customHeight="1" x14ac:dyDescent="0.25">
      <c r="A257" s="48"/>
      <c r="B257" s="48"/>
      <c r="C257" s="48"/>
      <c r="D257" s="48"/>
      <c r="E257" s="73"/>
      <c r="F257" s="48"/>
      <c r="G257" s="48"/>
      <c r="H257" s="48"/>
      <c r="I257" s="48"/>
    </row>
    <row r="258" spans="1:10" x14ac:dyDescent="0.25">
      <c r="A258" s="209" t="s">
        <v>156</v>
      </c>
      <c r="B258" s="209"/>
      <c r="C258" s="209"/>
      <c r="D258" s="209"/>
      <c r="E258" s="209"/>
      <c r="F258" s="209"/>
      <c r="G258" s="209"/>
      <c r="H258" s="209"/>
      <c r="I258" s="209"/>
    </row>
    <row r="259" spans="1:10" ht="3.75" customHeight="1" x14ac:dyDescent="0.25">
      <c r="A259" s="66"/>
      <c r="B259" s="59"/>
      <c r="C259" s="59"/>
      <c r="D259" s="60"/>
      <c r="E259" s="61"/>
      <c r="F259" s="61"/>
      <c r="G259" s="70"/>
      <c r="H259" s="70"/>
      <c r="I259" s="70"/>
      <c r="J259" s="137"/>
    </row>
    <row r="260" spans="1:10" ht="3.75" customHeight="1" x14ac:dyDescent="0.25">
      <c r="A260" s="157"/>
      <c r="B260" s="157"/>
      <c r="C260" s="157"/>
      <c r="D260" s="157"/>
      <c r="E260" s="157"/>
      <c r="F260" s="157"/>
      <c r="G260" s="157"/>
      <c r="H260" s="157"/>
      <c r="I260" s="157"/>
    </row>
    <row r="261" spans="1:10" ht="26.25" customHeight="1" x14ac:dyDescent="0.25">
      <c r="A261" s="382" t="s">
        <v>204</v>
      </c>
      <c r="B261" s="382"/>
      <c r="C261" s="154" t="s">
        <v>205</v>
      </c>
      <c r="D261" s="154" t="s">
        <v>165</v>
      </c>
      <c r="E261" s="383" t="s">
        <v>206</v>
      </c>
      <c r="F261" s="384"/>
      <c r="G261" s="382" t="s">
        <v>207</v>
      </c>
      <c r="H261" s="382"/>
    </row>
    <row r="262" spans="1:10" x14ac:dyDescent="0.25">
      <c r="A262" s="370"/>
      <c r="B262" s="370"/>
      <c r="C262" s="153"/>
      <c r="D262" s="159" t="s">
        <v>174</v>
      </c>
      <c r="E262" s="371"/>
      <c r="F262" s="372"/>
      <c r="G262" s="373"/>
      <c r="H262" s="373"/>
    </row>
    <row r="263" spans="1:10" x14ac:dyDescent="0.25">
      <c r="A263" s="370"/>
      <c r="B263" s="370"/>
      <c r="C263" s="153"/>
      <c r="D263" s="159" t="s">
        <v>174</v>
      </c>
      <c r="E263" s="371"/>
      <c r="F263" s="372"/>
      <c r="G263" s="373"/>
      <c r="H263" s="373"/>
    </row>
    <row r="264" spans="1:10" x14ac:dyDescent="0.25">
      <c r="A264" s="370"/>
      <c r="B264" s="370"/>
      <c r="C264" s="153"/>
      <c r="D264" s="159" t="s">
        <v>174</v>
      </c>
      <c r="E264" s="371"/>
      <c r="F264" s="372"/>
      <c r="G264" s="373"/>
      <c r="H264" s="373"/>
    </row>
    <row r="265" spans="1:10" x14ac:dyDescent="0.25">
      <c r="A265" s="370"/>
      <c r="B265" s="370"/>
      <c r="C265" s="153"/>
      <c r="D265" s="159" t="s">
        <v>174</v>
      </c>
      <c r="E265" s="371"/>
      <c r="F265" s="372"/>
      <c r="G265" s="374"/>
      <c r="H265" s="375"/>
    </row>
    <row r="266" spans="1:10" ht="3.75" customHeight="1" x14ac:dyDescent="0.25"/>
    <row r="267" spans="1:10" ht="63.75" customHeight="1" x14ac:dyDescent="0.25">
      <c r="A267" s="215" t="s">
        <v>208</v>
      </c>
      <c r="B267" s="215"/>
      <c r="C267" s="215"/>
      <c r="D267" s="215"/>
      <c r="E267" s="215"/>
      <c r="F267" s="215"/>
      <c r="G267" s="215"/>
      <c r="H267" s="215"/>
      <c r="I267" s="215"/>
    </row>
    <row r="268" spans="1:10" ht="3.75" customHeight="1" x14ac:dyDescent="0.25">
      <c r="A268" s="48"/>
      <c r="B268" s="48"/>
      <c r="C268" s="48"/>
      <c r="D268" s="48"/>
      <c r="E268" s="48"/>
      <c r="F268" s="48"/>
      <c r="G268" s="62"/>
      <c r="H268" s="62"/>
      <c r="I268" s="62"/>
    </row>
    <row r="269" spans="1:10" ht="0.75" customHeight="1" x14ac:dyDescent="0.25">
      <c r="A269" s="48"/>
      <c r="B269" s="48"/>
      <c r="C269" s="48"/>
      <c r="D269" s="48"/>
      <c r="E269" s="48"/>
      <c r="F269" s="48"/>
      <c r="G269" s="62"/>
      <c r="H269" s="62"/>
      <c r="I269" s="62"/>
    </row>
    <row r="270" spans="1:10" ht="15.75" thickBot="1" x14ac:dyDescent="0.3">
      <c r="A270" s="48"/>
      <c r="C270" s="48" t="s">
        <v>157</v>
      </c>
      <c r="D270" s="140"/>
      <c r="E270" s="140"/>
      <c r="F270" s="140"/>
      <c r="G270" s="140"/>
      <c r="H270" s="140"/>
      <c r="I270" s="48"/>
    </row>
    <row r="271" spans="1:10" ht="3.75" customHeight="1" x14ac:dyDescent="0.25">
      <c r="A271" s="48"/>
      <c r="B271" s="48"/>
      <c r="C271" s="48"/>
      <c r="D271" s="48"/>
      <c r="E271" s="48"/>
      <c r="F271" s="48"/>
      <c r="G271" s="48"/>
      <c r="H271" s="48"/>
      <c r="I271" s="48"/>
    </row>
    <row r="272" spans="1:10" x14ac:dyDescent="0.25">
      <c r="A272" s="48"/>
      <c r="C272" s="58"/>
      <c r="D272" s="367"/>
      <c r="E272" s="367"/>
      <c r="F272" s="367"/>
      <c r="G272" s="367"/>
      <c r="H272" s="367"/>
      <c r="I272" s="48"/>
    </row>
    <row r="273" spans="1:10" x14ac:dyDescent="0.25">
      <c r="A273" s="48"/>
      <c r="B273" s="48"/>
      <c r="C273" s="58"/>
      <c r="D273" s="58" t="s">
        <v>158</v>
      </c>
      <c r="E273" s="58"/>
      <c r="F273" s="58"/>
      <c r="G273" s="58"/>
      <c r="H273" s="58"/>
      <c r="I273" s="48"/>
    </row>
    <row r="274" spans="1:10" ht="7.5" customHeight="1" x14ac:dyDescent="0.25">
      <c r="A274" s="48"/>
      <c r="B274" s="48"/>
      <c r="C274" s="58"/>
      <c r="D274" s="58"/>
      <c r="E274" s="58"/>
      <c r="F274" s="58"/>
      <c r="G274" s="48"/>
      <c r="H274" s="48"/>
      <c r="I274" s="48"/>
    </row>
    <row r="275" spans="1:10" x14ac:dyDescent="0.25">
      <c r="A275" s="160"/>
      <c r="B275" s="161"/>
      <c r="C275" s="162" t="s">
        <v>160</v>
      </c>
      <c r="D275" s="368"/>
      <c r="E275" s="368"/>
      <c r="F275" s="368"/>
      <c r="G275" s="368"/>
      <c r="H275" s="368"/>
      <c r="I275" s="369"/>
    </row>
    <row r="276" spans="1:10" ht="18.75" customHeight="1" x14ac:dyDescent="0.25">
      <c r="A276" s="193"/>
      <c r="B276" s="193"/>
      <c r="C276" s="333" t="s">
        <v>161</v>
      </c>
      <c r="D276" s="334"/>
      <c r="E276" s="334"/>
      <c r="F276" s="334"/>
      <c r="G276" s="193" t="s">
        <v>92</v>
      </c>
      <c r="H276" s="193"/>
      <c r="I276" s="193"/>
    </row>
    <row r="277" spans="1:10" ht="18.75" customHeight="1" x14ac:dyDescent="0.25">
      <c r="A277" s="193"/>
      <c r="B277" s="193"/>
      <c r="C277" s="334"/>
      <c r="D277" s="334"/>
      <c r="E277" s="334"/>
      <c r="F277" s="334"/>
      <c r="G277" s="193" t="s">
        <v>198</v>
      </c>
      <c r="H277" s="193"/>
      <c r="I277" s="193"/>
    </row>
    <row r="278" spans="1:10" ht="18.75" customHeight="1" x14ac:dyDescent="0.25">
      <c r="A278" s="193"/>
      <c r="B278" s="193"/>
      <c r="C278" s="334"/>
      <c r="D278" s="334"/>
      <c r="E278" s="334"/>
      <c r="F278" s="334"/>
      <c r="G278" s="193" t="s">
        <v>35</v>
      </c>
      <c r="H278" s="193"/>
      <c r="I278" s="193"/>
    </row>
    <row r="279" spans="1:10" x14ac:dyDescent="0.25">
      <c r="A279" s="45"/>
      <c r="B279" s="45"/>
      <c r="C279" s="45"/>
      <c r="D279" s="45"/>
      <c r="E279" s="45"/>
      <c r="F279" s="45"/>
      <c r="G279" s="45"/>
      <c r="H279" s="45"/>
      <c r="I279" s="45"/>
    </row>
    <row r="280" spans="1:10" x14ac:dyDescent="0.25">
      <c r="A280" s="335" t="s">
        <v>146</v>
      </c>
      <c r="B280" s="335"/>
      <c r="C280" s="335"/>
      <c r="D280" s="335"/>
      <c r="E280" s="335"/>
      <c r="F280" s="335"/>
      <c r="G280" s="335"/>
      <c r="H280" s="335"/>
      <c r="I280" s="335"/>
    </row>
    <row r="281" spans="1:10" ht="37.5" customHeight="1" x14ac:dyDescent="0.25">
      <c r="A281" s="336" t="s">
        <v>199</v>
      </c>
      <c r="B281" s="336"/>
      <c r="C281" s="336"/>
      <c r="D281" s="336"/>
      <c r="E281" s="336"/>
      <c r="F281" s="336"/>
      <c r="G281" s="336"/>
      <c r="H281" s="336"/>
      <c r="I281" s="336"/>
    </row>
    <row r="282" spans="1:10" ht="7.5" customHeight="1" x14ac:dyDescent="0.25">
      <c r="A282" s="158"/>
      <c r="B282" s="158"/>
      <c r="C282" s="158"/>
      <c r="D282" s="158"/>
      <c r="E282" s="158"/>
      <c r="F282" s="158"/>
      <c r="G282" s="158"/>
      <c r="H282" s="158"/>
      <c r="I282" s="158"/>
    </row>
    <row r="283" spans="1:10" ht="22.5" customHeight="1" x14ac:dyDescent="0.25">
      <c r="A283" s="158"/>
      <c r="B283" s="158"/>
      <c r="C283" s="131" t="s">
        <v>147</v>
      </c>
      <c r="D283" s="158"/>
      <c r="E283" s="337" t="str">
        <f>IF(C302&lt;&gt;"",C302&amp;" /"," ")</f>
        <v xml:space="preserve">  /</v>
      </c>
      <c r="F283" s="338"/>
      <c r="G283" s="145">
        <v>2018</v>
      </c>
      <c r="H283" s="132"/>
      <c r="I283" s="158"/>
      <c r="J283" s="144"/>
    </row>
    <row r="284" spans="1:10" ht="7.5" customHeight="1" x14ac:dyDescent="0.25">
      <c r="A284" s="46"/>
      <c r="B284" s="46"/>
      <c r="C284" s="46"/>
      <c r="D284" s="46"/>
      <c r="E284" s="46"/>
      <c r="F284" s="46"/>
      <c r="G284" s="46"/>
      <c r="H284" s="46"/>
      <c r="I284" s="46"/>
    </row>
    <row r="285" spans="1:10" x14ac:dyDescent="0.25">
      <c r="A285" s="209" t="s">
        <v>148</v>
      </c>
      <c r="B285" s="209"/>
      <c r="C285" s="209"/>
      <c r="D285" s="209"/>
      <c r="E285" s="209"/>
      <c r="F285" s="209"/>
      <c r="G285" s="209"/>
      <c r="H285" s="209"/>
      <c r="I285" s="209"/>
    </row>
    <row r="286" spans="1:10" ht="3.75" customHeight="1" x14ac:dyDescent="0.25">
      <c r="A286" s="48"/>
      <c r="B286" s="48"/>
      <c r="C286" s="48"/>
      <c r="D286" s="48"/>
      <c r="E286" s="48"/>
      <c r="F286" s="48"/>
      <c r="G286" s="48"/>
      <c r="H286" s="48"/>
      <c r="I286" s="48"/>
    </row>
    <row r="287" spans="1:10" x14ac:dyDescent="0.25">
      <c r="A287" s="210" t="s">
        <v>0</v>
      </c>
      <c r="B287" s="210"/>
      <c r="C287" s="316">
        <f>'F-TNU-RA-014 SOLICITUD'!$C$11:$I$11</f>
        <v>0</v>
      </c>
      <c r="D287" s="316"/>
      <c r="E287" s="316"/>
      <c r="F287" s="316"/>
      <c r="G287" s="316"/>
      <c r="H287" s="316"/>
      <c r="I287" s="316"/>
    </row>
    <row r="288" spans="1:10" s="1" customFormat="1" ht="3.75" customHeight="1" x14ac:dyDescent="0.25">
      <c r="A288" s="49"/>
      <c r="B288" s="49"/>
      <c r="C288" s="50"/>
      <c r="D288" s="50"/>
      <c r="E288" s="51"/>
      <c r="F288" s="51"/>
      <c r="G288" s="51"/>
      <c r="H288" s="51"/>
      <c r="I288" s="51"/>
    </row>
    <row r="289" spans="1:9" x14ac:dyDescent="0.25">
      <c r="A289" s="210" t="s">
        <v>1</v>
      </c>
      <c r="B289" s="210"/>
      <c r="C289" s="316">
        <f>'F-TNU-RA-014 SOLICITUD'!$C$13:$D$13</f>
        <v>0</v>
      </c>
      <c r="D289" s="316"/>
      <c r="E289" s="48" t="s">
        <v>3</v>
      </c>
      <c r="F289" s="317">
        <f>'F-TNU-RA-014 SOLICITUD'!$F$13:$G$13</f>
        <v>0</v>
      </c>
      <c r="G289" s="317"/>
      <c r="H289" s="48" t="s">
        <v>4</v>
      </c>
      <c r="I289" s="118">
        <f>'F-TNU-RA-014 SOLICITUD'!$I$13</f>
        <v>0</v>
      </c>
    </row>
    <row r="290" spans="1:9" s="1" customFormat="1" ht="3.75" customHeight="1" x14ac:dyDescent="0.25">
      <c r="A290" s="49"/>
      <c r="B290" s="49"/>
      <c r="C290" s="50"/>
      <c r="D290" s="50"/>
      <c r="E290" s="51"/>
      <c r="F290" s="51"/>
      <c r="G290" s="51"/>
      <c r="H290" s="51"/>
      <c r="I290" s="51"/>
    </row>
    <row r="291" spans="1:9" x14ac:dyDescent="0.25">
      <c r="A291" s="210" t="s">
        <v>2</v>
      </c>
      <c r="B291" s="210"/>
      <c r="C291" s="316">
        <f>'F-TNU-RA-014 SOLICITUD'!$C$15:$D$15</f>
        <v>0</v>
      </c>
      <c r="D291" s="316"/>
      <c r="E291" s="48" t="s">
        <v>5</v>
      </c>
      <c r="F291" s="317">
        <f>'F-TNU-RA-014 SOLICITUD'!$F$15:$I$15</f>
        <v>0</v>
      </c>
      <c r="G291" s="317"/>
      <c r="H291" s="317"/>
      <c r="I291" s="317"/>
    </row>
    <row r="292" spans="1:9" s="1" customFormat="1" ht="3.75" customHeight="1" x14ac:dyDescent="0.25">
      <c r="A292" s="49"/>
      <c r="B292" s="49"/>
      <c r="C292" s="50"/>
      <c r="D292" s="50"/>
      <c r="E292" s="51"/>
      <c r="F292" s="53"/>
      <c r="G292" s="53"/>
      <c r="H292" s="53"/>
      <c r="I292" s="53"/>
    </row>
    <row r="293" spans="1:9" x14ac:dyDescent="0.25">
      <c r="A293" s="210" t="s">
        <v>6</v>
      </c>
      <c r="B293" s="210"/>
      <c r="C293" s="316">
        <f>'F-TNU-RA-014 SOLICITUD'!$C$17:$D$17</f>
        <v>0</v>
      </c>
      <c r="D293" s="316"/>
      <c r="E293" s="48" t="s">
        <v>7</v>
      </c>
      <c r="F293" s="317">
        <f>'F-TNU-RA-014 SOLICITUD'!$F$17:$I$17</f>
        <v>0</v>
      </c>
      <c r="G293" s="317"/>
      <c r="H293" s="317"/>
      <c r="I293" s="317"/>
    </row>
    <row r="294" spans="1:9" s="1" customFormat="1" ht="3.75" customHeight="1" x14ac:dyDescent="0.25">
      <c r="A294" s="49"/>
      <c r="B294" s="49"/>
      <c r="C294" s="50"/>
      <c r="D294" s="50"/>
      <c r="E294" s="51"/>
      <c r="F294" s="53"/>
      <c r="G294" s="53"/>
      <c r="H294" s="53"/>
      <c r="I294" s="53"/>
    </row>
    <row r="295" spans="1:9" x14ac:dyDescent="0.25">
      <c r="A295" s="210" t="s">
        <v>8</v>
      </c>
      <c r="B295" s="210"/>
      <c r="C295" s="316">
        <f>'F-TNU-RA-014 SOLICITUD'!$C$19:$D$19</f>
        <v>0</v>
      </c>
      <c r="D295" s="316"/>
      <c r="E295" s="54" t="s">
        <v>149</v>
      </c>
      <c r="F295" s="54"/>
      <c r="G295" s="156"/>
      <c r="H295" s="143">
        <f>'F-TNU-RA-014 SOLICITUD'!$C$7</f>
        <v>0</v>
      </c>
      <c r="I295" s="142">
        <f>'F-TNU-RA-014 SOLICITUD'!$H$7</f>
        <v>0</v>
      </c>
    </row>
    <row r="296" spans="1:9" ht="3.75" customHeight="1" x14ac:dyDescent="0.25">
      <c r="A296" s="48"/>
      <c r="B296" s="48"/>
      <c r="C296" s="48"/>
      <c r="D296" s="48"/>
      <c r="E296" s="48"/>
      <c r="F296" s="48"/>
      <c r="G296" s="48"/>
      <c r="H296" s="48"/>
      <c r="I296" s="48"/>
    </row>
    <row r="297" spans="1:9" ht="6.75" customHeight="1" x14ac:dyDescent="0.25">
      <c r="A297" s="48"/>
      <c r="B297" s="48"/>
      <c r="C297" s="48"/>
      <c r="D297" s="48"/>
      <c r="E297" s="48"/>
      <c r="F297" s="48"/>
      <c r="G297" s="48"/>
      <c r="H297" s="48"/>
      <c r="I297" s="48"/>
    </row>
    <row r="298" spans="1:9" x14ac:dyDescent="0.25">
      <c r="A298" s="209" t="s">
        <v>150</v>
      </c>
      <c r="B298" s="209"/>
      <c r="C298" s="209"/>
      <c r="D298" s="209"/>
      <c r="E298" s="209"/>
      <c r="F298" s="209"/>
      <c r="G298" s="209"/>
      <c r="H298" s="209"/>
      <c r="I298" s="209"/>
    </row>
    <row r="299" spans="1:9" ht="7.5" customHeight="1" x14ac:dyDescent="0.25">
      <c r="A299" s="48"/>
      <c r="B299" s="48"/>
      <c r="C299" s="48"/>
      <c r="D299" s="48"/>
      <c r="E299" s="48"/>
      <c r="F299" s="48"/>
      <c r="G299" s="48"/>
      <c r="H299" s="48"/>
      <c r="I299" s="48"/>
    </row>
    <row r="300" spans="1:9" ht="54" customHeight="1" x14ac:dyDescent="0.25">
      <c r="A300" s="215" t="s">
        <v>162</v>
      </c>
      <c r="B300" s="215"/>
      <c r="C300" s="215"/>
      <c r="D300" s="215"/>
      <c r="E300" s="215"/>
      <c r="F300" s="215"/>
      <c r="G300" s="215"/>
      <c r="H300" s="215"/>
      <c r="I300" s="215"/>
    </row>
    <row r="301" spans="1:9" ht="7.5" customHeight="1" x14ac:dyDescent="0.25">
      <c r="A301" s="48"/>
      <c r="B301" s="48"/>
      <c r="C301" s="48"/>
      <c r="D301" s="48"/>
      <c r="E301" s="48"/>
      <c r="F301" s="48"/>
      <c r="G301" s="48"/>
      <c r="H301" s="48"/>
      <c r="I301" s="48"/>
    </row>
    <row r="302" spans="1:9" ht="15" customHeight="1" x14ac:dyDescent="0.25">
      <c r="A302" s="133" t="s">
        <v>152</v>
      </c>
      <c r="B302" s="48"/>
      <c r="C302" s="339" t="str">
        <f>'F-TNU-RA-014 SOLICITUD'!F156</f>
        <v xml:space="preserve"> </v>
      </c>
      <c r="D302" s="340"/>
      <c r="E302" s="56"/>
      <c r="F302" s="56"/>
      <c r="G302" s="56"/>
      <c r="H302" s="56"/>
      <c r="I302" s="56"/>
    </row>
    <row r="303" spans="1:9" s="1" customFormat="1" ht="3.75" customHeight="1" x14ac:dyDescent="0.25">
      <c r="A303" s="49"/>
      <c r="B303" s="49"/>
      <c r="C303" s="50"/>
      <c r="D303" s="50"/>
      <c r="E303" s="51"/>
      <c r="F303" s="51"/>
      <c r="G303" s="51"/>
      <c r="H303" s="51"/>
      <c r="I303" s="51"/>
    </row>
    <row r="304" spans="1:9" s="185" customFormat="1" ht="24" customHeight="1" x14ac:dyDescent="0.25">
      <c r="A304" s="248" t="s">
        <v>202</v>
      </c>
      <c r="B304" s="248"/>
      <c r="C304" s="385"/>
      <c r="D304" s="385"/>
      <c r="E304" s="141" t="s">
        <v>201</v>
      </c>
      <c r="F304" s="184"/>
      <c r="G304" s="184"/>
      <c r="H304" s="386"/>
      <c r="I304" s="386"/>
    </row>
    <row r="305" spans="1:10" ht="7.5" customHeight="1" x14ac:dyDescent="0.25">
      <c r="A305" s="56" t="s">
        <v>86</v>
      </c>
      <c r="B305" s="56">
        <v>1</v>
      </c>
      <c r="C305" s="56">
        <v>2</v>
      </c>
      <c r="D305" s="56">
        <v>3</v>
      </c>
      <c r="E305" s="56">
        <v>4</v>
      </c>
      <c r="F305" s="56">
        <v>5</v>
      </c>
      <c r="G305" s="56">
        <v>6</v>
      </c>
      <c r="H305" s="56">
        <v>7</v>
      </c>
      <c r="I305" s="56">
        <v>8</v>
      </c>
    </row>
    <row r="306" spans="1:10" ht="3.75" customHeight="1" x14ac:dyDescent="0.25">
      <c r="A306" s="150"/>
      <c r="B306" s="151"/>
      <c r="C306" s="151"/>
      <c r="D306" s="151"/>
      <c r="E306" s="151"/>
      <c r="F306" s="151"/>
      <c r="G306" s="151"/>
      <c r="H306" s="151"/>
      <c r="I306" s="152"/>
    </row>
    <row r="307" spans="1:10" x14ac:dyDescent="0.25">
      <c r="A307" s="242" t="s">
        <v>128</v>
      </c>
      <c r="B307" s="243"/>
      <c r="C307" s="149" t="str">
        <f>'F-TNU-RA-014 SOLICITUD'!C158</f>
        <v>Seleccione</v>
      </c>
      <c r="D307" s="387" t="s">
        <v>11</v>
      </c>
      <c r="E307" s="387"/>
      <c r="F307" s="388">
        <f>'F-TNU-RA-014 SOLICITUD'!F158:I158</f>
        <v>0</v>
      </c>
      <c r="G307" s="388"/>
      <c r="H307" s="388"/>
      <c r="I307" s="389"/>
    </row>
    <row r="308" spans="1:10" ht="27.75" customHeight="1" x14ac:dyDescent="0.25">
      <c r="A308" s="234" t="s">
        <v>164</v>
      </c>
      <c r="B308" s="235"/>
      <c r="C308" s="235"/>
      <c r="D308" s="235"/>
      <c r="E308" s="235"/>
      <c r="F308" s="235"/>
      <c r="G308" s="235"/>
      <c r="H308" s="235"/>
      <c r="I308" s="236"/>
    </row>
    <row r="309" spans="1:10" ht="28.5" customHeight="1" x14ac:dyDescent="0.25">
      <c r="A309" s="376">
        <f>'F-TNU-RA-014 SOLICITUD'!A160:I160</f>
        <v>0</v>
      </c>
      <c r="B309" s="377"/>
      <c r="C309" s="377"/>
      <c r="D309" s="377"/>
      <c r="E309" s="377"/>
      <c r="F309" s="377"/>
      <c r="G309" s="377"/>
      <c r="H309" s="377"/>
      <c r="I309" s="378"/>
    </row>
    <row r="310" spans="1:10" x14ac:dyDescent="0.25">
      <c r="A310" s="183" t="s">
        <v>203</v>
      </c>
      <c r="B310" s="155"/>
      <c r="C310" s="155"/>
      <c r="D310" s="155"/>
      <c r="E310" s="155"/>
      <c r="F310" s="155"/>
      <c r="G310" s="155"/>
      <c r="H310" s="155"/>
      <c r="I310" s="86"/>
    </row>
    <row r="311" spans="1:10" ht="7.5" customHeight="1" x14ac:dyDescent="0.25">
      <c r="A311" s="379">
        <f>'F-TNU-RA-014 SOLICITUD'!A162:I162</f>
        <v>0</v>
      </c>
      <c r="B311" s="380"/>
      <c r="C311" s="380"/>
      <c r="D311" s="380"/>
      <c r="E311" s="380"/>
      <c r="F311" s="380"/>
      <c r="G311" s="380"/>
      <c r="H311" s="380"/>
      <c r="I311" s="381"/>
    </row>
    <row r="312" spans="1:10" ht="3.75" customHeight="1" x14ac:dyDescent="0.25">
      <c r="A312" s="48"/>
      <c r="B312" s="48"/>
      <c r="C312" s="48"/>
      <c r="D312" s="48"/>
      <c r="E312" s="73"/>
      <c r="F312" s="48"/>
      <c r="G312" s="48"/>
      <c r="H312" s="48"/>
      <c r="I312" s="48"/>
    </row>
    <row r="313" spans="1:10" x14ac:dyDescent="0.25">
      <c r="A313" s="209" t="s">
        <v>156</v>
      </c>
      <c r="B313" s="209"/>
      <c r="C313" s="209"/>
      <c r="D313" s="209"/>
      <c r="E313" s="209"/>
      <c r="F313" s="209"/>
      <c r="G313" s="209"/>
      <c r="H313" s="209"/>
      <c r="I313" s="209"/>
    </row>
    <row r="314" spans="1:10" ht="3.75" customHeight="1" x14ac:dyDescent="0.25">
      <c r="A314" s="66"/>
      <c r="B314" s="59"/>
      <c r="C314" s="59"/>
      <c r="D314" s="60"/>
      <c r="E314" s="61"/>
      <c r="F314" s="61"/>
      <c r="G314" s="70"/>
      <c r="H314" s="70"/>
      <c r="I314" s="70"/>
      <c r="J314" s="137"/>
    </row>
    <row r="315" spans="1:10" ht="3.75" customHeight="1" x14ac:dyDescent="0.25">
      <c r="A315" s="157"/>
      <c r="B315" s="157"/>
      <c r="C315" s="157"/>
      <c r="D315" s="157"/>
      <c r="E315" s="157"/>
      <c r="F315" s="157"/>
      <c r="G315" s="157"/>
      <c r="H315" s="157"/>
      <c r="I315" s="157"/>
    </row>
    <row r="316" spans="1:10" ht="26.25" customHeight="1" x14ac:dyDescent="0.25">
      <c r="A316" s="382" t="s">
        <v>204</v>
      </c>
      <c r="B316" s="382"/>
      <c r="C316" s="154" t="s">
        <v>205</v>
      </c>
      <c r="D316" s="154" t="s">
        <v>165</v>
      </c>
      <c r="E316" s="383" t="s">
        <v>206</v>
      </c>
      <c r="F316" s="384"/>
      <c r="G316" s="382" t="s">
        <v>207</v>
      </c>
      <c r="H316" s="382"/>
    </row>
    <row r="317" spans="1:10" x14ac:dyDescent="0.25">
      <c r="A317" s="370"/>
      <c r="B317" s="370"/>
      <c r="C317" s="153"/>
      <c r="D317" s="159" t="s">
        <v>174</v>
      </c>
      <c r="E317" s="371"/>
      <c r="F317" s="372"/>
      <c r="G317" s="373"/>
      <c r="H317" s="373"/>
    </row>
    <row r="318" spans="1:10" x14ac:dyDescent="0.25">
      <c r="A318" s="370"/>
      <c r="B318" s="370"/>
      <c r="C318" s="153"/>
      <c r="D318" s="159" t="s">
        <v>174</v>
      </c>
      <c r="E318" s="371"/>
      <c r="F318" s="372"/>
      <c r="G318" s="373"/>
      <c r="H318" s="373"/>
    </row>
    <row r="319" spans="1:10" x14ac:dyDescent="0.25">
      <c r="A319" s="370"/>
      <c r="B319" s="370"/>
      <c r="C319" s="153"/>
      <c r="D319" s="159" t="s">
        <v>174</v>
      </c>
      <c r="E319" s="371"/>
      <c r="F319" s="372"/>
      <c r="G319" s="373"/>
      <c r="H319" s="373"/>
    </row>
    <row r="320" spans="1:10" x14ac:dyDescent="0.25">
      <c r="A320" s="370"/>
      <c r="B320" s="370"/>
      <c r="C320" s="153"/>
      <c r="D320" s="159" t="s">
        <v>174</v>
      </c>
      <c r="E320" s="371"/>
      <c r="F320" s="372"/>
      <c r="G320" s="374"/>
      <c r="H320" s="375"/>
    </row>
    <row r="321" spans="1:9" ht="3.75" customHeight="1" x14ac:dyDescent="0.25"/>
    <row r="322" spans="1:9" ht="60.75" customHeight="1" x14ac:dyDescent="0.25">
      <c r="A322" s="215" t="s">
        <v>208</v>
      </c>
      <c r="B322" s="215"/>
      <c r="C322" s="215"/>
      <c r="D322" s="215"/>
      <c r="E322" s="215"/>
      <c r="F322" s="215"/>
      <c r="G322" s="215"/>
      <c r="H322" s="215"/>
      <c r="I322" s="215"/>
    </row>
    <row r="323" spans="1:9" ht="3.75" customHeight="1" x14ac:dyDescent="0.25">
      <c r="A323" s="48"/>
      <c r="B323" s="48"/>
      <c r="C323" s="48"/>
      <c r="D323" s="48"/>
      <c r="E323" s="48"/>
      <c r="F323" s="48"/>
      <c r="G323" s="62"/>
      <c r="H323" s="62"/>
      <c r="I323" s="62"/>
    </row>
    <row r="324" spans="1:9" ht="0.75" customHeight="1" x14ac:dyDescent="0.25">
      <c r="A324" s="48"/>
      <c r="B324" s="48"/>
      <c r="C324" s="48"/>
      <c r="D324" s="48"/>
      <c r="E324" s="48"/>
      <c r="F324" s="48"/>
      <c r="G324" s="62"/>
      <c r="H324" s="62"/>
      <c r="I324" s="62"/>
    </row>
    <row r="325" spans="1:9" ht="15.75" thickBot="1" x14ac:dyDescent="0.3">
      <c r="A325" s="48"/>
      <c r="C325" s="48" t="s">
        <v>157</v>
      </c>
      <c r="D325" s="140"/>
      <c r="E325" s="140"/>
      <c r="F325" s="140"/>
      <c r="G325" s="140"/>
      <c r="H325" s="140"/>
      <c r="I325" s="48"/>
    </row>
    <row r="326" spans="1:9" ht="7.5" customHeight="1" x14ac:dyDescent="0.25">
      <c r="A326" s="48"/>
      <c r="B326" s="48"/>
      <c r="C326" s="48"/>
      <c r="D326" s="48"/>
      <c r="E326" s="48"/>
      <c r="F326" s="48"/>
      <c r="G326" s="48"/>
      <c r="H326" s="48"/>
      <c r="I326" s="48"/>
    </row>
    <row r="327" spans="1:9" x14ac:dyDescent="0.25">
      <c r="A327" s="48"/>
      <c r="C327" s="58"/>
      <c r="D327" s="367"/>
      <c r="E327" s="367"/>
      <c r="F327" s="367"/>
      <c r="G327" s="367"/>
      <c r="H327" s="367"/>
      <c r="I327" s="48"/>
    </row>
    <row r="328" spans="1:9" x14ac:dyDescent="0.25">
      <c r="A328" s="48"/>
      <c r="B328" s="48"/>
      <c r="C328" s="58"/>
      <c r="D328" s="58" t="s">
        <v>158</v>
      </c>
      <c r="E328" s="58"/>
      <c r="F328" s="58"/>
      <c r="G328" s="58"/>
      <c r="H328" s="58"/>
      <c r="I328" s="48"/>
    </row>
    <row r="329" spans="1:9" ht="7.5" customHeight="1" x14ac:dyDescent="0.25">
      <c r="A329" s="48"/>
      <c r="B329" s="48"/>
      <c r="C329" s="58"/>
      <c r="D329" s="58"/>
      <c r="E329" s="58"/>
      <c r="F329" s="58"/>
      <c r="G329" s="48"/>
      <c r="H329" s="48"/>
      <c r="I329" s="48"/>
    </row>
    <row r="330" spans="1:9" x14ac:dyDescent="0.25">
      <c r="A330" s="160"/>
      <c r="B330" s="161"/>
      <c r="C330" s="162" t="s">
        <v>160</v>
      </c>
      <c r="D330" s="368"/>
      <c r="E330" s="368"/>
      <c r="F330" s="368"/>
      <c r="G330" s="368"/>
      <c r="H330" s="368"/>
      <c r="I330" s="369"/>
    </row>
    <row r="331" spans="1:9" ht="18.75" customHeight="1" x14ac:dyDescent="0.25">
      <c r="A331" s="193"/>
      <c r="B331" s="193"/>
      <c r="C331" s="333" t="s">
        <v>161</v>
      </c>
      <c r="D331" s="334"/>
      <c r="E331" s="334"/>
      <c r="F331" s="334"/>
      <c r="G331" s="193" t="s">
        <v>92</v>
      </c>
      <c r="H331" s="193"/>
      <c r="I331" s="193"/>
    </row>
    <row r="332" spans="1:9" ht="18.75" customHeight="1" x14ac:dyDescent="0.25">
      <c r="A332" s="193"/>
      <c r="B332" s="193"/>
      <c r="C332" s="334"/>
      <c r="D332" s="334"/>
      <c r="E332" s="334"/>
      <c r="F332" s="334"/>
      <c r="G332" s="193" t="s">
        <v>198</v>
      </c>
      <c r="H332" s="193"/>
      <c r="I332" s="193"/>
    </row>
    <row r="333" spans="1:9" ht="18.75" customHeight="1" x14ac:dyDescent="0.25">
      <c r="A333" s="193"/>
      <c r="B333" s="193"/>
      <c r="C333" s="334"/>
      <c r="D333" s="334"/>
      <c r="E333" s="334"/>
      <c r="F333" s="334"/>
      <c r="G333" s="193" t="s">
        <v>35</v>
      </c>
      <c r="H333" s="193"/>
      <c r="I333" s="193"/>
    </row>
    <row r="334" spans="1:9" x14ac:dyDescent="0.25">
      <c r="A334" s="45"/>
      <c r="B334" s="45"/>
      <c r="C334" s="45"/>
      <c r="D334" s="45"/>
      <c r="E334" s="45"/>
      <c r="F334" s="45"/>
      <c r="G334" s="45"/>
      <c r="H334" s="45"/>
      <c r="I334" s="45"/>
    </row>
    <row r="335" spans="1:9" x14ac:dyDescent="0.25">
      <c r="A335" s="335" t="s">
        <v>146</v>
      </c>
      <c r="B335" s="335"/>
      <c r="C335" s="335"/>
      <c r="D335" s="335"/>
      <c r="E335" s="335"/>
      <c r="F335" s="335"/>
      <c r="G335" s="335"/>
      <c r="H335" s="335"/>
      <c r="I335" s="335"/>
    </row>
    <row r="336" spans="1:9" ht="37.5" customHeight="1" x14ac:dyDescent="0.25">
      <c r="A336" s="336" t="s">
        <v>199</v>
      </c>
      <c r="B336" s="336"/>
      <c r="C336" s="336"/>
      <c r="D336" s="336"/>
      <c r="E336" s="336"/>
      <c r="F336" s="336"/>
      <c r="G336" s="336"/>
      <c r="H336" s="336"/>
      <c r="I336" s="336"/>
    </row>
    <row r="337" spans="1:10" ht="7.5" customHeight="1" x14ac:dyDescent="0.25">
      <c r="A337" s="158"/>
      <c r="B337" s="158"/>
      <c r="C337" s="158"/>
      <c r="D337" s="158"/>
      <c r="E337" s="158"/>
      <c r="F337" s="158"/>
      <c r="G337" s="158"/>
      <c r="H337" s="158"/>
      <c r="I337" s="158"/>
    </row>
    <row r="338" spans="1:10" ht="22.5" customHeight="1" x14ac:dyDescent="0.25">
      <c r="A338" s="158"/>
      <c r="B338" s="158"/>
      <c r="C338" s="131" t="s">
        <v>147</v>
      </c>
      <c r="D338" s="158"/>
      <c r="E338" s="337" t="str">
        <f>IF(C357&lt;&gt;"",C357&amp;" /"," ")</f>
        <v xml:space="preserve">  /</v>
      </c>
      <c r="F338" s="338"/>
      <c r="G338" s="145">
        <v>2018</v>
      </c>
      <c r="H338" s="132"/>
      <c r="I338" s="158"/>
      <c r="J338" s="144"/>
    </row>
    <row r="339" spans="1:10" ht="7.5" customHeight="1" x14ac:dyDescent="0.25">
      <c r="A339" s="46"/>
      <c r="B339" s="46"/>
      <c r="C339" s="46"/>
      <c r="D339" s="46"/>
      <c r="E339" s="46"/>
      <c r="F339" s="46"/>
      <c r="G339" s="46"/>
      <c r="H339" s="46"/>
      <c r="I339" s="46"/>
    </row>
    <row r="340" spans="1:10" x14ac:dyDescent="0.25">
      <c r="A340" s="209" t="s">
        <v>148</v>
      </c>
      <c r="B340" s="209"/>
      <c r="C340" s="209"/>
      <c r="D340" s="209"/>
      <c r="E340" s="209"/>
      <c r="F340" s="209"/>
      <c r="G340" s="209"/>
      <c r="H340" s="209"/>
      <c r="I340" s="209"/>
    </row>
    <row r="341" spans="1:10" ht="3.75" customHeight="1" x14ac:dyDescent="0.25">
      <c r="A341" s="48"/>
      <c r="B341" s="48"/>
      <c r="C341" s="48"/>
      <c r="D341" s="48"/>
      <c r="E341" s="48"/>
      <c r="F341" s="48"/>
      <c r="G341" s="48"/>
      <c r="H341" s="48"/>
      <c r="I341" s="48"/>
    </row>
    <row r="342" spans="1:10" x14ac:dyDescent="0.25">
      <c r="A342" s="210" t="s">
        <v>0</v>
      </c>
      <c r="B342" s="210"/>
      <c r="C342" s="316">
        <f>'F-TNU-RA-014 SOLICITUD'!$C$11:$I$11</f>
        <v>0</v>
      </c>
      <c r="D342" s="316"/>
      <c r="E342" s="316"/>
      <c r="F342" s="316"/>
      <c r="G342" s="316"/>
      <c r="H342" s="316"/>
      <c r="I342" s="316"/>
    </row>
    <row r="343" spans="1:10" s="1" customFormat="1" ht="3.75" customHeight="1" x14ac:dyDescent="0.25">
      <c r="A343" s="49"/>
      <c r="B343" s="49"/>
      <c r="C343" s="50"/>
      <c r="D343" s="50"/>
      <c r="E343" s="51"/>
      <c r="F343" s="51"/>
      <c r="G343" s="51"/>
      <c r="H343" s="51"/>
      <c r="I343" s="51"/>
    </row>
    <row r="344" spans="1:10" x14ac:dyDescent="0.25">
      <c r="A344" s="210" t="s">
        <v>1</v>
      </c>
      <c r="B344" s="210"/>
      <c r="C344" s="316">
        <f>'F-TNU-RA-014 SOLICITUD'!$C$13:$D$13</f>
        <v>0</v>
      </c>
      <c r="D344" s="316"/>
      <c r="E344" s="48" t="s">
        <v>3</v>
      </c>
      <c r="F344" s="317">
        <f>'F-TNU-RA-014 SOLICITUD'!$F$13:$G$13</f>
        <v>0</v>
      </c>
      <c r="G344" s="317"/>
      <c r="H344" s="48" t="s">
        <v>4</v>
      </c>
      <c r="I344" s="118">
        <f>'F-TNU-RA-014 SOLICITUD'!$I$13</f>
        <v>0</v>
      </c>
    </row>
    <row r="345" spans="1:10" s="1" customFormat="1" ht="3.75" customHeight="1" x14ac:dyDescent="0.25">
      <c r="A345" s="49"/>
      <c r="B345" s="49"/>
      <c r="C345" s="50"/>
      <c r="D345" s="50"/>
      <c r="E345" s="51"/>
      <c r="F345" s="51"/>
      <c r="G345" s="51"/>
      <c r="H345" s="51"/>
      <c r="I345" s="51"/>
    </row>
    <row r="346" spans="1:10" x14ac:dyDescent="0.25">
      <c r="A346" s="210" t="s">
        <v>2</v>
      </c>
      <c r="B346" s="210"/>
      <c r="C346" s="316">
        <f>'F-TNU-RA-014 SOLICITUD'!$C$15:$D$15</f>
        <v>0</v>
      </c>
      <c r="D346" s="316"/>
      <c r="E346" s="48" t="s">
        <v>5</v>
      </c>
      <c r="F346" s="317">
        <f>'F-TNU-RA-014 SOLICITUD'!$F$15:$I$15</f>
        <v>0</v>
      </c>
      <c r="G346" s="317"/>
      <c r="H346" s="317"/>
      <c r="I346" s="317"/>
    </row>
    <row r="347" spans="1:10" s="1" customFormat="1" ht="3.75" customHeight="1" x14ac:dyDescent="0.25">
      <c r="A347" s="49"/>
      <c r="B347" s="49"/>
      <c r="C347" s="50"/>
      <c r="D347" s="50"/>
      <c r="E347" s="51"/>
      <c r="F347" s="53"/>
      <c r="G347" s="53"/>
      <c r="H347" s="53"/>
      <c r="I347" s="53"/>
    </row>
    <row r="348" spans="1:10" x14ac:dyDescent="0.25">
      <c r="A348" s="210" t="s">
        <v>6</v>
      </c>
      <c r="B348" s="210"/>
      <c r="C348" s="316">
        <f>'F-TNU-RA-014 SOLICITUD'!$C$17:$D$17</f>
        <v>0</v>
      </c>
      <c r="D348" s="316"/>
      <c r="E348" s="48" t="s">
        <v>7</v>
      </c>
      <c r="F348" s="317">
        <f>'F-TNU-RA-014 SOLICITUD'!$F$17:$I$17</f>
        <v>0</v>
      </c>
      <c r="G348" s="317"/>
      <c r="H348" s="317"/>
      <c r="I348" s="317"/>
    </row>
    <row r="349" spans="1:10" s="1" customFormat="1" ht="3.75" customHeight="1" x14ac:dyDescent="0.25">
      <c r="A349" s="49"/>
      <c r="B349" s="49"/>
      <c r="C349" s="50"/>
      <c r="D349" s="50"/>
      <c r="E349" s="51"/>
      <c r="F349" s="53"/>
      <c r="G349" s="53"/>
      <c r="H349" s="53"/>
      <c r="I349" s="53"/>
    </row>
    <row r="350" spans="1:10" x14ac:dyDescent="0.25">
      <c r="A350" s="210" t="s">
        <v>8</v>
      </c>
      <c r="B350" s="210"/>
      <c r="C350" s="316">
        <f>'F-TNU-RA-014 SOLICITUD'!$C$19:$D$19</f>
        <v>0</v>
      </c>
      <c r="D350" s="316"/>
      <c r="E350" s="54" t="s">
        <v>149</v>
      </c>
      <c r="F350" s="54"/>
      <c r="G350" s="156"/>
      <c r="H350" s="143">
        <f>'F-TNU-RA-014 SOLICITUD'!$C$7</f>
        <v>0</v>
      </c>
      <c r="I350" s="142">
        <f>'F-TNU-RA-014 SOLICITUD'!$H$7</f>
        <v>0</v>
      </c>
    </row>
    <row r="351" spans="1:10" ht="3.75" customHeight="1" x14ac:dyDescent="0.25">
      <c r="A351" s="48"/>
      <c r="B351" s="48"/>
      <c r="C351" s="48"/>
      <c r="D351" s="48"/>
      <c r="E351" s="48"/>
      <c r="F351" s="48"/>
      <c r="G351" s="48"/>
      <c r="H351" s="48"/>
      <c r="I351" s="48"/>
    </row>
    <row r="352" spans="1:10" ht="6.75" customHeight="1" x14ac:dyDescent="0.25">
      <c r="A352" s="48"/>
      <c r="B352" s="48"/>
      <c r="C352" s="48"/>
      <c r="D352" s="48"/>
      <c r="E352" s="48"/>
      <c r="F352" s="48"/>
      <c r="G352" s="48"/>
      <c r="H352" s="48"/>
      <c r="I352" s="48"/>
    </row>
    <row r="353" spans="1:9" x14ac:dyDescent="0.25">
      <c r="A353" s="209" t="s">
        <v>150</v>
      </c>
      <c r="B353" s="209"/>
      <c r="C353" s="209"/>
      <c r="D353" s="209"/>
      <c r="E353" s="209"/>
      <c r="F353" s="209"/>
      <c r="G353" s="209"/>
      <c r="H353" s="209"/>
      <c r="I353" s="209"/>
    </row>
    <row r="354" spans="1:9" ht="7.5" customHeight="1" x14ac:dyDescent="0.25">
      <c r="A354" s="48"/>
      <c r="B354" s="48"/>
      <c r="C354" s="48"/>
      <c r="D354" s="48"/>
      <c r="E354" s="48"/>
      <c r="F354" s="48"/>
      <c r="G354" s="48"/>
      <c r="H354" s="48"/>
      <c r="I354" s="48"/>
    </row>
    <row r="355" spans="1:9" ht="53.25" customHeight="1" x14ac:dyDescent="0.25">
      <c r="A355" s="215" t="s">
        <v>162</v>
      </c>
      <c r="B355" s="215"/>
      <c r="C355" s="215"/>
      <c r="D355" s="215"/>
      <c r="E355" s="215"/>
      <c r="F355" s="215"/>
      <c r="G355" s="215"/>
      <c r="H355" s="215"/>
      <c r="I355" s="215"/>
    </row>
    <row r="356" spans="1:9" ht="7.5" customHeight="1" x14ac:dyDescent="0.25">
      <c r="A356" s="48"/>
      <c r="B356" s="48"/>
      <c r="C356" s="48"/>
      <c r="D356" s="48"/>
      <c r="E356" s="48"/>
      <c r="F356" s="48"/>
      <c r="G356" s="48"/>
      <c r="H356" s="48"/>
      <c r="I356" s="48"/>
    </row>
    <row r="357" spans="1:9" ht="15" customHeight="1" x14ac:dyDescent="0.25">
      <c r="A357" s="133" t="s">
        <v>152</v>
      </c>
      <c r="B357" s="48"/>
      <c r="C357" s="339" t="str">
        <f>'F-TNU-RA-014 SOLICITUD'!F164</f>
        <v xml:space="preserve"> </v>
      </c>
      <c r="D357" s="340"/>
      <c r="E357" s="56"/>
      <c r="F357" s="56"/>
      <c r="G357" s="56"/>
      <c r="H357" s="56"/>
      <c r="I357" s="56"/>
    </row>
    <row r="358" spans="1:9" s="1" customFormat="1" ht="3.75" customHeight="1" x14ac:dyDescent="0.25">
      <c r="A358" s="49"/>
      <c r="B358" s="49"/>
      <c r="C358" s="50"/>
      <c r="D358" s="50"/>
      <c r="E358" s="51"/>
      <c r="F358" s="51"/>
      <c r="G358" s="51"/>
      <c r="H358" s="51"/>
      <c r="I358" s="51"/>
    </row>
    <row r="359" spans="1:9" s="185" customFormat="1" ht="24.75" customHeight="1" x14ac:dyDescent="0.25">
      <c r="A359" s="248" t="s">
        <v>202</v>
      </c>
      <c r="B359" s="248"/>
      <c r="C359" s="385"/>
      <c r="D359" s="385"/>
      <c r="E359" s="141" t="s">
        <v>201</v>
      </c>
      <c r="F359" s="184"/>
      <c r="G359" s="184"/>
      <c r="H359" s="386"/>
      <c r="I359" s="386"/>
    </row>
    <row r="360" spans="1:9" ht="7.5" customHeight="1" x14ac:dyDescent="0.25">
      <c r="A360" s="56" t="s">
        <v>86</v>
      </c>
      <c r="B360" s="56">
        <v>1</v>
      </c>
      <c r="C360" s="56">
        <v>2</v>
      </c>
      <c r="D360" s="56">
        <v>3</v>
      </c>
      <c r="E360" s="56">
        <v>4</v>
      </c>
      <c r="F360" s="56">
        <v>5</v>
      </c>
      <c r="G360" s="56">
        <v>6</v>
      </c>
      <c r="H360" s="56">
        <v>7</v>
      </c>
      <c r="I360" s="56">
        <v>8</v>
      </c>
    </row>
    <row r="361" spans="1:9" ht="3.75" customHeight="1" x14ac:dyDescent="0.25">
      <c r="A361" s="150"/>
      <c r="B361" s="151"/>
      <c r="C361" s="151"/>
      <c r="D361" s="151"/>
      <c r="E361" s="151"/>
      <c r="F361" s="151"/>
      <c r="G361" s="151"/>
      <c r="H361" s="151"/>
      <c r="I361" s="152"/>
    </row>
    <row r="362" spans="1:9" x14ac:dyDescent="0.25">
      <c r="A362" s="242" t="s">
        <v>128</v>
      </c>
      <c r="B362" s="243"/>
      <c r="C362" s="149" t="str">
        <f>'F-TNU-RA-014 SOLICITUD'!C166</f>
        <v>Seleccione</v>
      </c>
      <c r="D362" s="387" t="s">
        <v>11</v>
      </c>
      <c r="E362" s="387"/>
      <c r="F362" s="377">
        <f>'F-TNU-RA-014 SOLICITUD'!F166:I166</f>
        <v>0</v>
      </c>
      <c r="G362" s="377"/>
      <c r="H362" s="377"/>
      <c r="I362" s="378"/>
    </row>
    <row r="363" spans="1:9" ht="27.75" customHeight="1" x14ac:dyDescent="0.25">
      <c r="A363" s="234" t="s">
        <v>164</v>
      </c>
      <c r="B363" s="235"/>
      <c r="C363" s="235"/>
      <c r="D363" s="235"/>
      <c r="E363" s="235"/>
      <c r="F363" s="235"/>
      <c r="G363" s="235"/>
      <c r="H363" s="235"/>
      <c r="I363" s="236"/>
    </row>
    <row r="364" spans="1:9" ht="28.5" customHeight="1" x14ac:dyDescent="0.25">
      <c r="A364" s="376">
        <f>'F-TNU-RA-014 SOLICITUD'!A168:I168</f>
        <v>0</v>
      </c>
      <c r="B364" s="377"/>
      <c r="C364" s="377"/>
      <c r="D364" s="377"/>
      <c r="E364" s="377"/>
      <c r="F364" s="377"/>
      <c r="G364" s="377"/>
      <c r="H364" s="377"/>
      <c r="I364" s="378"/>
    </row>
    <row r="365" spans="1:9" x14ac:dyDescent="0.25">
      <c r="A365" s="183" t="s">
        <v>203</v>
      </c>
      <c r="B365" s="155"/>
      <c r="C365" s="155"/>
      <c r="D365" s="155"/>
      <c r="E365" s="155"/>
      <c r="F365" s="155"/>
      <c r="G365" s="155"/>
      <c r="H365" s="155"/>
      <c r="I365" s="86"/>
    </row>
    <row r="366" spans="1:9" ht="7.5" customHeight="1" x14ac:dyDescent="0.25">
      <c r="A366" s="379">
        <f>'F-TNU-RA-014 SOLICITUD'!A170:I170</f>
        <v>0</v>
      </c>
      <c r="B366" s="380"/>
      <c r="C366" s="380"/>
      <c r="D366" s="380"/>
      <c r="E366" s="380"/>
      <c r="F366" s="380"/>
      <c r="G366" s="380"/>
      <c r="H366" s="380"/>
      <c r="I366" s="381"/>
    </row>
    <row r="367" spans="1:9" ht="3.75" customHeight="1" x14ac:dyDescent="0.25">
      <c r="A367" s="48"/>
      <c r="B367" s="48"/>
      <c r="C367" s="48"/>
      <c r="D367" s="48"/>
      <c r="E367" s="73"/>
      <c r="F367" s="48"/>
      <c r="G367" s="48"/>
      <c r="H367" s="48"/>
      <c r="I367" s="48"/>
    </row>
    <row r="368" spans="1:9" x14ac:dyDescent="0.25">
      <c r="A368" s="209" t="s">
        <v>156</v>
      </c>
      <c r="B368" s="209"/>
      <c r="C368" s="209"/>
      <c r="D368" s="209"/>
      <c r="E368" s="209"/>
      <c r="F368" s="209"/>
      <c r="G368" s="209"/>
      <c r="H368" s="209"/>
      <c r="I368" s="209"/>
    </row>
    <row r="369" spans="1:10" ht="3.75" customHeight="1" x14ac:dyDescent="0.25">
      <c r="A369" s="66"/>
      <c r="B369" s="59"/>
      <c r="C369" s="59"/>
      <c r="D369" s="60"/>
      <c r="E369" s="61"/>
      <c r="F369" s="61"/>
      <c r="G369" s="70"/>
      <c r="H369" s="70"/>
      <c r="I369" s="70"/>
      <c r="J369" s="137"/>
    </row>
    <row r="370" spans="1:10" ht="3.75" customHeight="1" x14ac:dyDescent="0.25">
      <c r="A370" s="157"/>
      <c r="B370" s="157"/>
      <c r="C370" s="157"/>
      <c r="D370" s="157"/>
      <c r="E370" s="157"/>
      <c r="F370" s="157"/>
      <c r="G370" s="157"/>
      <c r="H370" s="157"/>
      <c r="I370" s="157"/>
    </row>
    <row r="371" spans="1:10" ht="26.25" customHeight="1" x14ac:dyDescent="0.25">
      <c r="A371" s="382" t="s">
        <v>204</v>
      </c>
      <c r="B371" s="382"/>
      <c r="C371" s="154" t="s">
        <v>205</v>
      </c>
      <c r="D371" s="154" t="s">
        <v>165</v>
      </c>
      <c r="E371" s="383" t="s">
        <v>206</v>
      </c>
      <c r="F371" s="384"/>
      <c r="G371" s="382" t="s">
        <v>207</v>
      </c>
      <c r="H371" s="382"/>
    </row>
    <row r="372" spans="1:10" x14ac:dyDescent="0.25">
      <c r="A372" s="370"/>
      <c r="B372" s="370"/>
      <c r="C372" s="153"/>
      <c r="D372" s="159" t="s">
        <v>174</v>
      </c>
      <c r="E372" s="371"/>
      <c r="F372" s="372"/>
      <c r="G372" s="373"/>
      <c r="H372" s="373"/>
    </row>
    <row r="373" spans="1:10" x14ac:dyDescent="0.25">
      <c r="A373" s="370"/>
      <c r="B373" s="370"/>
      <c r="C373" s="153"/>
      <c r="D373" s="159" t="s">
        <v>174</v>
      </c>
      <c r="E373" s="371"/>
      <c r="F373" s="372"/>
      <c r="G373" s="373"/>
      <c r="H373" s="373"/>
    </row>
    <row r="374" spans="1:10" x14ac:dyDescent="0.25">
      <c r="A374" s="370"/>
      <c r="B374" s="370"/>
      <c r="C374" s="153"/>
      <c r="D374" s="159" t="s">
        <v>174</v>
      </c>
      <c r="E374" s="371"/>
      <c r="F374" s="372"/>
      <c r="G374" s="373"/>
      <c r="H374" s="373"/>
    </row>
    <row r="375" spans="1:10" x14ac:dyDescent="0.25">
      <c r="A375" s="370"/>
      <c r="B375" s="370"/>
      <c r="C375" s="153"/>
      <c r="D375" s="159" t="s">
        <v>174</v>
      </c>
      <c r="E375" s="371"/>
      <c r="F375" s="372"/>
      <c r="G375" s="374"/>
      <c r="H375" s="375"/>
    </row>
    <row r="376" spans="1:10" ht="3.75" customHeight="1" x14ac:dyDescent="0.25"/>
    <row r="377" spans="1:10" ht="63" customHeight="1" x14ac:dyDescent="0.25">
      <c r="A377" s="215" t="s">
        <v>208</v>
      </c>
      <c r="B377" s="215"/>
      <c r="C377" s="215"/>
      <c r="D377" s="215"/>
      <c r="E377" s="215"/>
      <c r="F377" s="215"/>
      <c r="G377" s="215"/>
      <c r="H377" s="215"/>
      <c r="I377" s="215"/>
    </row>
    <row r="378" spans="1:10" ht="3.75" customHeight="1" x14ac:dyDescent="0.25">
      <c r="A378" s="48"/>
      <c r="B378" s="48"/>
      <c r="C378" s="48"/>
      <c r="D378" s="48"/>
      <c r="E378" s="48"/>
      <c r="F378" s="48"/>
      <c r="G378" s="62"/>
      <c r="H378" s="62"/>
      <c r="I378" s="62"/>
    </row>
    <row r="379" spans="1:10" ht="3" customHeight="1" x14ac:dyDescent="0.25">
      <c r="A379" s="48"/>
      <c r="B379" s="48"/>
      <c r="C379" s="48"/>
      <c r="D379" s="48"/>
      <c r="E379" s="48"/>
      <c r="F379" s="48"/>
      <c r="G379" s="62"/>
      <c r="H379" s="62"/>
      <c r="I379" s="62"/>
    </row>
    <row r="380" spans="1:10" ht="15.75" thickBot="1" x14ac:dyDescent="0.3">
      <c r="A380" s="48"/>
      <c r="C380" s="48" t="s">
        <v>157</v>
      </c>
      <c r="D380" s="140"/>
      <c r="E380" s="140"/>
      <c r="F380" s="140"/>
      <c r="G380" s="140"/>
      <c r="H380" s="140"/>
      <c r="I380" s="48"/>
    </row>
    <row r="381" spans="1:10" ht="3.75" customHeight="1" x14ac:dyDescent="0.25">
      <c r="A381" s="48"/>
      <c r="B381" s="48"/>
      <c r="C381" s="48"/>
      <c r="D381" s="48"/>
      <c r="E381" s="48"/>
      <c r="F381" s="48"/>
      <c r="G381" s="48"/>
      <c r="H381" s="48"/>
      <c r="I381" s="48"/>
    </row>
    <row r="382" spans="1:10" x14ac:dyDescent="0.25">
      <c r="A382" s="48"/>
      <c r="C382" s="58"/>
      <c r="D382" s="367"/>
      <c r="E382" s="367"/>
      <c r="F382" s="367"/>
      <c r="G382" s="367"/>
      <c r="H382" s="367"/>
      <c r="I382" s="48"/>
    </row>
    <row r="383" spans="1:10" x14ac:dyDescent="0.25">
      <c r="A383" s="48"/>
      <c r="B383" s="48"/>
      <c r="C383" s="58"/>
      <c r="D383" s="58" t="s">
        <v>158</v>
      </c>
      <c r="E383" s="58"/>
      <c r="F383" s="58"/>
      <c r="G383" s="58"/>
      <c r="H383" s="58"/>
      <c r="I383" s="48"/>
    </row>
    <row r="384" spans="1:10" ht="7.5" customHeight="1" x14ac:dyDescent="0.25">
      <c r="A384" s="48"/>
      <c r="B384" s="48"/>
      <c r="C384" s="58"/>
      <c r="D384" s="58"/>
      <c r="E384" s="58"/>
      <c r="F384" s="58"/>
      <c r="G384" s="48"/>
      <c r="H384" s="48"/>
      <c r="I384" s="48"/>
    </row>
    <row r="385" spans="1:10" x14ac:dyDescent="0.25">
      <c r="A385" s="160"/>
      <c r="B385" s="161"/>
      <c r="C385" s="162" t="s">
        <v>160</v>
      </c>
      <c r="D385" s="368"/>
      <c r="E385" s="368"/>
      <c r="F385" s="368"/>
      <c r="G385" s="368"/>
      <c r="H385" s="368"/>
      <c r="I385" s="369"/>
    </row>
    <row r="386" spans="1:10" ht="18.75" customHeight="1" x14ac:dyDescent="0.25">
      <c r="A386" s="193"/>
      <c r="B386" s="193"/>
      <c r="C386" s="333" t="s">
        <v>161</v>
      </c>
      <c r="D386" s="334"/>
      <c r="E386" s="334"/>
      <c r="F386" s="334"/>
      <c r="G386" s="193" t="s">
        <v>92</v>
      </c>
      <c r="H386" s="193"/>
      <c r="I386" s="193"/>
    </row>
    <row r="387" spans="1:10" ht="18.75" customHeight="1" x14ac:dyDescent="0.25">
      <c r="A387" s="193"/>
      <c r="B387" s="193"/>
      <c r="C387" s="334"/>
      <c r="D387" s="334"/>
      <c r="E387" s="334"/>
      <c r="F387" s="334"/>
      <c r="G387" s="193" t="s">
        <v>198</v>
      </c>
      <c r="H387" s="193"/>
      <c r="I387" s="193"/>
    </row>
    <row r="388" spans="1:10" ht="18.75" customHeight="1" x14ac:dyDescent="0.25">
      <c r="A388" s="193"/>
      <c r="B388" s="193"/>
      <c r="C388" s="334"/>
      <c r="D388" s="334"/>
      <c r="E388" s="334"/>
      <c r="F388" s="334"/>
      <c r="G388" s="193" t="s">
        <v>35</v>
      </c>
      <c r="H388" s="193"/>
      <c r="I388" s="193"/>
    </row>
    <row r="389" spans="1:10" x14ac:dyDescent="0.25">
      <c r="A389" s="45"/>
      <c r="B389" s="45"/>
      <c r="C389" s="45"/>
      <c r="D389" s="45"/>
      <c r="E389" s="45"/>
      <c r="F389" s="45"/>
      <c r="G389" s="45"/>
      <c r="H389" s="45"/>
      <c r="I389" s="45"/>
    </row>
    <row r="390" spans="1:10" x14ac:dyDescent="0.25">
      <c r="A390" s="335" t="s">
        <v>146</v>
      </c>
      <c r="B390" s="335"/>
      <c r="C390" s="335"/>
      <c r="D390" s="335"/>
      <c r="E390" s="335"/>
      <c r="F390" s="335"/>
      <c r="G390" s="335"/>
      <c r="H390" s="335"/>
      <c r="I390" s="335"/>
    </row>
    <row r="391" spans="1:10" ht="37.5" customHeight="1" x14ac:dyDescent="0.25">
      <c r="A391" s="336" t="s">
        <v>199</v>
      </c>
      <c r="B391" s="336"/>
      <c r="C391" s="336"/>
      <c r="D391" s="336"/>
      <c r="E391" s="336"/>
      <c r="F391" s="336"/>
      <c r="G391" s="336"/>
      <c r="H391" s="336"/>
      <c r="I391" s="336"/>
    </row>
    <row r="392" spans="1:10" ht="7.5" customHeight="1" x14ac:dyDescent="0.25">
      <c r="A392" s="158"/>
      <c r="B392" s="158"/>
      <c r="C392" s="158"/>
      <c r="D392" s="158"/>
      <c r="E392" s="158"/>
      <c r="F392" s="158"/>
      <c r="G392" s="158"/>
      <c r="H392" s="158"/>
      <c r="I392" s="158"/>
    </row>
    <row r="393" spans="1:10" ht="22.5" customHeight="1" x14ac:dyDescent="0.25">
      <c r="A393" s="158"/>
      <c r="B393" s="158"/>
      <c r="C393" s="131" t="s">
        <v>147</v>
      </c>
      <c r="D393" s="158"/>
      <c r="E393" s="337" t="str">
        <f>IF(C412&lt;&gt;"",C412&amp;" /"," ")</f>
        <v xml:space="preserve">  /</v>
      </c>
      <c r="F393" s="338"/>
      <c r="G393" s="145">
        <v>2018</v>
      </c>
      <c r="H393" s="132"/>
      <c r="I393" s="158"/>
      <c r="J393" s="144"/>
    </row>
    <row r="394" spans="1:10" ht="7.5" customHeight="1" x14ac:dyDescent="0.25">
      <c r="A394" s="46"/>
      <c r="B394" s="46"/>
      <c r="C394" s="46"/>
      <c r="D394" s="46"/>
      <c r="E394" s="46"/>
      <c r="F394" s="46"/>
      <c r="G394" s="46"/>
      <c r="H394" s="46"/>
      <c r="I394" s="46"/>
    </row>
    <row r="395" spans="1:10" x14ac:dyDescent="0.25">
      <c r="A395" s="209" t="s">
        <v>148</v>
      </c>
      <c r="B395" s="209"/>
      <c r="C395" s="209"/>
      <c r="D395" s="209"/>
      <c r="E395" s="209"/>
      <c r="F395" s="209"/>
      <c r="G395" s="209"/>
      <c r="H395" s="209"/>
      <c r="I395" s="209"/>
    </row>
    <row r="396" spans="1:10" ht="3.75" customHeight="1" x14ac:dyDescent="0.25">
      <c r="A396" s="48"/>
      <c r="B396" s="48"/>
      <c r="C396" s="48"/>
      <c r="D396" s="48"/>
      <c r="E396" s="48"/>
      <c r="F396" s="48"/>
      <c r="G396" s="48"/>
      <c r="H396" s="48"/>
      <c r="I396" s="48"/>
    </row>
    <row r="397" spans="1:10" x14ac:dyDescent="0.25">
      <c r="A397" s="210" t="s">
        <v>0</v>
      </c>
      <c r="B397" s="210"/>
      <c r="C397" s="316">
        <f>'F-TNU-RA-014 SOLICITUD'!$C$11:$I$11</f>
        <v>0</v>
      </c>
      <c r="D397" s="316"/>
      <c r="E397" s="316"/>
      <c r="F397" s="316"/>
      <c r="G397" s="316"/>
      <c r="H397" s="316"/>
      <c r="I397" s="316"/>
    </row>
    <row r="398" spans="1:10" s="1" customFormat="1" ht="3.75" customHeight="1" x14ac:dyDescent="0.25">
      <c r="A398" s="49"/>
      <c r="B398" s="49"/>
      <c r="C398" s="50"/>
      <c r="D398" s="50"/>
      <c r="E398" s="51"/>
      <c r="F398" s="51"/>
      <c r="G398" s="51"/>
      <c r="H398" s="51"/>
      <c r="I398" s="51"/>
    </row>
    <row r="399" spans="1:10" x14ac:dyDescent="0.25">
      <c r="A399" s="210" t="s">
        <v>1</v>
      </c>
      <c r="B399" s="210"/>
      <c r="C399" s="316">
        <f>'F-TNU-RA-014 SOLICITUD'!$C$13:$D$13</f>
        <v>0</v>
      </c>
      <c r="D399" s="316"/>
      <c r="E399" s="48" t="s">
        <v>3</v>
      </c>
      <c r="F399" s="317">
        <f>'F-TNU-RA-014 SOLICITUD'!$F$13:$G$13</f>
        <v>0</v>
      </c>
      <c r="G399" s="317"/>
      <c r="H399" s="48" t="s">
        <v>4</v>
      </c>
      <c r="I399" s="118">
        <f>'F-TNU-RA-014 SOLICITUD'!$I$13</f>
        <v>0</v>
      </c>
    </row>
    <row r="400" spans="1:10" s="1" customFormat="1" ht="3.75" customHeight="1" x14ac:dyDescent="0.25">
      <c r="A400" s="49"/>
      <c r="B400" s="49"/>
      <c r="C400" s="50"/>
      <c r="D400" s="50"/>
      <c r="E400" s="51"/>
      <c r="F400" s="51"/>
      <c r="G400" s="51"/>
      <c r="H400" s="51"/>
      <c r="I400" s="51"/>
    </row>
    <row r="401" spans="1:9" x14ac:dyDescent="0.25">
      <c r="A401" s="210" t="s">
        <v>2</v>
      </c>
      <c r="B401" s="210"/>
      <c r="C401" s="316">
        <f>'F-TNU-RA-014 SOLICITUD'!$C$15:$D$15</f>
        <v>0</v>
      </c>
      <c r="D401" s="316"/>
      <c r="E401" s="48" t="s">
        <v>5</v>
      </c>
      <c r="F401" s="317">
        <f>'F-TNU-RA-014 SOLICITUD'!$F$15:$I$15</f>
        <v>0</v>
      </c>
      <c r="G401" s="317"/>
      <c r="H401" s="317"/>
      <c r="I401" s="317"/>
    </row>
    <row r="402" spans="1:9" s="1" customFormat="1" ht="3.75" customHeight="1" x14ac:dyDescent="0.25">
      <c r="A402" s="49"/>
      <c r="B402" s="49"/>
      <c r="C402" s="50"/>
      <c r="D402" s="50"/>
      <c r="E402" s="51"/>
      <c r="F402" s="53"/>
      <c r="G402" s="53"/>
      <c r="H402" s="53"/>
      <c r="I402" s="53"/>
    </row>
    <row r="403" spans="1:9" x14ac:dyDescent="0.25">
      <c r="A403" s="210" t="s">
        <v>6</v>
      </c>
      <c r="B403" s="210"/>
      <c r="C403" s="316">
        <f>'F-TNU-RA-014 SOLICITUD'!$C$17:$D$17</f>
        <v>0</v>
      </c>
      <c r="D403" s="316"/>
      <c r="E403" s="48" t="s">
        <v>7</v>
      </c>
      <c r="F403" s="317">
        <f>'F-TNU-RA-014 SOLICITUD'!$F$17:$I$17</f>
        <v>0</v>
      </c>
      <c r="G403" s="317"/>
      <c r="H403" s="317"/>
      <c r="I403" s="317"/>
    </row>
    <row r="404" spans="1:9" s="1" customFormat="1" ht="3.75" customHeight="1" x14ac:dyDescent="0.25">
      <c r="A404" s="49"/>
      <c r="B404" s="49"/>
      <c r="C404" s="50"/>
      <c r="D404" s="50"/>
      <c r="E404" s="51"/>
      <c r="F404" s="53"/>
      <c r="G404" s="53"/>
      <c r="H404" s="53"/>
      <c r="I404" s="53"/>
    </row>
    <row r="405" spans="1:9" x14ac:dyDescent="0.25">
      <c r="A405" s="210" t="s">
        <v>8</v>
      </c>
      <c r="B405" s="210"/>
      <c r="C405" s="316">
        <f>'F-TNU-RA-014 SOLICITUD'!$C$19:$D$19</f>
        <v>0</v>
      </c>
      <c r="D405" s="316"/>
      <c r="E405" s="54" t="s">
        <v>149</v>
      </c>
      <c r="F405" s="54"/>
      <c r="G405" s="156"/>
      <c r="H405" s="143">
        <f>'F-TNU-RA-014 SOLICITUD'!$C$7</f>
        <v>0</v>
      </c>
      <c r="I405" s="142">
        <f>'F-TNU-RA-014 SOLICITUD'!$H$7</f>
        <v>0</v>
      </c>
    </row>
    <row r="406" spans="1:9" ht="3.75" customHeight="1" x14ac:dyDescent="0.25">
      <c r="A406" s="48"/>
      <c r="B406" s="48"/>
      <c r="C406" s="48"/>
      <c r="D406" s="48"/>
      <c r="E406" s="48"/>
      <c r="F406" s="48"/>
      <c r="G406" s="48"/>
      <c r="H406" s="48"/>
      <c r="I406" s="48"/>
    </row>
    <row r="407" spans="1:9" ht="6.75" customHeight="1" x14ac:dyDescent="0.25">
      <c r="A407" s="48"/>
      <c r="B407" s="48"/>
      <c r="C407" s="48"/>
      <c r="D407" s="48"/>
      <c r="E407" s="48"/>
      <c r="F407" s="48"/>
      <c r="G407" s="48"/>
      <c r="H407" s="48"/>
      <c r="I407" s="48"/>
    </row>
    <row r="408" spans="1:9" x14ac:dyDescent="0.25">
      <c r="A408" s="209" t="s">
        <v>150</v>
      </c>
      <c r="B408" s="209"/>
      <c r="C408" s="209"/>
      <c r="D408" s="209"/>
      <c r="E408" s="209"/>
      <c r="F408" s="209"/>
      <c r="G408" s="209"/>
      <c r="H408" s="209"/>
      <c r="I408" s="209"/>
    </row>
    <row r="409" spans="1:9" ht="7.5" customHeight="1" x14ac:dyDescent="0.25">
      <c r="A409" s="48"/>
      <c r="B409" s="48"/>
      <c r="C409" s="48"/>
      <c r="D409" s="48"/>
      <c r="E409" s="48"/>
      <c r="F409" s="48"/>
      <c r="G409" s="48"/>
      <c r="H409" s="48"/>
      <c r="I409" s="48"/>
    </row>
    <row r="410" spans="1:9" ht="53.25" customHeight="1" x14ac:dyDescent="0.25">
      <c r="A410" s="215" t="s">
        <v>162</v>
      </c>
      <c r="B410" s="215"/>
      <c r="C410" s="215"/>
      <c r="D410" s="215"/>
      <c r="E410" s="215"/>
      <c r="F410" s="215"/>
      <c r="G410" s="215"/>
      <c r="H410" s="215"/>
      <c r="I410" s="215"/>
    </row>
    <row r="411" spans="1:9" ht="7.5" customHeight="1" x14ac:dyDescent="0.25">
      <c r="A411" s="48"/>
      <c r="B411" s="48"/>
      <c r="C411" s="48"/>
      <c r="D411" s="48"/>
      <c r="E411" s="48"/>
      <c r="F411" s="48"/>
      <c r="G411" s="48"/>
      <c r="H411" s="48"/>
      <c r="I411" s="48"/>
    </row>
    <row r="412" spans="1:9" ht="15" customHeight="1" x14ac:dyDescent="0.25">
      <c r="A412" s="133" t="s">
        <v>152</v>
      </c>
      <c r="B412" s="48"/>
      <c r="C412" s="339" t="str">
        <f>'F-TNU-RA-014 SOLICITUD'!F172</f>
        <v xml:space="preserve"> </v>
      </c>
      <c r="D412" s="340"/>
      <c r="E412" s="56"/>
      <c r="F412" s="56"/>
      <c r="G412" s="56"/>
      <c r="H412" s="56"/>
      <c r="I412" s="56"/>
    </row>
    <row r="413" spans="1:9" s="1" customFormat="1" ht="3.75" customHeight="1" x14ac:dyDescent="0.25">
      <c r="A413" s="49"/>
      <c r="B413" s="49"/>
      <c r="C413" s="50"/>
      <c r="D413" s="50"/>
      <c r="E413" s="51"/>
      <c r="F413" s="51"/>
      <c r="G413" s="51"/>
      <c r="H413" s="51"/>
      <c r="I413" s="51"/>
    </row>
    <row r="414" spans="1:9" s="185" customFormat="1" ht="24" customHeight="1" x14ac:dyDescent="0.25">
      <c r="A414" s="248" t="s">
        <v>202</v>
      </c>
      <c r="B414" s="248"/>
      <c r="C414" s="385"/>
      <c r="D414" s="385"/>
      <c r="E414" s="141" t="s">
        <v>201</v>
      </c>
      <c r="F414" s="184"/>
      <c r="G414" s="184"/>
      <c r="H414" s="386"/>
      <c r="I414" s="386"/>
    </row>
    <row r="415" spans="1:9" ht="7.5" customHeight="1" x14ac:dyDescent="0.25">
      <c r="A415" s="56" t="s">
        <v>86</v>
      </c>
      <c r="B415" s="56">
        <v>1</v>
      </c>
      <c r="C415" s="56">
        <v>2</v>
      </c>
      <c r="D415" s="56">
        <v>3</v>
      </c>
      <c r="E415" s="56">
        <v>4</v>
      </c>
      <c r="F415" s="56">
        <v>5</v>
      </c>
      <c r="G415" s="56">
        <v>6</v>
      </c>
      <c r="H415" s="56">
        <v>7</v>
      </c>
      <c r="I415" s="56">
        <v>8</v>
      </c>
    </row>
    <row r="416" spans="1:9" ht="3.75" customHeight="1" x14ac:dyDescent="0.25">
      <c r="A416" s="150"/>
      <c r="B416" s="151"/>
      <c r="C416" s="151"/>
      <c r="D416" s="151"/>
      <c r="E416" s="151"/>
      <c r="F416" s="151"/>
      <c r="G416" s="151"/>
      <c r="H416" s="151"/>
      <c r="I416" s="152"/>
    </row>
    <row r="417" spans="1:10" x14ac:dyDescent="0.25">
      <c r="A417" s="242" t="s">
        <v>128</v>
      </c>
      <c r="B417" s="243"/>
      <c r="C417" s="149" t="str">
        <f>'F-TNU-RA-014 SOLICITUD'!C174</f>
        <v>Seleccione</v>
      </c>
      <c r="D417" s="387" t="s">
        <v>11</v>
      </c>
      <c r="E417" s="387"/>
      <c r="F417" s="388">
        <f>'F-TNU-RA-014 SOLICITUD'!F174:I174</f>
        <v>0</v>
      </c>
      <c r="G417" s="388"/>
      <c r="H417" s="388"/>
      <c r="I417" s="389"/>
    </row>
    <row r="418" spans="1:10" ht="27.75" customHeight="1" x14ac:dyDescent="0.25">
      <c r="A418" s="234" t="s">
        <v>164</v>
      </c>
      <c r="B418" s="235"/>
      <c r="C418" s="235"/>
      <c r="D418" s="235"/>
      <c r="E418" s="235"/>
      <c r="F418" s="235"/>
      <c r="G418" s="235"/>
      <c r="H418" s="235"/>
      <c r="I418" s="236"/>
    </row>
    <row r="419" spans="1:10" ht="28.5" customHeight="1" x14ac:dyDescent="0.25">
      <c r="A419" s="376">
        <f>'F-TNU-RA-014 SOLICITUD'!A176:I176</f>
        <v>0</v>
      </c>
      <c r="B419" s="377"/>
      <c r="C419" s="377"/>
      <c r="D419" s="377"/>
      <c r="E419" s="377"/>
      <c r="F419" s="377"/>
      <c r="G419" s="377"/>
      <c r="H419" s="377"/>
      <c r="I419" s="378"/>
    </row>
    <row r="420" spans="1:10" x14ac:dyDescent="0.25">
      <c r="A420" s="183" t="s">
        <v>203</v>
      </c>
      <c r="B420" s="155"/>
      <c r="C420" s="155"/>
      <c r="D420" s="155"/>
      <c r="E420" s="155"/>
      <c r="F420" s="155"/>
      <c r="G420" s="155"/>
      <c r="H420" s="155"/>
      <c r="I420" s="86"/>
    </row>
    <row r="421" spans="1:10" ht="7.5" customHeight="1" x14ac:dyDescent="0.25">
      <c r="A421" s="379">
        <f>'F-TNU-RA-014 SOLICITUD'!A178:I178</f>
        <v>0</v>
      </c>
      <c r="B421" s="380"/>
      <c r="C421" s="380"/>
      <c r="D421" s="380"/>
      <c r="E421" s="380"/>
      <c r="F421" s="380"/>
      <c r="G421" s="380"/>
      <c r="H421" s="380"/>
      <c r="I421" s="381"/>
    </row>
    <row r="422" spans="1:10" ht="3.75" customHeight="1" x14ac:dyDescent="0.25">
      <c r="A422" s="48"/>
      <c r="B422" s="48"/>
      <c r="C422" s="48"/>
      <c r="D422" s="48"/>
      <c r="E422" s="73"/>
      <c r="F422" s="48"/>
      <c r="G422" s="48"/>
      <c r="H422" s="48"/>
      <c r="I422" s="48"/>
    </row>
    <row r="423" spans="1:10" x14ac:dyDescent="0.25">
      <c r="A423" s="209" t="s">
        <v>156</v>
      </c>
      <c r="B423" s="209"/>
      <c r="C423" s="209"/>
      <c r="D423" s="209"/>
      <c r="E423" s="209"/>
      <c r="F423" s="209"/>
      <c r="G423" s="209"/>
      <c r="H423" s="209"/>
      <c r="I423" s="209"/>
    </row>
    <row r="424" spans="1:10" ht="3.75" customHeight="1" x14ac:dyDescent="0.25">
      <c r="A424" s="66"/>
      <c r="B424" s="59"/>
      <c r="C424" s="59"/>
      <c r="D424" s="60"/>
      <c r="E424" s="61"/>
      <c r="F424" s="61"/>
      <c r="G424" s="70"/>
      <c r="H424" s="70"/>
      <c r="I424" s="70"/>
      <c r="J424" s="137"/>
    </row>
    <row r="425" spans="1:10" ht="3.75" customHeight="1" x14ac:dyDescent="0.25">
      <c r="A425" s="157"/>
      <c r="B425" s="157"/>
      <c r="C425" s="157"/>
      <c r="D425" s="157"/>
      <c r="E425" s="157"/>
      <c r="F425" s="157"/>
      <c r="G425" s="157"/>
      <c r="H425" s="157"/>
      <c r="I425" s="157"/>
    </row>
    <row r="426" spans="1:10" ht="26.25" customHeight="1" x14ac:dyDescent="0.25">
      <c r="A426" s="382" t="s">
        <v>204</v>
      </c>
      <c r="B426" s="382"/>
      <c r="C426" s="154" t="s">
        <v>205</v>
      </c>
      <c r="D426" s="154" t="s">
        <v>165</v>
      </c>
      <c r="E426" s="383" t="s">
        <v>206</v>
      </c>
      <c r="F426" s="384"/>
      <c r="G426" s="382" t="s">
        <v>207</v>
      </c>
      <c r="H426" s="382"/>
    </row>
    <row r="427" spans="1:10" x14ac:dyDescent="0.25">
      <c r="A427" s="370"/>
      <c r="B427" s="370"/>
      <c r="C427" s="153"/>
      <c r="D427" s="159" t="s">
        <v>174</v>
      </c>
      <c r="E427" s="371"/>
      <c r="F427" s="372"/>
      <c r="G427" s="373"/>
      <c r="H427" s="373"/>
    </row>
    <row r="428" spans="1:10" x14ac:dyDescent="0.25">
      <c r="A428" s="370"/>
      <c r="B428" s="370"/>
      <c r="C428" s="153"/>
      <c r="D428" s="159" t="s">
        <v>174</v>
      </c>
      <c r="E428" s="371"/>
      <c r="F428" s="372"/>
      <c r="G428" s="373"/>
      <c r="H428" s="373"/>
    </row>
    <row r="429" spans="1:10" x14ac:dyDescent="0.25">
      <c r="A429" s="370"/>
      <c r="B429" s="370"/>
      <c r="C429" s="153"/>
      <c r="D429" s="159" t="s">
        <v>174</v>
      </c>
      <c r="E429" s="371"/>
      <c r="F429" s="372"/>
      <c r="G429" s="373"/>
      <c r="H429" s="373"/>
    </row>
    <row r="430" spans="1:10" x14ac:dyDescent="0.25">
      <c r="A430" s="370"/>
      <c r="B430" s="370"/>
      <c r="C430" s="153"/>
      <c r="D430" s="159" t="s">
        <v>174</v>
      </c>
      <c r="E430" s="371"/>
      <c r="F430" s="372"/>
      <c r="G430" s="374"/>
      <c r="H430" s="375"/>
    </row>
    <row r="431" spans="1:10" ht="3.75" customHeight="1" x14ac:dyDescent="0.25"/>
    <row r="432" spans="1:10" ht="62.25" customHeight="1" x14ac:dyDescent="0.25">
      <c r="A432" s="215" t="s">
        <v>208</v>
      </c>
      <c r="B432" s="215"/>
      <c r="C432" s="215"/>
      <c r="D432" s="215"/>
      <c r="E432" s="215"/>
      <c r="F432" s="215"/>
      <c r="G432" s="215"/>
      <c r="H432" s="215"/>
      <c r="I432" s="215"/>
    </row>
    <row r="433" spans="1:9" ht="3.75" customHeight="1" x14ac:dyDescent="0.25">
      <c r="A433" s="48"/>
      <c r="B433" s="48"/>
      <c r="C433" s="48"/>
      <c r="D433" s="48"/>
      <c r="E433" s="48"/>
      <c r="F433" s="48"/>
      <c r="G433" s="62"/>
      <c r="H433" s="62"/>
      <c r="I433" s="62"/>
    </row>
    <row r="434" spans="1:9" ht="3.75" customHeight="1" x14ac:dyDescent="0.25">
      <c r="A434" s="48"/>
      <c r="B434" s="48"/>
      <c r="C434" s="48"/>
      <c r="D434" s="48"/>
      <c r="E434" s="48"/>
      <c r="F434" s="48"/>
      <c r="G434" s="62"/>
      <c r="H434" s="62"/>
      <c r="I434" s="62"/>
    </row>
    <row r="435" spans="1:9" ht="15.75" thickBot="1" x14ac:dyDescent="0.3">
      <c r="A435" s="48"/>
      <c r="C435" s="48" t="s">
        <v>157</v>
      </c>
      <c r="D435" s="140"/>
      <c r="E435" s="140"/>
      <c r="F435" s="140"/>
      <c r="G435" s="140"/>
      <c r="H435" s="140"/>
      <c r="I435" s="48"/>
    </row>
    <row r="436" spans="1:9" ht="3.75" customHeight="1" x14ac:dyDescent="0.25">
      <c r="A436" s="48"/>
      <c r="B436" s="48"/>
      <c r="C436" s="48"/>
      <c r="D436" s="48"/>
      <c r="E436" s="48"/>
      <c r="F436" s="48"/>
      <c r="G436" s="48"/>
      <c r="H436" s="48"/>
      <c r="I436" s="48"/>
    </row>
    <row r="437" spans="1:9" x14ac:dyDescent="0.25">
      <c r="A437" s="48"/>
      <c r="C437" s="58"/>
      <c r="D437" s="367"/>
      <c r="E437" s="367"/>
      <c r="F437" s="367"/>
      <c r="G437" s="367"/>
      <c r="H437" s="367"/>
      <c r="I437" s="48"/>
    </row>
    <row r="438" spans="1:9" x14ac:dyDescent="0.25">
      <c r="A438" s="48"/>
      <c r="B438" s="48"/>
      <c r="C438" s="58"/>
      <c r="D438" s="58" t="s">
        <v>158</v>
      </c>
      <c r="E438" s="58"/>
      <c r="F438" s="58"/>
      <c r="G438" s="58"/>
      <c r="H438" s="58"/>
      <c r="I438" s="48"/>
    </row>
    <row r="439" spans="1:9" ht="7.5" customHeight="1" x14ac:dyDescent="0.25">
      <c r="A439" s="48"/>
      <c r="B439" s="48"/>
      <c r="C439" s="58"/>
      <c r="D439" s="58"/>
      <c r="E439" s="58"/>
      <c r="F439" s="58"/>
      <c r="G439" s="48"/>
      <c r="H439" s="48"/>
      <c r="I439" s="48"/>
    </row>
    <row r="440" spans="1:9" x14ac:dyDescent="0.25">
      <c r="A440" s="160"/>
      <c r="B440" s="161"/>
      <c r="C440" s="162" t="s">
        <v>160</v>
      </c>
      <c r="D440" s="368"/>
      <c r="E440" s="368"/>
      <c r="F440" s="368"/>
      <c r="G440" s="368"/>
      <c r="H440" s="368"/>
      <c r="I440" s="369"/>
    </row>
    <row r="441" spans="1:9" x14ac:dyDescent="0.25">
      <c r="A441" s="48"/>
      <c r="B441" s="48"/>
      <c r="C441" s="48"/>
      <c r="D441" s="48"/>
      <c r="E441" s="48"/>
      <c r="F441" s="48"/>
      <c r="G441" s="48"/>
      <c r="H441" s="48"/>
      <c r="I441" s="48"/>
    </row>
    <row r="442" spans="1:9" x14ac:dyDescent="0.25">
      <c r="A442" s="48"/>
      <c r="B442" s="48"/>
      <c r="C442" s="48"/>
      <c r="D442" s="48"/>
      <c r="E442" s="48"/>
      <c r="F442" s="48"/>
      <c r="G442" s="48"/>
      <c r="H442" s="48"/>
      <c r="I442" s="48"/>
    </row>
    <row r="443" spans="1:9" x14ac:dyDescent="0.25">
      <c r="A443" s="48"/>
      <c r="B443" s="48"/>
      <c r="C443" s="48"/>
      <c r="D443" s="48"/>
      <c r="E443" s="48"/>
      <c r="F443" s="48"/>
      <c r="G443" s="48"/>
      <c r="H443" s="48"/>
      <c r="I443" s="48"/>
    </row>
    <row r="444" spans="1:9" x14ac:dyDescent="0.25">
      <c r="A444" s="48"/>
      <c r="B444" s="48"/>
      <c r="C444" s="48"/>
      <c r="D444" s="48"/>
      <c r="E444" s="48"/>
      <c r="F444" s="48"/>
      <c r="G444" s="48"/>
      <c r="H444" s="48"/>
      <c r="I444" s="48"/>
    </row>
  </sheetData>
  <sheetProtection password="D7C7" sheet="1" selectLockedCells="1" selectUnlockedCells="1"/>
  <protectedRanges>
    <protectedRange sqref="C27 C82 C137 C192 C247 C302 C357 C412" name="Rango4"/>
    <protectedRange sqref="C12 C14 F14 I14 C16 F16 C18 F18 C20 H20 C27 C29 F29 C67 C69 F69 I69 C71 F71 C73 F73 C75 H75 C82 C84 F84 C122 C124 F124 I124 C126 F126 C128 F128 C130 H130 C137 C139 F139 C177 C179 F179 I179 C181 F181 C183 F183 C185 H185 C192 C194 F194 C232 C234 F234 I234 C236 F236 C238 F238 C240 H240 C247 C249 F249 C287 C289 F289 I289 C291 F291 C293 F293 C295 H295 C302 C304 F304 C342 C344 F344 I344 C346 F346 C348 F348 C350 H350 C357 C359 F359 C397 C399 F399 I399 C401 F401 C403 F403 C405 H405 C412 C414 F414" name="Rango1"/>
    <protectedRange sqref="C32 F32 A34 A36 C87 F87 A89 A91 C142 F142 A144 A146 C197 F197 A199 A201 C252 F252 A254 A256 C307 F307 A309 A311 C362 F362 A364 A366 C417 F417 A419 A421" name="Rango3"/>
  </protectedRanges>
  <dataConsolidate/>
  <mergeCells count="424">
    <mergeCell ref="A428:B428"/>
    <mergeCell ref="E428:F428"/>
    <mergeCell ref="G428:H428"/>
    <mergeCell ref="A432:I432"/>
    <mergeCell ref="D437:H437"/>
    <mergeCell ref="D440:I440"/>
    <mergeCell ref="A429:B429"/>
    <mergeCell ref="E429:F429"/>
    <mergeCell ref="G429:H429"/>
    <mergeCell ref="A430:B430"/>
    <mergeCell ref="E430:F430"/>
    <mergeCell ref="G430:H430"/>
    <mergeCell ref="A419:I419"/>
    <mergeCell ref="A421:I421"/>
    <mergeCell ref="A423:I423"/>
    <mergeCell ref="A426:B426"/>
    <mergeCell ref="E426:F426"/>
    <mergeCell ref="G426:H426"/>
    <mergeCell ref="A427:B427"/>
    <mergeCell ref="E427:F427"/>
    <mergeCell ref="G427:H427"/>
    <mergeCell ref="A410:I410"/>
    <mergeCell ref="C412:D412"/>
    <mergeCell ref="A414:B414"/>
    <mergeCell ref="C414:D414"/>
    <mergeCell ref="H414:I414"/>
    <mergeCell ref="A417:B417"/>
    <mergeCell ref="D417:E417"/>
    <mergeCell ref="F417:I417"/>
    <mergeCell ref="A418:I418"/>
    <mergeCell ref="A401:B401"/>
    <mergeCell ref="C401:D401"/>
    <mergeCell ref="F401:I401"/>
    <mergeCell ref="A403:B403"/>
    <mergeCell ref="C403:D403"/>
    <mergeCell ref="F403:I403"/>
    <mergeCell ref="A405:B405"/>
    <mergeCell ref="C405:D405"/>
    <mergeCell ref="A408:I408"/>
    <mergeCell ref="A390:I390"/>
    <mergeCell ref="A391:I391"/>
    <mergeCell ref="E393:F393"/>
    <mergeCell ref="A395:I395"/>
    <mergeCell ref="A397:B397"/>
    <mergeCell ref="C397:I397"/>
    <mergeCell ref="A399:B399"/>
    <mergeCell ref="C399:D399"/>
    <mergeCell ref="F399:G399"/>
    <mergeCell ref="A375:B375"/>
    <mergeCell ref="E375:F375"/>
    <mergeCell ref="G375:H375"/>
    <mergeCell ref="A377:I377"/>
    <mergeCell ref="D382:H382"/>
    <mergeCell ref="D385:I385"/>
    <mergeCell ref="A386:B388"/>
    <mergeCell ref="C386:F388"/>
    <mergeCell ref="G386:I386"/>
    <mergeCell ref="G387:I387"/>
    <mergeCell ref="G388:I388"/>
    <mergeCell ref="A372:B372"/>
    <mergeCell ref="E372:F372"/>
    <mergeCell ref="G372:H372"/>
    <mergeCell ref="A373:B373"/>
    <mergeCell ref="E373:F373"/>
    <mergeCell ref="G373:H373"/>
    <mergeCell ref="A374:B374"/>
    <mergeCell ref="E374:F374"/>
    <mergeCell ref="G374:H374"/>
    <mergeCell ref="A362:B362"/>
    <mergeCell ref="D362:E362"/>
    <mergeCell ref="F362:I362"/>
    <mergeCell ref="A363:I363"/>
    <mergeCell ref="A364:I364"/>
    <mergeCell ref="A366:I366"/>
    <mergeCell ref="A368:I368"/>
    <mergeCell ref="A371:B371"/>
    <mergeCell ref="E371:F371"/>
    <mergeCell ref="G371:H371"/>
    <mergeCell ref="A348:B348"/>
    <mergeCell ref="C348:D348"/>
    <mergeCell ref="F348:I348"/>
    <mergeCell ref="A350:B350"/>
    <mergeCell ref="C350:D350"/>
    <mergeCell ref="A353:I353"/>
    <mergeCell ref="A355:I355"/>
    <mergeCell ref="C357:D357"/>
    <mergeCell ref="A359:B359"/>
    <mergeCell ref="C359:D359"/>
    <mergeCell ref="H359:I359"/>
    <mergeCell ref="A336:I336"/>
    <mergeCell ref="E338:F338"/>
    <mergeCell ref="A340:I340"/>
    <mergeCell ref="A342:B342"/>
    <mergeCell ref="C342:I342"/>
    <mergeCell ref="A344:B344"/>
    <mergeCell ref="C344:D344"/>
    <mergeCell ref="F344:G344"/>
    <mergeCell ref="A346:B346"/>
    <mergeCell ref="C346:D346"/>
    <mergeCell ref="F346:I346"/>
    <mergeCell ref="A322:I322"/>
    <mergeCell ref="D327:H327"/>
    <mergeCell ref="D330:I330"/>
    <mergeCell ref="A331:B333"/>
    <mergeCell ref="C331:F333"/>
    <mergeCell ref="G331:I331"/>
    <mergeCell ref="G332:I332"/>
    <mergeCell ref="G333:I333"/>
    <mergeCell ref="A335:I335"/>
    <mergeCell ref="A318:B318"/>
    <mergeCell ref="E318:F318"/>
    <mergeCell ref="G318:H318"/>
    <mergeCell ref="A319:B319"/>
    <mergeCell ref="E319:F319"/>
    <mergeCell ref="G319:H319"/>
    <mergeCell ref="A320:B320"/>
    <mergeCell ref="E320:F320"/>
    <mergeCell ref="G320:H320"/>
    <mergeCell ref="A309:I309"/>
    <mergeCell ref="A311:I311"/>
    <mergeCell ref="A313:I313"/>
    <mergeCell ref="A316:B316"/>
    <mergeCell ref="E316:F316"/>
    <mergeCell ref="G316:H316"/>
    <mergeCell ref="A317:B317"/>
    <mergeCell ref="E317:F317"/>
    <mergeCell ref="G317:H317"/>
    <mergeCell ref="A300:I300"/>
    <mergeCell ref="C302:D302"/>
    <mergeCell ref="A304:B304"/>
    <mergeCell ref="C304:D304"/>
    <mergeCell ref="H304:I304"/>
    <mergeCell ref="A307:B307"/>
    <mergeCell ref="D307:E307"/>
    <mergeCell ref="F307:I307"/>
    <mergeCell ref="A308:I308"/>
    <mergeCell ref="A291:B291"/>
    <mergeCell ref="C291:D291"/>
    <mergeCell ref="F291:I291"/>
    <mergeCell ref="A293:B293"/>
    <mergeCell ref="C293:D293"/>
    <mergeCell ref="F293:I293"/>
    <mergeCell ref="A295:B295"/>
    <mergeCell ref="C295:D295"/>
    <mergeCell ref="A298:I298"/>
    <mergeCell ref="A280:I280"/>
    <mergeCell ref="A281:I281"/>
    <mergeCell ref="E283:F283"/>
    <mergeCell ref="A285:I285"/>
    <mergeCell ref="A287:B287"/>
    <mergeCell ref="C287:I287"/>
    <mergeCell ref="A289:B289"/>
    <mergeCell ref="C289:D289"/>
    <mergeCell ref="F289:G289"/>
    <mergeCell ref="A265:B265"/>
    <mergeCell ref="E265:F265"/>
    <mergeCell ref="G265:H265"/>
    <mergeCell ref="A267:I267"/>
    <mergeCell ref="D272:H272"/>
    <mergeCell ref="D275:I275"/>
    <mergeCell ref="A276:B278"/>
    <mergeCell ref="C276:F278"/>
    <mergeCell ref="G276:I276"/>
    <mergeCell ref="G277:I277"/>
    <mergeCell ref="G278:I278"/>
    <mergeCell ref="A262:B262"/>
    <mergeCell ref="E262:F262"/>
    <mergeCell ref="G262:H262"/>
    <mergeCell ref="A263:B263"/>
    <mergeCell ref="E263:F263"/>
    <mergeCell ref="G263:H263"/>
    <mergeCell ref="A264:B264"/>
    <mergeCell ref="E264:F264"/>
    <mergeCell ref="G264:H264"/>
    <mergeCell ref="A252:B252"/>
    <mergeCell ref="D252:E252"/>
    <mergeCell ref="F252:I252"/>
    <mergeCell ref="A253:I253"/>
    <mergeCell ref="A254:I254"/>
    <mergeCell ref="A256:I256"/>
    <mergeCell ref="A258:I258"/>
    <mergeCell ref="A261:B261"/>
    <mergeCell ref="E261:F261"/>
    <mergeCell ref="G261:H261"/>
    <mergeCell ref="A238:B238"/>
    <mergeCell ref="C238:D238"/>
    <mergeCell ref="F238:I238"/>
    <mergeCell ref="A240:B240"/>
    <mergeCell ref="C240:D240"/>
    <mergeCell ref="A243:I243"/>
    <mergeCell ref="A245:I245"/>
    <mergeCell ref="C247:D247"/>
    <mergeCell ref="A249:B249"/>
    <mergeCell ref="C249:D249"/>
    <mergeCell ref="H249:I249"/>
    <mergeCell ref="A226:I226"/>
    <mergeCell ref="E228:F228"/>
    <mergeCell ref="A230:I230"/>
    <mergeCell ref="A232:B232"/>
    <mergeCell ref="C232:I232"/>
    <mergeCell ref="A234:B234"/>
    <mergeCell ref="C234:D234"/>
    <mergeCell ref="F234:G234"/>
    <mergeCell ref="A236:B236"/>
    <mergeCell ref="C236:D236"/>
    <mergeCell ref="F236:I236"/>
    <mergeCell ref="A212:I212"/>
    <mergeCell ref="D217:H217"/>
    <mergeCell ref="D220:I220"/>
    <mergeCell ref="A221:B223"/>
    <mergeCell ref="C221:F223"/>
    <mergeCell ref="G221:I221"/>
    <mergeCell ref="G222:I222"/>
    <mergeCell ref="G223:I223"/>
    <mergeCell ref="A225:I225"/>
    <mergeCell ref="A208:B208"/>
    <mergeCell ref="E208:F208"/>
    <mergeCell ref="G208:H208"/>
    <mergeCell ref="A209:B209"/>
    <mergeCell ref="E209:F209"/>
    <mergeCell ref="G209:H209"/>
    <mergeCell ref="A210:B210"/>
    <mergeCell ref="E210:F210"/>
    <mergeCell ref="G210:H210"/>
    <mergeCell ref="A199:I199"/>
    <mergeCell ref="A201:I201"/>
    <mergeCell ref="A203:I203"/>
    <mergeCell ref="A206:B206"/>
    <mergeCell ref="E206:F206"/>
    <mergeCell ref="G206:H206"/>
    <mergeCell ref="A207:B207"/>
    <mergeCell ref="E207:F207"/>
    <mergeCell ref="G207:H207"/>
    <mergeCell ref="A190:I190"/>
    <mergeCell ref="C192:D192"/>
    <mergeCell ref="A194:B194"/>
    <mergeCell ref="C194:D194"/>
    <mergeCell ref="H194:I194"/>
    <mergeCell ref="A197:B197"/>
    <mergeCell ref="D197:E197"/>
    <mergeCell ref="F197:I197"/>
    <mergeCell ref="A198:I198"/>
    <mergeCell ref="A181:B181"/>
    <mergeCell ref="C181:D181"/>
    <mergeCell ref="F181:I181"/>
    <mergeCell ref="A183:B183"/>
    <mergeCell ref="C183:D183"/>
    <mergeCell ref="F183:I183"/>
    <mergeCell ref="A185:B185"/>
    <mergeCell ref="C185:D185"/>
    <mergeCell ref="A188:I188"/>
    <mergeCell ref="A170:I170"/>
    <mergeCell ref="A171:I171"/>
    <mergeCell ref="E173:F173"/>
    <mergeCell ref="A175:I175"/>
    <mergeCell ref="A177:B177"/>
    <mergeCell ref="C177:I177"/>
    <mergeCell ref="A179:B179"/>
    <mergeCell ref="C179:D179"/>
    <mergeCell ref="F179:G179"/>
    <mergeCell ref="A155:B155"/>
    <mergeCell ref="E155:F155"/>
    <mergeCell ref="G155:H155"/>
    <mergeCell ref="A157:I157"/>
    <mergeCell ref="D162:H162"/>
    <mergeCell ref="D165:I165"/>
    <mergeCell ref="A166:B168"/>
    <mergeCell ref="C166:F168"/>
    <mergeCell ref="G166:I166"/>
    <mergeCell ref="G167:I167"/>
    <mergeCell ref="G168:I168"/>
    <mergeCell ref="A152:B152"/>
    <mergeCell ref="E152:F152"/>
    <mergeCell ref="G152:H152"/>
    <mergeCell ref="A153:B153"/>
    <mergeCell ref="E153:F153"/>
    <mergeCell ref="G153:H153"/>
    <mergeCell ref="A154:B154"/>
    <mergeCell ref="E154:F154"/>
    <mergeCell ref="G154:H154"/>
    <mergeCell ref="A142:B142"/>
    <mergeCell ref="D142:E142"/>
    <mergeCell ref="F142:I142"/>
    <mergeCell ref="A143:I143"/>
    <mergeCell ref="A144:I144"/>
    <mergeCell ref="A146:I146"/>
    <mergeCell ref="A148:I148"/>
    <mergeCell ref="A151:B151"/>
    <mergeCell ref="E151:F151"/>
    <mergeCell ref="G151:H151"/>
    <mergeCell ref="A128:B128"/>
    <mergeCell ref="C128:D128"/>
    <mergeCell ref="F128:I128"/>
    <mergeCell ref="A130:B130"/>
    <mergeCell ref="C130:D130"/>
    <mergeCell ref="A133:I133"/>
    <mergeCell ref="A135:I135"/>
    <mergeCell ref="C137:D137"/>
    <mergeCell ref="A139:B139"/>
    <mergeCell ref="C139:D139"/>
    <mergeCell ref="H139:I139"/>
    <mergeCell ref="A120:I120"/>
    <mergeCell ref="A122:B122"/>
    <mergeCell ref="C122:I122"/>
    <mergeCell ref="A124:B124"/>
    <mergeCell ref="C124:D124"/>
    <mergeCell ref="F124:G124"/>
    <mergeCell ref="A126:B126"/>
    <mergeCell ref="C126:D126"/>
    <mergeCell ref="F126:I126"/>
    <mergeCell ref="G43:H43"/>
    <mergeCell ref="G56:I56"/>
    <mergeCell ref="G57:I57"/>
    <mergeCell ref="G58:I58"/>
    <mergeCell ref="D55:I55"/>
    <mergeCell ref="A47:I47"/>
    <mergeCell ref="A115:I115"/>
    <mergeCell ref="A116:I116"/>
    <mergeCell ref="E118:F118"/>
    <mergeCell ref="G41:H41"/>
    <mergeCell ref="E41:F41"/>
    <mergeCell ref="A38:I38"/>
    <mergeCell ref="A34:I34"/>
    <mergeCell ref="A36:I36"/>
    <mergeCell ref="A41:B41"/>
    <mergeCell ref="A111:B113"/>
    <mergeCell ref="C111:F113"/>
    <mergeCell ref="G111:I111"/>
    <mergeCell ref="G112:I112"/>
    <mergeCell ref="G113:I113"/>
    <mergeCell ref="E42:F42"/>
    <mergeCell ref="E44:F44"/>
    <mergeCell ref="E45:F45"/>
    <mergeCell ref="A56:B58"/>
    <mergeCell ref="C56:F58"/>
    <mergeCell ref="A42:B42"/>
    <mergeCell ref="A44:B44"/>
    <mergeCell ref="A45:B45"/>
    <mergeCell ref="G42:H42"/>
    <mergeCell ref="G44:H44"/>
    <mergeCell ref="G45:H45"/>
    <mergeCell ref="A43:B43"/>
    <mergeCell ref="E43:F43"/>
    <mergeCell ref="A25:I25"/>
    <mergeCell ref="C27:D27"/>
    <mergeCell ref="A29:B29"/>
    <mergeCell ref="C29:D29"/>
    <mergeCell ref="H29:I29"/>
    <mergeCell ref="A32:B32"/>
    <mergeCell ref="D32:E32"/>
    <mergeCell ref="F32:I32"/>
    <mergeCell ref="A33:I33"/>
    <mergeCell ref="D52:H52"/>
    <mergeCell ref="A1:B3"/>
    <mergeCell ref="C1:F3"/>
    <mergeCell ref="G1:I1"/>
    <mergeCell ref="G2:I2"/>
    <mergeCell ref="G3:I3"/>
    <mergeCell ref="A5:I5"/>
    <mergeCell ref="A6:I6"/>
    <mergeCell ref="E8:F8"/>
    <mergeCell ref="A10:I10"/>
    <mergeCell ref="A12:B12"/>
    <mergeCell ref="C12:I12"/>
    <mergeCell ref="A14:B14"/>
    <mergeCell ref="C14:D14"/>
    <mergeCell ref="F14:G14"/>
    <mergeCell ref="A16:B16"/>
    <mergeCell ref="C16:D16"/>
    <mergeCell ref="F16:I16"/>
    <mergeCell ref="A18:B18"/>
    <mergeCell ref="C18:D18"/>
    <mergeCell ref="F18:I18"/>
    <mergeCell ref="A20:B20"/>
    <mergeCell ref="C20:D20"/>
    <mergeCell ref="A23:I23"/>
    <mergeCell ref="A69:B69"/>
    <mergeCell ref="C69:D69"/>
    <mergeCell ref="F69:G69"/>
    <mergeCell ref="A71:B71"/>
    <mergeCell ref="C71:D71"/>
    <mergeCell ref="F71:I71"/>
    <mergeCell ref="A60:I60"/>
    <mergeCell ref="A61:I61"/>
    <mergeCell ref="E63:F63"/>
    <mergeCell ref="A65:I65"/>
    <mergeCell ref="A67:B67"/>
    <mergeCell ref="C67:I67"/>
    <mergeCell ref="A80:I80"/>
    <mergeCell ref="C82:D82"/>
    <mergeCell ref="A84:B84"/>
    <mergeCell ref="C84:D84"/>
    <mergeCell ref="H84:I84"/>
    <mergeCell ref="A87:B87"/>
    <mergeCell ref="D87:E87"/>
    <mergeCell ref="F87:I87"/>
    <mergeCell ref="A73:B73"/>
    <mergeCell ref="C73:D73"/>
    <mergeCell ref="F73:I73"/>
    <mergeCell ref="A75:B75"/>
    <mergeCell ref="C75:D75"/>
    <mergeCell ref="A78:I78"/>
    <mergeCell ref="A97:B97"/>
    <mergeCell ref="E97:F97"/>
    <mergeCell ref="G97:H97"/>
    <mergeCell ref="A98:B98"/>
    <mergeCell ref="E98:F98"/>
    <mergeCell ref="G98:H98"/>
    <mergeCell ref="A88:I88"/>
    <mergeCell ref="A89:I89"/>
    <mergeCell ref="A91:I91"/>
    <mergeCell ref="A93:I93"/>
    <mergeCell ref="A96:B96"/>
    <mergeCell ref="E96:F96"/>
    <mergeCell ref="G96:H96"/>
    <mergeCell ref="A102:I102"/>
    <mergeCell ref="D107:H107"/>
    <mergeCell ref="D110:I110"/>
    <mergeCell ref="A99:B99"/>
    <mergeCell ref="E99:F99"/>
    <mergeCell ref="G99:H99"/>
    <mergeCell ref="A100:B100"/>
    <mergeCell ref="E100:F100"/>
    <mergeCell ref="G100:H100"/>
  </mergeCells>
  <pageMargins left="0.59055118110236227" right="0.39370078740157483" top="0.39370078740157483" bottom="0.19685039370078741" header="0.31496062992125984" footer="0.31496062992125984"/>
  <pageSetup fitToWidth="2"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ct:contentTypeSchema xmlns:ct="http://schemas.microsoft.com/office/2006/metadata/contentType" xmlns:ma="http://schemas.microsoft.com/office/2006/metadata/properties/metaAttributes" ct:_="" ma:_="" ma:contentTypeName="Documento" ma:contentTypeID="0x01010099BCC3AC0D789F47AF8B0116F3B0F29D" ma:contentTypeVersion="2" ma:contentTypeDescription="Crear nuevo documento." ma:contentTypeScope="" ma:versionID="4366b05506d4185253cad62d9e0f9c9f">
  <xsd:schema xmlns:xsd="http://www.w3.org/2001/XMLSchema" xmlns:xs="http://www.w3.org/2001/XMLSchema" xmlns:p="http://schemas.microsoft.com/office/2006/metadata/properties" xmlns:ns1="http://schemas.microsoft.com/sharepoint/v3" xmlns:ns2="596869a7-eb7e-40f0-9e8c-964dac23f706" targetNamespace="http://schemas.microsoft.com/office/2006/metadata/properties" ma:root="true" ma:fieldsID="8a403a28fb073ddb5e1c3e5d56d70dc7" ns1:_="" ns2:_="">
    <xsd:import namespace="http://schemas.microsoft.com/sharepoint/v3"/>
    <xsd:import namespace="596869a7-eb7e-40f0-9e8c-964dac23f706"/>
    <xsd:element name="properties">
      <xsd:complexType>
        <xsd:sequence>
          <xsd:element name="documentManagement">
            <xsd:complexType>
              <xsd:all>
                <xsd:element ref="ns1:PublishingStartDate" minOccurs="0"/>
                <xsd:element ref="ns1:PublishingExpirationDate" minOccurs="0"/>
                <xsd:element ref="ns2:_dlc_DocId" minOccurs="0"/>
                <xsd:element ref="ns2:_dlc_DocIdUrl" minOccurs="0"/>
                <xsd:element ref="ns2:_dlc_DocIdPersistId"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Fecha de inicio programada" ma:description="Fecha de inicio programada es una columna del sitio que crea la característica Publicación. Se usa para especificar la fecha y la hora a la que esta página se presentará por primera vez a los visitantes del sitio." ma:hidden="true" ma:internalName="PublishingStartDate">
      <xsd:simpleType>
        <xsd:restriction base="dms:Unknown"/>
      </xsd:simpleType>
    </xsd:element>
    <xsd:element name="PublishingExpirationDate" ma:index="9" nillable="true" ma:displayName="Fecha de finalización programada" ma:description="Fecha de finalización programada es una columna del sitio que crea la característica Publicación. Se usa para especificar la fecha y la hora a la que esta página dejará de presentarse a los visitantes del sitio."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6869a7-eb7e-40f0-9e8c-964dac23f706" elementFormDefault="qualified">
    <xsd:import namespace="http://schemas.microsoft.com/office/2006/documentManagement/types"/>
    <xsd:import namespace="http://schemas.microsoft.com/office/infopath/2007/PartnerControls"/>
    <xsd:element name="_dlc_DocId" ma:index="10" nillable="true" ma:displayName="Valor de Id. de documento" ma:description="El valor del identificador de documento asignado a este elemento." ma:internalName="_dlc_DocId" ma:readOnly="true">
      <xsd:simpleType>
        <xsd:restriction base="dms:Text"/>
      </xsd:simpleType>
    </xsd:element>
    <xsd:element name="_dlc_DocIdUrl" ma:index="11"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3"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_dlc_DocId xmlns="596869a7-eb7e-40f0-9e8c-964dac23f706">25XCQX5SHMCR-1027601378-64</_dlc_DocId>
    <_dlc_DocIdUrl xmlns="596869a7-eb7e-40f0-9e8c-964dac23f706">
      <Url>https://www2.sgc.gov.co/ProgramasDeInvestigacion/AsuntosNucleares/_layouts/15/DocIdRedir.aspx?ID=25XCQX5SHMCR-1027601378-64</Url>
      <Description>25XCQX5SHMCR-1027601378-64</Description>
    </_dlc_DocIdUrl>
  </documentManagement>
</p:properties>
</file>

<file path=customXml/itemProps1.xml><?xml version="1.0" encoding="utf-8"?>
<ds:datastoreItem xmlns:ds="http://schemas.openxmlformats.org/officeDocument/2006/customXml" ds:itemID="{4F1CAAD6-F307-4392-8A59-346269399DEA}"/>
</file>

<file path=customXml/itemProps2.xml><?xml version="1.0" encoding="utf-8"?>
<ds:datastoreItem xmlns:ds="http://schemas.openxmlformats.org/officeDocument/2006/customXml" ds:itemID="{1FE79870-9DA8-4769-AAFD-D831A99F4BC3}"/>
</file>

<file path=customXml/itemProps3.xml><?xml version="1.0" encoding="utf-8"?>
<ds:datastoreItem xmlns:ds="http://schemas.openxmlformats.org/officeDocument/2006/customXml" ds:itemID="{9B72D0A7-E434-4AE3-A048-F9823A7FE661}"/>
</file>

<file path=customXml/itemProps4.xml><?xml version="1.0" encoding="utf-8"?>
<ds:datastoreItem xmlns:ds="http://schemas.openxmlformats.org/officeDocument/2006/customXml" ds:itemID="{F6457986-02BC-48A3-8245-A61E9C8175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2</vt:i4>
      </vt:variant>
    </vt:vector>
  </HeadingPairs>
  <TitlesOfParts>
    <vt:vector size="7" baseType="lpstr">
      <vt:lpstr>F-TNU-RA-014 SOLICITUD</vt:lpstr>
      <vt:lpstr>F-TNU-TN-004 COTIZACIÓN</vt:lpstr>
      <vt:lpstr>F-TNU-RA-017 ACEPTACIÓN</vt:lpstr>
      <vt:lpstr>F-TNU-RA-015 ESTANQUEIDAD</vt:lpstr>
      <vt:lpstr>F-TNU-RA-016 RADIONÚCLIDOS</vt:lpstr>
      <vt:lpstr>'F-TNU-TN-004 COTIZACIÓN'!Área_de_impresión</vt:lpstr>
      <vt:lpstr>'F-TNU-TN-004 COTIZACIÓN'!Criterios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Tatiana Avila Prada</dc:creator>
  <cp:lastModifiedBy>Giovanni Andrés Vela</cp:lastModifiedBy>
  <cp:lastPrinted>2017-12-05T14:50:11Z</cp:lastPrinted>
  <dcterms:created xsi:type="dcterms:W3CDTF">2017-03-06T20:05:32Z</dcterms:created>
  <dcterms:modified xsi:type="dcterms:W3CDTF">2019-02-05T17:01:24Z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0x01010099BCC3AC0D789F47AF8B0116F3B0F29D</vt:lpwstr>
  </property>
  <property fmtid="{D5CDD505-2E9C-101B-9397-08002B2CF9AE}" pid="3" name="_dlc_DocIdItemGuid">
    <vt:lpwstr>4abcaf18-6e52-4a74-9358-e2b6cc67c260</vt:lpwstr>
  </property>
</Properties>
</file>